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K44" i="24"/>
  <c r="I44" i="24"/>
  <c r="F44" i="24"/>
  <c r="C44" i="24"/>
  <c r="M44" i="24" s="1"/>
  <c r="B44" i="24"/>
  <c r="D44" i="24" s="1"/>
  <c r="M43" i="24"/>
  <c r="J43" i="24"/>
  <c r="G43" i="24"/>
  <c r="E43" i="24"/>
  <c r="C43" i="24"/>
  <c r="I43" i="24" s="1"/>
  <c r="B43" i="24"/>
  <c r="K42" i="24"/>
  <c r="I42" i="24"/>
  <c r="F42" i="24"/>
  <c r="C42" i="24"/>
  <c r="M42" i="24" s="1"/>
  <c r="B42" i="24"/>
  <c r="D42" i="24" s="1"/>
  <c r="M41" i="24"/>
  <c r="G41" i="24"/>
  <c r="E41" i="24"/>
  <c r="C41" i="24"/>
  <c r="I41" i="24" s="1"/>
  <c r="B41" i="24"/>
  <c r="K40" i="24"/>
  <c r="I40" i="24"/>
  <c r="F40" i="24"/>
  <c r="C40" i="24"/>
  <c r="M40" i="24" s="1"/>
  <c r="B40" i="24"/>
  <c r="D40" i="24" s="1"/>
  <c r="M36" i="24"/>
  <c r="L36" i="24"/>
  <c r="K36" i="24"/>
  <c r="J36" i="24"/>
  <c r="I36" i="24"/>
  <c r="H36" i="24"/>
  <c r="G36" i="24"/>
  <c r="F36" i="24"/>
  <c r="E36" i="24"/>
  <c r="D36" i="24"/>
  <c r="L20" i="24"/>
  <c r="K57" i="15"/>
  <c r="L57" i="15" s="1"/>
  <c r="C38" i="24"/>
  <c r="C37" i="24"/>
  <c r="M37" i="24" s="1"/>
  <c r="C35" i="24"/>
  <c r="C34" i="24"/>
  <c r="L34" i="24" s="1"/>
  <c r="C33" i="24"/>
  <c r="C32" i="24"/>
  <c r="C31" i="24"/>
  <c r="C30" i="24"/>
  <c r="C29" i="24"/>
  <c r="C28" i="24"/>
  <c r="G28" i="24" s="1"/>
  <c r="C27" i="24"/>
  <c r="C26" i="24"/>
  <c r="L26" i="24" s="1"/>
  <c r="C25" i="24"/>
  <c r="C24" i="24"/>
  <c r="C23" i="24"/>
  <c r="C22" i="24"/>
  <c r="C21" i="24"/>
  <c r="C20" i="24"/>
  <c r="G20" i="24" s="1"/>
  <c r="C19" i="24"/>
  <c r="C18" i="24"/>
  <c r="L18" i="24" s="1"/>
  <c r="C17" i="24"/>
  <c r="C16" i="24"/>
  <c r="C15" i="24"/>
  <c r="C9" i="24"/>
  <c r="C8" i="24"/>
  <c r="C7" i="24"/>
  <c r="B38" i="24"/>
  <c r="B37" i="24"/>
  <c r="B35" i="24"/>
  <c r="B34" i="24"/>
  <c r="B33" i="24"/>
  <c r="B32" i="24"/>
  <c r="B31" i="24"/>
  <c r="B30" i="24"/>
  <c r="B29" i="24"/>
  <c r="B28" i="24"/>
  <c r="B27" i="24"/>
  <c r="B26" i="24"/>
  <c r="D26" i="24" s="1"/>
  <c r="B25" i="24"/>
  <c r="B24" i="24"/>
  <c r="B23" i="24"/>
  <c r="H23" i="24" s="1"/>
  <c r="B22" i="24"/>
  <c r="B21" i="24"/>
  <c r="B20" i="24"/>
  <c r="B19" i="24"/>
  <c r="B18" i="24"/>
  <c r="B17" i="24"/>
  <c r="B16" i="24"/>
  <c r="B15" i="24"/>
  <c r="B9" i="24"/>
  <c r="B8" i="24"/>
  <c r="B7" i="24"/>
  <c r="L28" i="24" l="1"/>
  <c r="K8" i="24"/>
  <c r="J8" i="24"/>
  <c r="H8" i="24"/>
  <c r="F8" i="24"/>
  <c r="D8" i="24"/>
  <c r="H37" i="24"/>
  <c r="F37" i="24"/>
  <c r="D37" i="24"/>
  <c r="K37" i="24"/>
  <c r="J37" i="24"/>
  <c r="B14" i="24"/>
  <c r="B6" i="24"/>
  <c r="F17" i="24"/>
  <c r="D17" i="24"/>
  <c r="J17" i="24"/>
  <c r="H17" i="24"/>
  <c r="K17" i="24"/>
  <c r="F27" i="24"/>
  <c r="D27" i="24"/>
  <c r="J27" i="24"/>
  <c r="K27" i="24"/>
  <c r="H27" i="24"/>
  <c r="K30" i="24"/>
  <c r="J30" i="24"/>
  <c r="H30" i="24"/>
  <c r="F30" i="24"/>
  <c r="D30" i="24"/>
  <c r="F33" i="24"/>
  <c r="D33" i="24"/>
  <c r="J33" i="24"/>
  <c r="H33" i="24"/>
  <c r="K33" i="24"/>
  <c r="I8" i="24"/>
  <c r="M8" i="24"/>
  <c r="E8" i="24"/>
  <c r="G8" i="24"/>
  <c r="G9" i="24"/>
  <c r="M9" i="24"/>
  <c r="E9" i="24"/>
  <c r="L9" i="24"/>
  <c r="I9" i="24"/>
  <c r="G21" i="24"/>
  <c r="M21" i="24"/>
  <c r="E21" i="24"/>
  <c r="L21" i="24"/>
  <c r="I21" i="24"/>
  <c r="C45" i="24"/>
  <c r="C39" i="24"/>
  <c r="K58" i="24"/>
  <c r="J58" i="24"/>
  <c r="I58" i="24"/>
  <c r="F21" i="24"/>
  <c r="D21" i="24"/>
  <c r="J21" i="24"/>
  <c r="K21" i="24"/>
  <c r="H21" i="24"/>
  <c r="G15" i="24"/>
  <c r="M15" i="24"/>
  <c r="E15" i="24"/>
  <c r="L15" i="24"/>
  <c r="I15" i="24"/>
  <c r="G25" i="24"/>
  <c r="M25" i="24"/>
  <c r="E25" i="24"/>
  <c r="L25" i="24"/>
  <c r="I25" i="24"/>
  <c r="G35" i="24"/>
  <c r="M35" i="24"/>
  <c r="E35" i="24"/>
  <c r="L35" i="24"/>
  <c r="I35" i="24"/>
  <c r="K74" i="24"/>
  <c r="J74" i="24"/>
  <c r="I74" i="24"/>
  <c r="F7" i="24"/>
  <c r="D7" i="24"/>
  <c r="J7" i="24"/>
  <c r="K7" i="24"/>
  <c r="H7" i="24"/>
  <c r="K20" i="24"/>
  <c r="J20" i="24"/>
  <c r="H20" i="24"/>
  <c r="F20" i="24"/>
  <c r="D20" i="24"/>
  <c r="G31" i="24"/>
  <c r="M31" i="24"/>
  <c r="E31" i="24"/>
  <c r="L31" i="24"/>
  <c r="I31" i="24"/>
  <c r="D38" i="24"/>
  <c r="K38" i="24"/>
  <c r="J38" i="24"/>
  <c r="H38" i="24"/>
  <c r="F38" i="24"/>
  <c r="K18" i="24"/>
  <c r="J18" i="24"/>
  <c r="H18" i="24"/>
  <c r="F18" i="24"/>
  <c r="K24" i="24"/>
  <c r="J24" i="24"/>
  <c r="H24" i="24"/>
  <c r="F24" i="24"/>
  <c r="D24" i="24"/>
  <c r="K34" i="24"/>
  <c r="J34" i="24"/>
  <c r="H34" i="24"/>
  <c r="F34" i="24"/>
  <c r="I22" i="24"/>
  <c r="M22" i="24"/>
  <c r="E22" i="24"/>
  <c r="L22" i="24"/>
  <c r="G22" i="24"/>
  <c r="I32" i="24"/>
  <c r="M32" i="24"/>
  <c r="E32" i="24"/>
  <c r="L32" i="24"/>
  <c r="G32" i="24"/>
  <c r="G7" i="24"/>
  <c r="M7" i="24"/>
  <c r="E7" i="24"/>
  <c r="L7" i="24"/>
  <c r="I7" i="24"/>
  <c r="F15" i="24"/>
  <c r="D15" i="24"/>
  <c r="J15" i="24"/>
  <c r="K15" i="24"/>
  <c r="K28" i="24"/>
  <c r="J28" i="24"/>
  <c r="H28" i="24"/>
  <c r="F28" i="24"/>
  <c r="D28" i="24"/>
  <c r="F31" i="24"/>
  <c r="D31" i="24"/>
  <c r="J31" i="24"/>
  <c r="K31" i="24"/>
  <c r="G19" i="24"/>
  <c r="M19" i="24"/>
  <c r="E19" i="24"/>
  <c r="L19" i="24"/>
  <c r="I19" i="24"/>
  <c r="G29" i="24"/>
  <c r="M29" i="24"/>
  <c r="E29" i="24"/>
  <c r="L29" i="24"/>
  <c r="I29" i="24"/>
  <c r="H31" i="24"/>
  <c r="F23" i="24"/>
  <c r="D23" i="24"/>
  <c r="J23" i="24"/>
  <c r="K23" i="24"/>
  <c r="C14" i="24"/>
  <c r="C6" i="24"/>
  <c r="F19" i="24"/>
  <c r="D19" i="24"/>
  <c r="J19" i="24"/>
  <c r="K19" i="24"/>
  <c r="H19" i="24"/>
  <c r="K22" i="24"/>
  <c r="J22" i="24"/>
  <c r="H22" i="24"/>
  <c r="F22" i="24"/>
  <c r="D22" i="24"/>
  <c r="F25" i="24"/>
  <c r="D25" i="24"/>
  <c r="J25" i="24"/>
  <c r="H25" i="24"/>
  <c r="K25" i="24"/>
  <c r="F35" i="24"/>
  <c r="D35" i="24"/>
  <c r="J35" i="24"/>
  <c r="K35" i="24"/>
  <c r="H35" i="24"/>
  <c r="B39" i="24"/>
  <c r="B45" i="24"/>
  <c r="I16" i="24"/>
  <c r="M16" i="24"/>
  <c r="E16" i="24"/>
  <c r="L16" i="24"/>
  <c r="G16" i="24"/>
  <c r="G23" i="24"/>
  <c r="M23" i="24"/>
  <c r="E23" i="24"/>
  <c r="L23" i="24"/>
  <c r="I23" i="24"/>
  <c r="G33" i="24"/>
  <c r="M33" i="24"/>
  <c r="E33" i="24"/>
  <c r="L33" i="24"/>
  <c r="I33" i="24"/>
  <c r="L8" i="24"/>
  <c r="D34" i="24"/>
  <c r="I24" i="24"/>
  <c r="M24" i="24"/>
  <c r="E24" i="24"/>
  <c r="L24" i="24"/>
  <c r="G24" i="24"/>
  <c r="F29" i="24"/>
  <c r="D29" i="24"/>
  <c r="J29" i="24"/>
  <c r="K29" i="24"/>
  <c r="H29" i="24"/>
  <c r="I30" i="24"/>
  <c r="M30" i="24"/>
  <c r="E30" i="24"/>
  <c r="L30" i="24"/>
  <c r="G30" i="24"/>
  <c r="H15" i="24"/>
  <c r="K66" i="24"/>
  <c r="J66" i="24"/>
  <c r="I66" i="24"/>
  <c r="F9" i="24"/>
  <c r="D9" i="24"/>
  <c r="J9" i="24"/>
  <c r="K9" i="24"/>
  <c r="H9" i="24"/>
  <c r="K16" i="24"/>
  <c r="J16" i="24"/>
  <c r="H16" i="24"/>
  <c r="F16" i="24"/>
  <c r="D16" i="24"/>
  <c r="K26" i="24"/>
  <c r="J26" i="24"/>
  <c r="H26" i="24"/>
  <c r="F26" i="24"/>
  <c r="K32" i="24"/>
  <c r="J32" i="24"/>
  <c r="H32" i="24"/>
  <c r="F32" i="24"/>
  <c r="D32" i="24"/>
  <c r="G17" i="24"/>
  <c r="M17" i="24"/>
  <c r="E17" i="24"/>
  <c r="L17" i="24"/>
  <c r="I17" i="24"/>
  <c r="G27" i="24"/>
  <c r="M27" i="24"/>
  <c r="E27" i="24"/>
  <c r="L27" i="24"/>
  <c r="I27" i="24"/>
  <c r="M38" i="24"/>
  <c r="E38" i="24"/>
  <c r="L38" i="24"/>
  <c r="G38" i="24"/>
  <c r="I38" i="24"/>
  <c r="D18" i="24"/>
  <c r="H41" i="24"/>
  <c r="F41" i="24"/>
  <c r="D41" i="24"/>
  <c r="K41" i="24"/>
  <c r="K53" i="24"/>
  <c r="J53" i="24"/>
  <c r="K61" i="24"/>
  <c r="J61" i="24"/>
  <c r="K69" i="24"/>
  <c r="J69" i="24"/>
  <c r="G18" i="24"/>
  <c r="G26" i="24"/>
  <c r="G34" i="24"/>
  <c r="E37" i="24"/>
  <c r="K55" i="24"/>
  <c r="J55" i="24"/>
  <c r="K63" i="24"/>
  <c r="J63" i="24"/>
  <c r="K71" i="24"/>
  <c r="J71" i="24"/>
  <c r="H43" i="24"/>
  <c r="F43" i="24"/>
  <c r="D43" i="24"/>
  <c r="K43" i="24"/>
  <c r="K52" i="24"/>
  <c r="J52" i="24"/>
  <c r="K60" i="24"/>
  <c r="J60" i="24"/>
  <c r="K68" i="24"/>
  <c r="J68" i="24"/>
  <c r="J41" i="24"/>
  <c r="K57" i="24"/>
  <c r="J57" i="24"/>
  <c r="K65" i="24"/>
  <c r="J65" i="24"/>
  <c r="K73" i="24"/>
  <c r="J73" i="24"/>
  <c r="I20" i="24"/>
  <c r="M20" i="24"/>
  <c r="E20" i="24"/>
  <c r="I28" i="24"/>
  <c r="M28" i="24"/>
  <c r="E28" i="24"/>
  <c r="I37" i="24"/>
  <c r="G37" i="24"/>
  <c r="L37" i="24"/>
  <c r="K54" i="24"/>
  <c r="J54" i="24"/>
  <c r="K62" i="24"/>
  <c r="J62" i="24"/>
  <c r="K70" i="24"/>
  <c r="J70" i="24"/>
  <c r="I77" i="24"/>
  <c r="K51" i="24"/>
  <c r="J51" i="24"/>
  <c r="K59" i="24"/>
  <c r="J59" i="24"/>
  <c r="K67" i="24"/>
  <c r="J67" i="24"/>
  <c r="K75" i="24"/>
  <c r="K77" i="24" s="1"/>
  <c r="J75" i="24"/>
  <c r="I18" i="24"/>
  <c r="M18" i="24"/>
  <c r="E18" i="24"/>
  <c r="I26" i="24"/>
  <c r="M26" i="24"/>
  <c r="E26" i="24"/>
  <c r="I34" i="24"/>
  <c r="M34" i="24"/>
  <c r="E34" i="24"/>
  <c r="K56" i="24"/>
  <c r="J56" i="24"/>
  <c r="K64" i="24"/>
  <c r="J64" i="24"/>
  <c r="K72" i="24"/>
  <c r="J72" i="24"/>
  <c r="G40" i="24"/>
  <c r="G42" i="24"/>
  <c r="G44" i="24"/>
  <c r="H40" i="24"/>
  <c r="L41" i="24"/>
  <c r="H42" i="24"/>
  <c r="L43" i="24"/>
  <c r="H44" i="24"/>
  <c r="J40" i="24"/>
  <c r="J42" i="24"/>
  <c r="J44" i="24"/>
  <c r="L40" i="24"/>
  <c r="L42" i="24"/>
  <c r="L44" i="24"/>
  <c r="E40" i="24"/>
  <c r="E42" i="24"/>
  <c r="E44" i="24"/>
  <c r="I6" i="24" l="1"/>
  <c r="M6" i="24"/>
  <c r="E6" i="24"/>
  <c r="L6" i="24"/>
  <c r="G6" i="24"/>
  <c r="I39" i="24"/>
  <c r="G39" i="24"/>
  <c r="L39" i="24"/>
  <c r="M39" i="24"/>
  <c r="E39" i="24"/>
  <c r="I14" i="24"/>
  <c r="M14" i="24"/>
  <c r="E14" i="24"/>
  <c r="L14" i="24"/>
  <c r="G14" i="24"/>
  <c r="H45" i="24"/>
  <c r="F45" i="24"/>
  <c r="D45" i="24"/>
  <c r="K45" i="24"/>
  <c r="J45" i="24"/>
  <c r="H39" i="24"/>
  <c r="F39" i="24"/>
  <c r="D39" i="24"/>
  <c r="K39" i="24"/>
  <c r="J39" i="24"/>
  <c r="I45" i="24"/>
  <c r="G45" i="24"/>
  <c r="L45" i="24"/>
  <c r="E45" i="24"/>
  <c r="M45" i="24"/>
  <c r="K6" i="24"/>
  <c r="J6" i="24"/>
  <c r="H6" i="24"/>
  <c r="F6" i="24"/>
  <c r="D6" i="24"/>
  <c r="K14" i="24"/>
  <c r="J14" i="24"/>
  <c r="H14" i="24"/>
  <c r="F14" i="24"/>
  <c r="D14" i="24"/>
  <c r="J77" i="24"/>
  <c r="I79" i="24"/>
  <c r="K79" i="24"/>
  <c r="J79" i="24" l="1"/>
  <c r="J78" i="24"/>
  <c r="K78" i="24"/>
  <c r="I78" i="24"/>
  <c r="I83" i="24" l="1"/>
  <c r="I82" i="24"/>
  <c r="I81" i="24"/>
</calcChain>
</file>

<file path=xl/sharedStrings.xml><?xml version="1.0" encoding="utf-8"?>
<sst xmlns="http://schemas.openxmlformats.org/spreadsheetml/2006/main" count="1700" uniqueCount="521">
  <si>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</si>
  <si>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</si>
  <si>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</si>
  <si>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</si>
  <si>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</si>
  <si>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</si>
  <si>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</si>
  <si>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</si>
  <si>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</si>
  <si>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</si>
  <si>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</si>
  <si>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</si>
  <si>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</si>
  <si>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Frankfurt (Oder), Stadt (12053)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</si>
  <si>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</si>
  <si>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</si>
  <si>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</si>
  <si>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</si>
  <si>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</si>
  <si>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</si>
  <si>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</si>
  <si>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</si>
  <si>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</si>
  <si>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</si>
  <si>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</si>
  <si>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</si>
  <si>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</si>
  <si>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</si>
  <si>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</si>
  <si>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</si>
  <si>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</si>
  <si>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</si>
  <si>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</si>
  <si>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</si>
  <si>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</si>
  <si>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</si>
  <si>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</si>
  <si>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</si>
  <si>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</si>
  <si>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</si>
  <si>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</si>
  <si>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</si>
  <si>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</si>
  <si>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</si>
  <si>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</si>
  <si>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</si>
  <si>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</si>
  <si>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</si>
  <si>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</si>
  <si>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</si>
  <si>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</si>
  <si>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</si>
  <si>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</si>
  <si>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</si>
  <si>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</si>
  <si>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</si>
  <si>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</si>
  <si>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</si>
  <si>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</si>
  <si>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</si>
  <si>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</si>
  <si>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</si>
  <si>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</si>
  <si>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</si>
  <si>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</si>
  <si>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</si>
  <si>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</si>
  <si>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</si>
  <si>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</si>
  <si>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</si>
  <si>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</si>
  <si>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</si>
  <si>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</si>
  <si>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</si>
  <si>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</si>
  <si>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</si>
  <si>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</si>
  <si>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</si>
  <si>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</si>
  <si>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</si>
  <si>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</si>
  <si>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</si>
  <si>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</si>
  <si>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</si>
  <si>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</si>
  <si>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</si>
  <si>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</si>
  <si>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</si>
  <si>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</si>
  <si>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</si>
  <si>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</si>
  <si>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</si>
  <si>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Frankfurt (Oder), Stadt (12053);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</si>
  <si>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</si>
  <si>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</si>
  <si>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</si>
  <si>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</si>
  <si>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</si>
  <si>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</si>
  <si>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</si>
  <si>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</si>
  <si>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</si>
  <si>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</si>
  <si>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</si>
  <si>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</si>
  <si>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</si>
  <si>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</si>
  <si>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</si>
  <si>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</si>
  <si>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</si>
  <si>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</si>
  <si>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</si>
  <si>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</si>
  <si>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</si>
  <si>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</si>
  <si>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</si>
  <si>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</si>
  <si>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</si>
  <si>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</si>
  <si>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</si>
  <si>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</si>
  <si>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</si>
  <si>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</si>
  <si>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</si>
  <si>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</si>
  <si>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</si>
  <si>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</si>
  <si>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</si>
  <si>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</si>
  <si>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Brandenburg</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</si>
  <si>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</si>
  <si>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</si>
  <si>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</si>
  <si>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</si>
  <si>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</si>
  <si>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</si>
  <si>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</si>
  <si>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</si>
  <si>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</si>
  <si>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</si>
  <si>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</si>
  <si>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</si>
  <si>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</si>
  <si>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</si>
  <si>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</si>
  <si>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</si>
  <si>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</si>
  <si>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</si>
  <si>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</si>
  <si>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</si>
  <si>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</si>
  <si>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</si>
  <si>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</si>
  <si>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</si>
  <si>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</si>
  <si>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</si>
  <si>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</si>
  <si>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</si>
  <si>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</si>
  <si>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</si>
  <si>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</si>
  <si>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</si>
  <si>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</si>
  <si>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</si>
  <si>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</si>
  <si>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</si>
  <si>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</si>
  <si>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</si>
  <si>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</si>
  <si>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</si>
  <si>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</si>
  <si>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</si>
  <si>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</si>
  <si>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</si>
  <si>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</si>
  <si>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</si>
  <si>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</si>
  <si>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</si>
  <si>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</si>
  <si>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</si>
  <si>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</si>
  <si>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</si>
  <si>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</si>
  <si>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Frankfurt (Oder), Stadt (12053)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</si>
  <si>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</si>
  <si>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</si>
  <si>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</si>
  <si>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</si>
  <si>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</si>
  <si>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</si>
  <si>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</si>
  <si>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</si>
  <si>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</si>
  <si>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</si>
  <si>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</si>
  <si>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</si>
  <si>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</si>
  <si>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</si>
  <si>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</si>
  <si>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</si>
  <si>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</si>
  <si>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</si>
  <si>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</si>
  <si>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</si>
  <si>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</si>
  <si>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</si>
  <si>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</si>
  <si>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</si>
  <si>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</si>
  <si>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</si>
  <si>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</si>
  <si>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</si>
  <si>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</si>
  <si>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</si>
  <si>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</si>
  <si>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</si>
  <si>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</si>
  <si>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</si>
  <si>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</si>
  <si>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</si>
  <si>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</si>
  <si>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</si>
  <si>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</si>
  <si>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</si>
  <si>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</si>
  <si>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</si>
  <si>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</si>
  <si>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</si>
  <si>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</si>
  <si>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</si>
  <si>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</si>
  <si>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</si>
  <si>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</si>
  <si>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</si>
  <si>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</si>
  <si>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</si>
  <si>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</si>
  <si>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</si>
  <si>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</si>
  <si>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</si>
  <si>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</si>
  <si>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</si>
  <si>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</si>
  <si>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</si>
  <si>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</si>
  <si>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</si>
  <si>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</si>
  <si>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</si>
  <si>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</si>
  <si>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</si>
  <si>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</si>
  <si>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</si>
  <si>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</si>
  <si>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</si>
  <si>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</si>
  <si>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</si>
  <si>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</si>
  <si>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</si>
  <si>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</si>
  <si>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</si>
  <si>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</si>
  <si>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</si>
  <si>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</si>
  <si>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</si>
  <si>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</si>
  <si>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</si>
  <si>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</si>
  <si>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</si>
  <si>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</si>
  <si>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</si>
  <si>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</si>
  <si>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</si>
  <si>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</si>
  <si>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</si>
  <si>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</si>
  <si>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</si>
  <si>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</si>
  <si>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</si>
  <si>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</si>
  <si>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</si>
  <si>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</si>
  <si>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</si>
  <si>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</si>
  <si>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</si>
  <si>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</si>
  <si>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</si>
  <si>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</si>
  <si>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</si>
  <si>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</si>
  <si>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</si>
  <si>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</si>
  <si>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</si>
  <si>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</si>
  <si>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</si>
  <si>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</si>
  <si>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</si>
  <si>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</si>
  <si>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</si>
  <si>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</si>
  <si>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</si>
  <si>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</si>
  <si>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</si>
  <si>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</si>
  <si>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</si>
  <si>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</si>
  <si>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</si>
  <si>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</si>
  <si>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</si>
  <si>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</si>
  <si>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</si>
  <si>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</si>
  <si>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</si>
  <si>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</si>
  <si>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</si>
  <si>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</si>
  <si>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</si>
  <si>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</si>
  <si>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</si>
  <si>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</si>
  <si>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</si>
  <si>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</si>
  <si>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</si>
  <si>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</si>
  <si>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</si>
  <si>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</si>
  <si>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</si>
  <si>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</si>
  <si>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</si>
  <si>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</si>
  <si>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</si>
  <si>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</si>
  <si>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</si>
  <si>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</si>
  <si>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</si>
  <si>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</si>
  <si>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</si>
  <si>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</si>
  <si>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</si>
  <si>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</si>
  <si>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</si>
  <si>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</si>
  <si>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</si>
  <si>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</si>
  <si>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</si>
  <si>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</si>
  <si>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</si>
  <si>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</si>
  <si>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</si>
  <si>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</si>
  <si>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</si>
  <si>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</si>
  <si>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</si>
  <si>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</si>
  <si>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</si>
  <si>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</si>
  <si>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</si>
  <si>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</si>
  <si>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</si>
  <si>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</si>
  <si>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</si>
  <si>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</si>
  <si>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</si>
  <si>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</si>
  <si>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</si>
  <si>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</si>
  <si>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</si>
  <si>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</si>
  <si>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</si>
  <si>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</si>
  <si>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</si>
  <si>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</si>
  <si>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</si>
  <si>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</si>
  <si>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Frankfurt (Oder), Stadt (12053);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</si>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</sst>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{5DF99476-A3B9-4515-B149-4FAA602087F7}</c15:txfldGUID>
                      <c15:f>Daten_Diagramme!$D$6</c15:f>
                      <c15:dlblFieldTableCache>
                        <c:ptCount val="1"/>
                        <c:pt idx="0">
                          <c:v>0.6</c:v>
                        </c:pt>
                      </c15:dlblFieldTableCache>
                    </c15:dlblFTEntry>
                  </c15:dlblFieldTable>
                  <c15:showDataLabelsRange val="0"/>
                </c:ext>
                <c:ext xmlns:c16="http://schemas.microsoft.com/office/drawing/2014/chart" uri="{C3380CC4-5D6E-409C-BE32-E72D297353CC}">
                  <c16:uniqueId val="{00000000-D026-41E2-A29B-9DEE412DB623}"/>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{98192A7A-9BD7-411C-9AD2-692A41F63476}</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D026-41E2-A29B-9DEE412DB623}"/>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{11EB340F-CC05-427F-94AC-3F5BEBFAA9B5}</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D026-41E2-A29B-9DEE412DB62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{EDD0E42D-CB9D-495D-92B3-D4CFA0FB79BB}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026-41E2-A29B-9DEE412DB62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0.61425061425061422</c:v>
                </c:pt>
                <c:pt idx="1">
                  <c:v>0.7039980017060905</c:v>
                </c:pt>
                <c:pt idx="2">
                  <c:v>0.95490282911153723</c:v>
                </c:pt>
                <c:pt idx="3">
                  <c:v>1.0875687030768</c:v>
                </c:pt>
              </c:numCache>
            </c:numRef>
          </c:val>
          <c:extLst>
            <c:ext xmlns:c16="http://schemas.microsoft.com/office/drawing/2014/chart" uri="{C3380CC4-5D6E-409C-BE32-E72D297353CC}">
              <c16:uniqueId val="{00000004-D026-41E2-A29B-9DEE412DB62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{C07CC9B5-FD8B-4BB5-8F21-DF6F307279E3}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026-41E2-A29B-9DEE412DB62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{4859BFA1-DEF7-4D53-9051-E792DE907640}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026-41E2-A29B-9DEE412DB62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{6ADD6B99-FCFC-4A3F-B34C-DE3820DE8CC8}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026-41E2-A29B-9DEE412DB62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{A095DC61-1FAC-4A9E-BA8C-5F55DA2DBE6C}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026-41E2-A29B-9DEE412DB6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026-41E2-A29B-9DEE412DB62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026-41E2-A29B-9DEE412DB62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{2CED7EB9-4C84-4E86-9957-5DBEC1B017AF}</c15:txfldGUID>
                      <c15:f>Daten_Diagramme!$E$6</c15:f>
                      <c15:dlblFieldTableCache>
                        <c:ptCount val="1"/>
                        <c:pt idx="0">
                          <c:v>-10.7</c:v>
                        </c:pt>
                      </c15:dlblFieldTableCache>
                    </c15:dlblFTEntry>
                  </c15:dlblFieldTable>
                  <c15:showDataLabelsRange val="0"/>
                </c:ext>
                <c:ext xmlns:c16="http://schemas.microsoft.com/office/drawing/2014/chart" uri="{C3380CC4-5D6E-409C-BE32-E72D297353CC}">
                  <c16:uniqueId val="{00000000-6B12-4B6A-BB9B-8304B777B477}"/>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{58C98BAF-E0F2-4700-8EC6-0BA6E4C698FA}</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6B12-4B6A-BB9B-8304B777B477}"/>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{0167D8A9-5D18-41C3-91E1-627E74C87D0C}</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6B12-4B6A-BB9B-8304B777B47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{E7A9D91E-8828-4BD4-A0FD-CF9E409B5874}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B12-4B6A-BB9B-8304B777B47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-10.717207526588492</c:v>
                </c:pt>
                <c:pt idx="1">
                  <c:v>-2.6006845590352197</c:v>
                </c:pt>
                <c:pt idx="2">
                  <c:v>-3.6279896103654186</c:v>
                </c:pt>
                <c:pt idx="3">
                  <c:v>-2.8655893304673015</c:v>
                </c:pt>
              </c:numCache>
            </c:numRef>
          </c:val>
          <c:extLst>
            <c:ext xmlns:c16="http://schemas.microsoft.com/office/drawing/2014/chart" uri="{C3380CC4-5D6E-409C-BE32-E72D297353CC}">
              <c16:uniqueId val="{00000004-6B12-4B6A-BB9B-8304B777B47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{2DBAA50E-098C-47D9-B831-0511A3E6887E}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B12-4B6A-BB9B-8304B777B47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{F2713259-E04F-44CD-9D68-B3595EF7B649}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B12-4B6A-BB9B-8304B777B47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{3586037F-42AD-46FC-9937-AD54A34701DC}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B12-4B6A-BB9B-8304B777B47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{E7F3ADFE-9080-404A-B7DE-73ECE1257FE8}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B12-4B6A-BB9B-8304B777B47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B12-4B6A-BB9B-8304B777B47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B12-4B6A-BB9B-8304B777B47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{3EC5D23C-0182-47A2-AF4A-CE865CEBE9EE}</c15:txfldGUID>
                      <c15:f>Daten_Diagramme!$D$14</c15:f>
                      <c15:dlblFieldTableCache>
                        <c:ptCount val="1"/>
                        <c:pt idx="0">
                          <c:v>0.6</c:v>
                        </c:pt>
                      </c15:dlblFieldTableCache>
                    </c15:dlblFTEntry>
                  </c15:dlblFieldTable>
                  <c15:showDataLabelsRange val="0"/>
                </c:ext>
                <c:ext xmlns:c16="http://schemas.microsoft.com/office/drawing/2014/chart" uri="{C3380CC4-5D6E-409C-BE32-E72D297353CC}">
                  <c16:uniqueId val="{00000000-CB05-4D95-8BC5-37D024509738}"/>
                </c:ext>
              </c:extLst>
            </c:dLbl>
            <c:dLbl>
              <c:idx val="1"/>
              <c:tx>
                <c:strRef>
                  <c:f>Daten_Diagramme!$D$15</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{8515F9DA-AF0A-45A3-8276-289EEC4BE3CC}</c15:txfldGUID>
                      <c15:f>Daten_Diagramme!$D$15</c15:f>
                      <c15:dlblFieldTableCache>
                        <c:ptCount val="1"/>
                        <c:pt idx="0">
                          <c:v>-9.2</c:v>
                        </c:pt>
                      </c15:dlblFieldTableCache>
                    </c15:dlblFTEntry>
                  </c15:dlblFieldTable>
                  <c15:showDataLabelsRange val="0"/>
                </c:ext>
                <c:ext xmlns:c16="http://schemas.microsoft.com/office/drawing/2014/chart" uri="{C3380CC4-5D6E-409C-BE32-E72D297353CC}">
                  <c16:uniqueId val="{00000001-CB05-4D95-8BC5-37D024509738}"/>
                </c:ext>
              </c:extLst>
            </c:dLbl>
            <c:dLbl>
              <c:idx val="2"/>
              <c:tx>
                <c:strRef>
                  <c:f>Daten_Diagramme!$D$16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{7F09D72A-60FC-4C57-93F6-6A84023BBE74}</c15:txfldGUID>
                      <c15:f>Daten_Diagramme!$D$16</c15:f>
                      <c15:dlblFieldTableCache>
                        <c:ptCount val="1"/>
                        <c:pt idx="0">
                          <c:v>-4.2</c:v>
                        </c:pt>
                      </c15:dlblFieldTableCache>
                    </c15:dlblFTEntry>
                  </c15:dlblFieldTable>
                  <c15:showDataLabelsRange val="0"/>
                </c:ext>
                <c:ext xmlns:c16="http://schemas.microsoft.com/office/drawing/2014/chart" uri="{C3380CC4-5D6E-409C-BE32-E72D297353CC}">
                  <c16:uniqueId val="{00000002-CB05-4D95-8BC5-37D024509738}"/>
                </c:ext>
              </c:extLst>
            </c:dLbl>
            <c:dLbl>
              <c:idx val="3"/>
              <c:tx>
                <c:strRef>
                  <c:f>Daten_Diagramme!$D$17</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{9FFFDD78-1ECF-432E-87E2-A2827E705A07}</c15:txfldGUID>
                      <c15:f>Daten_Diagramme!$D$17</c15:f>
                      <c15:dlblFieldTableCache>
                        <c:ptCount val="1"/>
                        <c:pt idx="0">
                          <c:v>-12.5</c:v>
                        </c:pt>
                      </c15:dlblFieldTableCache>
                    </c15:dlblFTEntry>
                  </c15:dlblFieldTable>
                  <c15:showDataLabelsRange val="0"/>
                </c:ext>
                <c:ext xmlns:c16="http://schemas.microsoft.com/office/drawing/2014/chart" uri="{C3380CC4-5D6E-409C-BE32-E72D297353CC}">
                  <c16:uniqueId val="{00000003-CB05-4D95-8BC5-37D024509738}"/>
                </c:ext>
              </c:extLst>
            </c:dLbl>
            <c:dLbl>
              <c:idx val="4"/>
              <c:tx>
                <c:strRef>
                  <c:f>Daten_Diagramme!$D$18</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{DFFF7500-F871-4E03-AA5E-9BEDA234F3C2}</c15:txfldGUID>
                      <c15:f>Daten_Diagramme!$D$18</c15:f>
                      <c15:dlblFieldTableCache>
                        <c:ptCount val="1"/>
                        <c:pt idx="0">
                          <c:v>9.7</c:v>
                        </c:pt>
                      </c15:dlblFieldTableCache>
                    </c15:dlblFTEntry>
                  </c15:dlblFieldTable>
                  <c15:showDataLabelsRange val="0"/>
                </c:ext>
                <c:ext xmlns:c16="http://schemas.microsoft.com/office/drawing/2014/chart" uri="{C3380CC4-5D6E-409C-BE32-E72D297353CC}">
                  <c16:uniqueId val="{00000004-CB05-4D95-8BC5-37D024509738}"/>
                </c:ext>
              </c:extLst>
            </c:dLbl>
            <c:dLbl>
              <c:idx val="5"/>
              <c:tx>
                <c:strRef>
                  <c:f>Daten_Diagramme!$D$19</c:f>
                  <c:strCache>
                    <c:ptCount val="1"/>
                    <c:pt idx="0">
                      <c:v>-30.1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{7361C21B-4A6C-4116-B476-8868CF38EADF}</c15:txfldGUID>
                      <c15:f>Daten_Diagramme!$D$19</c15:f>
                      <c15:dlblFieldTableCache>
                        <c:ptCount val="1"/>
                        <c:pt idx="0">
                          <c:v>-30.1</c:v>
                        </c:pt>
                      </c15:dlblFieldTableCache>
                    </c15:dlblFTEntry>
                  </c15:dlblFieldTable>
                  <c15:showDataLabelsRange val="0"/>
                </c:ext>
                <c:ext xmlns:c16="http://schemas.microsoft.com/office/drawing/2014/chart" uri="{C3380CC4-5D6E-409C-BE32-E72D297353CC}">
                  <c16:uniqueId val="{00000005-CB05-4D95-8BC5-37D024509738}"/>
                </c:ext>
              </c:extLst>
            </c:dLbl>
            <c:dLbl>
              <c:idx val="6"/>
              <c:tx>
                <c:strRef>
                  <c:f>Daten_Diagramme!$D$20</c:f>
                  <c:strCache>
                    <c:ptCount val="1"/>
                    <c:pt idx="0">
                      <c:v>21.5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{8AE773D1-D3E5-499A-BAA4-2FAABA26771C}</c15:txfldGUID>
                      <c15:f>Daten_Diagramme!$D$20</c15:f>
                      <c15:dlblFieldTableCache>
                        <c:ptCount val="1"/>
                        <c:pt idx="0">
                          <c:v>21.5</c:v>
                        </c:pt>
                      </c15:dlblFieldTableCache>
                    </c15:dlblFTEntry>
                  </c15:dlblFieldTable>
                  <c15:showDataLabelsRange val="0"/>
                </c:ext>
                <c:ext xmlns:c16="http://schemas.microsoft.com/office/drawing/2014/chart" uri="{C3380CC4-5D6E-409C-BE32-E72D297353CC}">
                  <c16:uniqueId val="{00000006-CB05-4D95-8BC5-37D024509738}"/>
                </c:ext>
              </c:extLst>
            </c:dLbl>
            <c:dLbl>
              <c:idx val="7"/>
              <c:tx>
                <c:strRef>
                  <c:f>Daten_Diagramme!$D$21</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{8D53EA01-FA3A-4D6C-ABB6-F8E3260C72A4}</c15:txfldGUID>
                      <c15:f>Daten_Diagramme!$D$21</c15:f>
                      <c15:dlblFieldTableCache>
                        <c:ptCount val="1"/>
                        <c:pt idx="0">
                          <c:v>6.6</c:v>
                        </c:pt>
                      </c15:dlblFieldTableCache>
                    </c15:dlblFTEntry>
                  </c15:dlblFieldTable>
                  <c15:showDataLabelsRange val="0"/>
                </c:ext>
                <c:ext xmlns:c16="http://schemas.microsoft.com/office/drawing/2014/chart" uri="{C3380CC4-5D6E-409C-BE32-E72D297353CC}">
                  <c16:uniqueId val="{00000007-CB05-4D95-8BC5-37D024509738}"/>
                </c:ext>
              </c:extLst>
            </c:dLbl>
            <c:dLbl>
              <c:idx val="8"/>
              <c:tx>
                <c:strRef>
                  <c:f>Daten_Diagramme!$D$22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{C8754227-EF20-4BF9-A921-FC0352F0DB42}</c15:txfldGUID>
                      <c15:f>Daten_Diagramme!$D$22</c15:f>
                      <c15:dlblFieldTableCache>
                        <c:ptCount val="1"/>
                        <c:pt idx="0">
                          <c:v>-1.1</c:v>
                        </c:pt>
                      </c15:dlblFieldTableCache>
                    </c15:dlblFTEntry>
                  </c15:dlblFieldTable>
                  <c15:showDataLabelsRange val="0"/>
                </c:ext>
                <c:ext xmlns:c16="http://schemas.microsoft.com/office/drawing/2014/chart" uri="{C3380CC4-5D6E-409C-BE32-E72D297353CC}">
                  <c16:uniqueId val="{00000008-CB05-4D95-8BC5-37D024509738}"/>
                </c:ext>
              </c:extLst>
            </c:dLbl>
            <c:dLbl>
              <c:idx val="9"/>
              <c:tx>
                <c:strRef>
                  <c:f>Daten_Diagramme!$D$23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{0EF36E28-207C-48F8-9358-576313074B7A}</c15:txfldGUID>
                      <c15:f>Daten_Diagramme!$D$23</c15:f>
                      <c15:dlblFieldTableCache>
                        <c:ptCount val="1"/>
                        <c:pt idx="0">
                          <c:v>-0.2</c:v>
                        </c:pt>
                      </c15:dlblFieldTableCache>
                    </c15:dlblFTEntry>
                  </c15:dlblFieldTable>
                  <c15:showDataLabelsRange val="0"/>
                </c:ext>
                <c:ext xmlns:c16="http://schemas.microsoft.com/office/drawing/2014/chart" uri="{C3380CC4-5D6E-409C-BE32-E72D297353CC}">
                  <c16:uniqueId val="{00000009-CB05-4D95-8BC5-37D024509738}"/>
                </c:ext>
              </c:extLst>
            </c:dLbl>
            <c:dLbl>
              <c:idx val="10"/>
              <c:tx>
                <c:strRef>
                  <c:f>Daten_Diagramme!$D$24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{E50AD7F8-81F2-44CD-BB55-D40D73AA417B}</c15:txfldGUID>
                      <c15:f>Daten_Diagramme!$D$24</c15:f>
                      <c15:dlblFieldTableCache>
                        <c:ptCount val="1"/>
                        <c:pt idx="0">
                          <c:v>1.1</c:v>
                        </c:pt>
                      </c15:dlblFieldTableCache>
                    </c15:dlblFTEntry>
                  </c15:dlblFieldTable>
                  <c15:showDataLabelsRange val="0"/>
                </c:ext>
                <c:ext xmlns:c16="http://schemas.microsoft.com/office/drawing/2014/chart" uri="{C3380CC4-5D6E-409C-BE32-E72D297353CC}">
                  <c16:uniqueId val="{0000000A-CB05-4D95-8BC5-37D024509738}"/>
                </c:ext>
              </c:extLst>
            </c:dLbl>
            <c:dLbl>
              <c:idx val="11"/>
              <c:tx>
                <c:strRef>
                  <c:f>Daten_Diagramme!$D$25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{99187D7E-3225-47B9-8A7E-BBD82964713C}</c15:txfldGUID>
                      <c15:f>Daten_Diagramme!$D$25</c15:f>
                      <c15:dlblFieldTableCache>
                        <c:ptCount val="1"/>
                        <c:pt idx="0">
                          <c:v>-1.0</c:v>
                        </c:pt>
                      </c15:dlblFieldTableCache>
                    </c15:dlblFTEntry>
                  </c15:dlblFieldTable>
                  <c15:showDataLabelsRange val="0"/>
                </c:ext>
                <c:ext xmlns:c16="http://schemas.microsoft.com/office/drawing/2014/chart" uri="{C3380CC4-5D6E-409C-BE32-E72D297353CC}">
                  <c16:uniqueId val="{0000000B-CB05-4D95-8BC5-37D024509738}"/>
                </c:ext>
              </c:extLst>
            </c:dLbl>
            <c:dLbl>
              <c:idx val="12"/>
              <c:tx>
                <c:strRef>
                  <c:f>Daten_Diagramme!$D$26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{D4ECCBEC-A531-41D9-B402-1E0EF75C8B67}</c15:txfldGUID>
                      <c15:f>Daten_Diagramme!$D$26</c15:f>
                      <c15:dlblFieldTableCache>
                        <c:ptCount val="1"/>
                        <c:pt idx="0">
                          <c:v>-3.6</c:v>
                        </c:pt>
                      </c15:dlblFieldTableCache>
                    </c15:dlblFTEntry>
                  </c15:dlblFieldTable>
                  <c15:showDataLabelsRange val="0"/>
                </c:ext>
                <c:ext xmlns:c16="http://schemas.microsoft.com/office/drawing/2014/chart" uri="{C3380CC4-5D6E-409C-BE32-E72D297353CC}">
                  <c16:uniqueId val="{0000000C-CB05-4D95-8BC5-37D024509738}"/>
                </c:ext>
              </c:extLst>
            </c:dLbl>
            <c:dLbl>
              <c:idx val="13"/>
              <c:tx>
                <c:strRef>
                  <c:f>Daten_Diagramme!$D$27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{A4560489-86F5-401A-8E4E-DF96257CF295}</c15:txfldGUID>
                      <c15:f>Daten_Diagramme!$D$27</c15:f>
                      <c15:dlblFieldTableCache>
                        <c:ptCount val="1"/>
                        <c:pt idx="0">
                          <c:v>0.5</c:v>
                        </c:pt>
                      </c15:dlblFieldTableCache>
                    </c15:dlblFTEntry>
                  </c15:dlblFieldTable>
                  <c15:showDataLabelsRange val="0"/>
                </c:ext>
                <c:ext xmlns:c16="http://schemas.microsoft.com/office/drawing/2014/chart" uri="{C3380CC4-5D6E-409C-BE32-E72D297353CC}">
                  <c16:uniqueId val="{0000000D-CB05-4D95-8BC5-37D024509738}"/>
                </c:ext>
              </c:extLst>
            </c:dLbl>
            <c:dLbl>
              <c:idx val="14"/>
              <c:tx>
                <c:strRef>
                  <c:f>Daten_Diagramme!$D$28</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{B175C870-174E-4C9F-B2F0-FD4963D590D3}</c15:txfldGUID>
                      <c15:f>Daten_Diagramme!$D$28</c15:f>
                      <c15:dlblFieldTableCache>
                        <c:ptCount val="1"/>
                        <c:pt idx="0">
                          <c:v>-4.5</c:v>
                        </c:pt>
                      </c15:dlblFieldTableCache>
                    </c15:dlblFTEntry>
                  </c15:dlblFieldTable>
                  <c15:showDataLabelsRange val="0"/>
                </c:ext>
                <c:ext xmlns:c16="http://schemas.microsoft.com/office/drawing/2014/chart" uri="{C3380CC4-5D6E-409C-BE32-E72D297353CC}">
                  <c16:uniqueId val="{0000000E-CB05-4D95-8BC5-37D024509738}"/>
                </c:ext>
              </c:extLst>
            </c:dLbl>
            <c:dLbl>
              <c:idx val="15"/>
              <c:tx>
                <c:strRef>
                  <c:f>Daten_Diagramme!$D$29</c:f>
                  <c:strCache>
                    <c:ptCount val="1"/>
                    <c:pt idx="0">
                      <c:v>25.6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{33EDCCE5-0C90-4A4A-BB67-FA64CABAC421}</c15:txfldGUID>
                      <c15:f>Daten_Diagramme!$D$29</c15:f>
                      <c15:dlblFieldTableCache>
                        <c:ptCount val="1"/>
                        <c:pt idx="0">
                          <c:v>25.6</c:v>
                        </c:pt>
                      </c15:dlblFieldTableCache>
                    </c15:dlblFTEntry>
                  </c15:dlblFieldTable>
                  <c15:showDataLabelsRange val="0"/>
                </c:ext>
                <c:ext xmlns:c16="http://schemas.microsoft.com/office/drawing/2014/chart" uri="{C3380CC4-5D6E-409C-BE32-E72D297353CC}">
                  <c16:uniqueId val="{0000000F-CB05-4D95-8BC5-37D024509738}"/>
                </c:ext>
              </c:extLst>
            </c:dLbl>
            <c:dLbl>
              <c:idx val="16"/>
              <c:tx>
                <c:strRef>
                  <c:f>Daten_Diagramme!$D$30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{30C7AE2F-E4A6-4F69-A950-84DEBCE6124A}</c15:txfldGUID>
                      <c15:f>Daten_Diagramme!$D$30</c15:f>
                      <c15:dlblFieldTableCache>
                        <c:ptCount val="1"/>
                        <c:pt idx="0">
                          <c:v>-0.3</c:v>
                        </c:pt>
                      </c15:dlblFieldTableCache>
                    </c15:dlblFTEntry>
                  </c15:dlblFieldTable>
                  <c15:showDataLabelsRange val="0"/>
                </c:ext>
                <c:ext xmlns:c16="http://schemas.microsoft.com/office/drawing/2014/chart" uri="{C3380CC4-5D6E-409C-BE32-E72D297353CC}">
                  <c16:uniqueId val="{00000010-CB05-4D95-8BC5-37D024509738}"/>
                </c:ext>
              </c:extLst>
            </c:dLbl>
            <c:dLbl>
              <c:idx val="17"/>
              <c:tx>
                <c:strRef>
                  <c:f>Daten_Diagramme!$D$31</c:f>
                  <c:strCache>
                    <c:ptCount val="1"/>
                    <c:pt idx="0">
                      <c:v>14.9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{263C18B0-8589-4900-859E-C79AAB87FA85}</c15:txfldGUID>
                      <c15:f>Daten_Diagramme!$D$31</c15:f>
                      <c15:dlblFieldTableCache>
                        <c:ptCount val="1"/>
                        <c:pt idx="0">
                          <c:v>14.9</c:v>
                        </c:pt>
                      </c15:dlblFieldTableCache>
                    </c15:dlblFTEntry>
                  </c15:dlblFieldTable>
                  <c15:showDataLabelsRange val="0"/>
                </c:ext>
                <c:ext xmlns:c16="http://schemas.microsoft.com/office/drawing/2014/chart" uri="{C3380CC4-5D6E-409C-BE32-E72D297353CC}">
                  <c16:uniqueId val="{00000011-CB05-4D95-8BC5-37D024509738}"/>
                </c:ext>
              </c:extLst>
            </c:dLbl>
            <c:dLbl>
              <c:idx val="18"/>
              <c:tx>
                <c:strRef>
                  <c:f>Daten_Diagramme!$D$32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{6C59DE28-2C1F-441B-97CA-0A70E92DB256}</c15:txfldGUID>
                      <c15:f>Daten_Diagramme!$D$32</c15:f>
                      <c15:dlblFieldTableCache>
                        <c:ptCount val="1"/>
                        <c:pt idx="0">
                          <c:v>2.4</c:v>
                        </c:pt>
                      </c15:dlblFieldTableCache>
                    </c15:dlblFTEntry>
                  </c15:dlblFieldTable>
                  <c15:showDataLabelsRange val="0"/>
                </c:ext>
                <c:ext xmlns:c16="http://schemas.microsoft.com/office/drawing/2014/chart" uri="{C3380CC4-5D6E-409C-BE32-E72D297353CC}">
                  <c16:uniqueId val="{00000012-CB05-4D95-8BC5-37D024509738}"/>
                </c:ext>
              </c:extLst>
            </c:dLbl>
            <c:dLbl>
              <c:idx val="19"/>
              <c:tx>
                <c:strRef>
                  <c:f>Daten_Diagramme!$D$33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{B4893A31-70A7-4876-B22C-F7E5BBF75627}</c15:txfldGUID>
                      <c15:f>Daten_Diagramme!$D$33</c15:f>
                      <c15:dlblFieldTableCache>
                        <c:ptCount val="1"/>
                        <c:pt idx="0">
                          <c:v>-0.4</c:v>
                        </c:pt>
                      </c15:dlblFieldTableCache>
                    </c15:dlblFTEntry>
                  </c15:dlblFieldTable>
                  <c15:showDataLabelsRange val="0"/>
                </c:ext>
                <c:ext xmlns:c16="http://schemas.microsoft.com/office/drawing/2014/chart" uri="{C3380CC4-5D6E-409C-BE32-E72D297353CC}">
                  <c16:uniqueId val="{00000013-CB05-4D95-8BC5-37D024509738}"/>
                </c:ext>
              </c:extLst>
            </c:dLbl>
            <c:dLbl>
              <c:idx val="20"/>
              <c:tx>
                <c:strRef>
                  <c:f>Daten_Diagramme!$D$34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{74057DB9-17BB-445D-9851-788EA60CCA87}</c15:txfldGUID>
                      <c15:f>Daten_Diagramme!$D$34</c15:f>
                      <c15:dlblFieldTableCache>
                        <c:ptCount val="1"/>
                        <c:pt idx="0">
                          <c:v>1.5</c:v>
                        </c:pt>
                      </c15:dlblFieldTableCache>
                    </c15:dlblFTEntry>
                  </c15:dlblFieldTable>
                  <c15:showDataLabelsRange val="0"/>
                </c:ext>
                <c:ext xmlns:c16="http://schemas.microsoft.com/office/drawing/2014/chart" uri="{C3380CC4-5D6E-409C-BE32-E72D297353CC}">
                  <c16:uniqueId val="{00000014-CB05-4D95-8BC5-37D02450973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{566461A6-F63F-4F01-B850-20BD1DC4AC4B}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CB05-4D95-8BC5-37D02450973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{C005B858-1BE4-4414-B10E-FA6B942B54A0}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B05-4D95-8BC5-37D024509738}"/>
                </c:ext>
              </c:extLst>
            </c:dLbl>
            <c:dLbl>
              <c:idx val="23"/>
              <c:tx>
                <c:strRef>
                  <c:f>Daten_Diagramme!$D$37</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{31749F5B-BA1D-4E01-88D0-A30096733F74}</c15:txfldGUID>
                      <c15:f>Daten_Diagramme!$D$37</c15:f>
                      <c15:dlblFieldTableCache>
                        <c:ptCount val="1"/>
                        <c:pt idx="0">
                          <c:v>-9.2</c:v>
                        </c:pt>
                      </c15:dlblFieldTableCache>
                    </c15:dlblFTEntry>
                  </c15:dlblFieldTable>
                  <c15:showDataLabelsRange val="0"/>
                </c:ext>
                <c:ext xmlns:c16="http://schemas.microsoft.com/office/drawing/2014/chart" uri="{C3380CC4-5D6E-409C-BE32-E72D297353CC}">
                  <c16:uniqueId val="{00000017-CB05-4D95-8BC5-37D024509738}"/>
                </c:ext>
              </c:extLst>
            </c:dLbl>
            <c:dLbl>
              <c:idx val="24"/>
              <c:layout>
                <c:manualLayout>
                  <c:x val="4.7769028871392123E-3"/>
                  <c:y val="-4.6876052205785108E-5"/>
                </c:manualLayout>
              </c:layout>
              <c:tx>
                <c:strRef>
                  <c:f>Daten_Diagramme!$D$38</c:f>
                  <c:strCache>
                    <c:ptCount val="1"/>
                    <c:pt idx="0">
                      <c:v>-2.0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{5A7F62DA-1861-41A7-8954-137232AC0936}</c15:txfldGUID>
                      <c15:f>Daten_Diagramme!$D$38</c15:f>
                      <c15:dlblFieldTableCache>
                        <c:ptCount val="1"/>
                        <c:pt idx="0">
                          <c:v>-2.0</c:v>
                        </c:pt>
                      </c15:dlblFieldTableCache>
                    </c15:dlblFTEntry>
                  </c15:dlblFieldTable>
                  <c15:showDataLabelsRange val="0"/>
                </c:ext>
                <c:ext xmlns:c16="http://schemas.microsoft.com/office/drawing/2014/chart" uri="{C3380CC4-5D6E-409C-BE32-E72D297353CC}">
                  <c16:uniqueId val="{00000018-CB05-4D95-8BC5-37D024509738}"/>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{FF1F8BD5-B355-48F8-90B5-C32BF0AA63AC}</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CB05-4D95-8BC5-37D02450973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{5B1FDE72-A676-4E47-8E33-150466344130}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B05-4D95-8BC5-37D02450973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{C4E69351-9E62-43DB-8857-A4820085337E}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B05-4D95-8BC5-37D02450973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{DB9EC480-21B0-4419-AFD4-537FFD9B7537}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B05-4D95-8BC5-37D02450973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{E4518ED1-E737-488F-B003-8B4080EF0A8E}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B05-4D95-8BC5-37D02450973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{A69F85ED-ACB2-4258-81C8-8F596F18D8CF}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B05-4D95-8BC5-37D024509738}"/>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{09C58A5E-9965-43E0-BF75-EBDA57AC7E66}</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CB05-4D95-8BC5-37D02450973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0.61425061425061422</c:v>
                </c:pt>
                <c:pt idx="1">
                  <c:v>-9.1549295774647881</c:v>
                </c:pt>
                <c:pt idx="2">
                  <c:v>-4.2105263157894735</c:v>
                </c:pt>
                <c:pt idx="3">
                  <c:v>-12.520868113522537</c:v>
                </c:pt>
                <c:pt idx="4">
                  <c:v>9.7222222222222214</c:v>
                </c:pt>
                <c:pt idx="5">
                  <c:v>-30.084745762711865</c:v>
                </c:pt>
                <c:pt idx="6">
                  <c:v>21.53846153846154</c:v>
                </c:pt>
                <c:pt idx="7">
                  <c:v>6.6043613707165107</c:v>
                </c:pt>
                <c:pt idx="8">
                  <c:v>-1.0569382884418683</c:v>
                </c:pt>
                <c:pt idx="9">
                  <c:v>-0.22675736961451248</c:v>
                </c:pt>
                <c:pt idx="10">
                  <c:v>1.1128775834658187</c:v>
                </c:pt>
                <c:pt idx="11">
                  <c:v>-0.95602294455066916</c:v>
                </c:pt>
                <c:pt idx="12">
                  <c:v>-3.5532994923857868</c:v>
                </c:pt>
                <c:pt idx="13">
                  <c:v>0.4891304347826087</c:v>
                </c:pt>
                <c:pt idx="14">
                  <c:v>-4.5387271830291072</c:v>
                </c:pt>
                <c:pt idx="15">
                  <c:v>25.618631732168851</c:v>
                </c:pt>
                <c:pt idx="16">
                  <c:v>-0.2706359945872801</c:v>
                </c:pt>
                <c:pt idx="17">
                  <c:v>14.858934169278998</c:v>
                </c:pt>
                <c:pt idx="18">
                  <c:v>2.3966655088572422</c:v>
                </c:pt>
                <c:pt idx="19">
                  <c:v>-0.40612308653545764</c:v>
                </c:pt>
                <c:pt idx="20">
                  <c:v>1.4729950900163666</c:v>
                </c:pt>
                <c:pt idx="21">
                  <c:v>0</c:v>
                </c:pt>
                <c:pt idx="23">
                  <c:v>-9.1549295774647881</c:v>
                </c:pt>
                <c:pt idx="24">
                  <c:v>-2.0160094871034686</c:v>
                </c:pt>
                <c:pt idx="25">
                  <c:v>1.025025025025025</c:v>
                </c:pt>
              </c:numCache>
            </c:numRef>
          </c:val>
          <c:extLst>
            <c:ext xmlns:c16="http://schemas.microsoft.com/office/drawing/2014/chart" uri="{C3380CC4-5D6E-409C-BE32-E72D297353CC}">
              <c16:uniqueId val="{00000020-CB05-4D95-8BC5-37D02450973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{EAB1B5FB-FB04-44A9-9F5A-10D683F5EA41}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B05-4D95-8BC5-37D02450973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{EDAF1911-0B7B-4E7A-9759-918BF1C815E0}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B05-4D95-8BC5-37D02450973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{42E4C0FD-F8D0-4440-BB00-C3D9ED27EC78}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B05-4D95-8BC5-37D02450973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{704B87C3-25B8-4A30-A4DC-0948DCD91843}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B05-4D95-8BC5-37D02450973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{63BA3049-F563-4902-ABB1-D26FC95ADC9C}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B05-4D95-8BC5-37D02450973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{865F92CF-FEE0-4AD3-B982-09333006CD4F}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B05-4D95-8BC5-37D02450973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{1263E4C6-33C6-4A12-8D10-DC72564C63A1}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B05-4D95-8BC5-37D02450973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{3E881268-FA60-40B0-89E2-726185065B48}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B05-4D95-8BC5-37D02450973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{A54ABA52-3EF9-4E56-819C-D33302A53E1A}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B05-4D95-8BC5-37D02450973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{5727E60D-BE81-4558-B859-E599B717EEDB}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B05-4D95-8BC5-37D02450973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{2D974E66-EDF1-4E19-A83A-7A55AB4B1CFE}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B05-4D95-8BC5-37D02450973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{5F2141D6-6A7C-4911-A47F-3A4B0628083E}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B05-4D95-8BC5-37D02450973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{9F6C3A79-A017-493A-AF0A-61D636E28AAB}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B05-4D95-8BC5-37D02450973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{316B9B7A-81DA-4534-B947-87D08C8D3025}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B05-4D95-8BC5-37D02450973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{D1611CD7-4406-4B81-A26D-52EC45C29AEA}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B05-4D95-8BC5-37D02450973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{08469441-81F0-4648-8CFA-E7B17E325BA7}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B05-4D95-8BC5-37D02450973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{AF27A78C-B829-4AC7-8C52-A11F7D5080D8}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B05-4D95-8BC5-37D02450973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{1D847B32-0A8A-4A02-87FC-C0D77BD5DA12}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B05-4D95-8BC5-37D02450973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{009DA183-26C0-4E23-AFF6-6C8A8EFE5038}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B05-4D95-8BC5-37D02450973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{BDE9EF26-2FFE-45D9-B733-49C9079E7A83}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B05-4D95-8BC5-37D02450973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{2C871D74-9F78-425E-B6ED-9FAC0AEC2945}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B05-4D95-8BC5-37D02450973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{6CE3B2EA-E569-4DE6-AF22-EFF96C89967D}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B05-4D95-8BC5-37D02450973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{609BF11F-CFB6-4F46-A043-23DD7D440851}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B05-4D95-8BC5-37D02450973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{903BFD4A-22FA-4EA7-A1AC-B547F03EDC81}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B05-4D95-8BC5-37D02450973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{5563B690-85BE-41DC-86F8-8B0406B3FECB}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B05-4D95-8BC5-37D02450973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{A0B37F09-A1F0-42A5-9F1C-D103A4561924}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B05-4D95-8BC5-37D02450973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{830C8323-42B9-419B-94F3-D89599178931}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B05-4D95-8BC5-37D02450973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{370FFFEB-E02B-45C8-9667-DF58AA192287}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B05-4D95-8BC5-37D02450973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{4F79F97E-0D0A-48F3-B3E8-0B41DCD48AAF}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B05-4D95-8BC5-37D02450973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{C263970E-3315-4AC2-8BF5-B54D7A2C1323}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B05-4D95-8BC5-37D02450973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{C3D93B68-69B6-4529-86EE-03B3771F3660}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B05-4D95-8BC5-37D02450973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{7C5744E7-B2EC-4067-88A8-6ED4C8D843D5}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B05-4D95-8BC5-37D02450973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B05-4D95-8BC5-37D02450973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B05-4D95-8BC5-37D02450973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{D16E30C7-F02B-436A-A26D-8481C2CA60A7}</c15:txfldGUID>
                      <c15:f>Daten_Diagramme!$E$14</c15:f>
                      <c15:dlblFieldTableCache>
                        <c:ptCount val="1"/>
                        <c:pt idx="0">
                          <c:v>-10.7</c:v>
                        </c:pt>
                      </c15:dlblFieldTableCache>
                    </c15:dlblFTEntry>
                  </c15:dlblFieldTable>
                  <c15:showDataLabelsRange val="0"/>
                </c:ext>
                <c:ext xmlns:c16="http://schemas.microsoft.com/office/drawing/2014/chart" uri="{C3380CC4-5D6E-409C-BE32-E72D297353CC}">
                  <c16:uniqueId val="{00000000-BE83-4E9D-949A-D8FA6F603605}"/>
                </c:ext>
              </c:extLst>
            </c:dLbl>
            <c:dLbl>
              <c:idx val="1"/>
              <c:tx>
                <c:strRef>
                  <c:f>Daten_Diagramme!$E$15</c:f>
                  <c:strCache>
                    <c:ptCount val="1"/>
                    <c:pt idx="0">
                      <c:v>27.8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{9EEA673C-DD14-45A9-B199-1C786D8020BB}</c15:txfldGUID>
                      <c15:f>Daten_Diagramme!$E$15</c15:f>
                      <c15:dlblFieldTableCache>
                        <c:ptCount val="1"/>
                        <c:pt idx="0">
                          <c:v>27.8</c:v>
                        </c:pt>
                      </c15:dlblFieldTableCache>
                    </c15:dlblFTEntry>
                  </c15:dlblFieldTable>
                  <c15:showDataLabelsRange val="0"/>
                </c:ext>
                <c:ext xmlns:c16="http://schemas.microsoft.com/office/drawing/2014/chart" uri="{C3380CC4-5D6E-409C-BE32-E72D297353CC}">
                  <c16:uniqueId val="{00000001-BE83-4E9D-949A-D8FA6F603605}"/>
                </c:ext>
              </c:extLst>
            </c:dLbl>
            <c:dLbl>
              <c:idx val="2"/>
              <c:tx>
                <c:strRef>
                  <c:f>Daten_Diagramme!$E$16</c:f>
                  <c:strCache>
                    <c:ptCount val="1"/>
                    <c:pt idx="0">
                      <c:v>-33.3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{439AC78A-AB16-42DF-8BB3-5017DEFC5E3C}</c15:txfldGUID>
                      <c15:f>Daten_Diagramme!$E$16</c15:f>
                      <c15:dlblFieldTableCache>
                        <c:ptCount val="1"/>
                        <c:pt idx="0">
                          <c:v>-33.3</c:v>
                        </c:pt>
                      </c15:dlblFieldTableCache>
                    </c15:dlblFTEntry>
                  </c15:dlblFieldTable>
                  <c15:showDataLabelsRange val="0"/>
                </c:ext>
                <c:ext xmlns:c16="http://schemas.microsoft.com/office/drawing/2014/chart" uri="{C3380CC4-5D6E-409C-BE32-E72D297353CC}">
                  <c16:uniqueId val="{00000002-BE83-4E9D-949A-D8FA6F603605}"/>
                </c:ext>
              </c:extLst>
            </c:dLbl>
            <c:dLbl>
              <c:idx val="3"/>
              <c:tx>
                <c:strRef>
                  <c:f>Daten_Diagramme!$E$17</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{F0A014C2-4BB6-4C09-8C63-A3AF7E81E720}</c15:txfldGUID>
                      <c15:f>Daten_Diagramme!$E$17</c15:f>
                      <c15:dlblFieldTableCache>
                        <c:ptCount val="1"/>
                        <c:pt idx="0">
                          <c:v>-7.0</c:v>
                        </c:pt>
                      </c15:dlblFieldTableCache>
                    </c15:dlblFTEntry>
                  </c15:dlblFieldTable>
                  <c15:showDataLabelsRange val="0"/>
                </c:ext>
                <c:ext xmlns:c16="http://schemas.microsoft.com/office/drawing/2014/chart" uri="{C3380CC4-5D6E-409C-BE32-E72D297353CC}">
                  <c16:uniqueId val="{00000003-BE83-4E9D-949A-D8FA6F603605}"/>
                </c:ext>
              </c:extLst>
            </c:dLbl>
            <c:dLbl>
              <c:idx val="4"/>
              <c:tx>
                <c:strRef>
                  <c:f>Daten_Diagramme!$E$18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{7C5F14EE-879A-4F02-9E08-B653F4B55ECE}</c15:txfldGUID>
                      <c15:f>Daten_Diagramme!$E$18</c15:f>
                      <c15:dlblFieldTableCache>
                        <c:ptCount val="1"/>
                        <c:pt idx="0">
                          <c:v>5.6</c:v>
                        </c:pt>
                      </c15:dlblFieldTableCache>
                    </c15:dlblFTEntry>
                  </c15:dlblFieldTable>
                  <c15:showDataLabelsRange val="0"/>
                </c:ext>
                <c:ext xmlns:c16="http://schemas.microsoft.com/office/drawing/2014/chart" uri="{C3380CC4-5D6E-409C-BE32-E72D297353CC}">
                  <c16:uniqueId val="{00000004-BE83-4E9D-949A-D8FA6F603605}"/>
                </c:ext>
              </c:extLst>
            </c:dLbl>
            <c:dLbl>
              <c:idx val="5"/>
              <c:tx>
                <c:strRef>
                  <c:f>Daten_Diagramme!$E$19</c:f>
                  <c:strCache>
                    <c:ptCount val="1"/>
                    <c:pt idx="0">
                      <c:v>-22.9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{2FC44FF8-2A50-4B4F-A1B0-FFFC2654E9DA}</c15:txfldGUID>
                      <c15:f>Daten_Diagramme!$E$19</c15:f>
                      <c15:dlblFieldTableCache>
                        <c:ptCount val="1"/>
                        <c:pt idx="0">
                          <c:v>-22.9</c:v>
                        </c:pt>
                      </c15:dlblFieldTableCache>
                    </c15:dlblFTEntry>
                  </c15:dlblFieldTable>
                  <c15:showDataLabelsRange val="0"/>
                </c:ext>
                <c:ext xmlns:c16="http://schemas.microsoft.com/office/drawing/2014/chart" uri="{C3380CC4-5D6E-409C-BE32-E72D297353CC}">
                  <c16:uniqueId val="{00000005-BE83-4E9D-949A-D8FA6F603605}"/>
                </c:ext>
              </c:extLst>
            </c:dLbl>
            <c:dLbl>
              <c:idx val="6"/>
              <c:tx>
                <c:strRef>
                  <c:f>Daten_Diagramme!$E$20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{EDEFFAD4-5837-4622-A06F-3673A7747BA2}</c15:txfldGUID>
                      <c15:f>Daten_Diagramme!$E$20</c15:f>
                      <c15:dlblFieldTableCache>
                        <c:ptCount val="1"/>
                      </c15:dlblFieldTableCache>
                    </c15:dlblFTEntry>
                  </c15:dlblFieldTable>
                  <c15:showDataLabelsRange val="0"/>
                </c:ext>
                <c:ext xmlns:c16="http://schemas.microsoft.com/office/drawing/2014/chart" uri="{C3380CC4-5D6E-409C-BE32-E72D297353CC}">
                  <c16:uniqueId val="{00000006-BE83-4E9D-949A-D8FA6F603605}"/>
                </c:ext>
              </c:extLst>
            </c:dLbl>
            <c:dLbl>
              <c:idx val="7"/>
              <c:tx>
                <c:strRef>
                  <c:f>Daten_Diagramme!$E$21</c:f>
                  <c:strCache>
                    <c:ptCount val="1"/>
                    <c:pt idx="0">
                      <c:v>13.6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{08787CC3-107A-4547-BB0D-88D7377711C2}</c15:txfldGUID>
                      <c15:f>Daten_Diagramme!$E$21</c15:f>
                      <c15:dlblFieldTableCache>
                        <c:ptCount val="1"/>
                        <c:pt idx="0">
                          <c:v>13.6</c:v>
                        </c:pt>
                      </c15:dlblFieldTableCache>
                    </c15:dlblFTEntry>
                  </c15:dlblFieldTable>
                  <c15:showDataLabelsRange val="0"/>
                </c:ext>
                <c:ext xmlns:c16="http://schemas.microsoft.com/office/drawing/2014/chart" uri="{C3380CC4-5D6E-409C-BE32-E72D297353CC}">
                  <c16:uniqueId val="{00000007-BE83-4E9D-949A-D8FA6F603605}"/>
                </c:ext>
              </c:extLst>
            </c:dLbl>
            <c:dLbl>
              <c:idx val="8"/>
              <c:tx>
                <c:strRef>
                  <c:f>Daten_Diagramme!$E$22</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{15F4A55F-9DFF-4DF6-A974-5FA057A82504}</c15:txfldGUID>
                      <c15:f>Daten_Diagramme!$E$22</c15:f>
                      <c15:dlblFieldTableCache>
                        <c:ptCount val="1"/>
                        <c:pt idx="0">
                          <c:v>-9.4</c:v>
                        </c:pt>
                      </c15:dlblFieldTableCache>
                    </c15:dlblFTEntry>
                  </c15:dlblFieldTable>
                  <c15:showDataLabelsRange val="0"/>
                </c:ext>
                <c:ext xmlns:c16="http://schemas.microsoft.com/office/drawing/2014/chart" uri="{C3380CC4-5D6E-409C-BE32-E72D297353CC}">
                  <c16:uniqueId val="{00000008-BE83-4E9D-949A-D8FA6F603605}"/>
                </c:ext>
              </c:extLst>
            </c:dLbl>
            <c:dLbl>
              <c:idx val="9"/>
              <c:tx>
                <c:strRef>
                  <c:f>Daten_Diagramme!$E$23</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{0AC8D8F9-F8CD-49AE-B2B8-BAA7483A0D37}</c15:txfldGUID>
                      <c15:f>Daten_Diagramme!$E$23</c15:f>
                      <c15:dlblFieldTableCache>
                        <c:ptCount val="1"/>
                        <c:pt idx="0">
                          <c:v>9.5</c:v>
                        </c:pt>
                      </c15:dlblFieldTableCache>
                    </c15:dlblFTEntry>
                  </c15:dlblFieldTable>
                  <c15:showDataLabelsRange val="0"/>
                </c:ext>
                <c:ext xmlns:c16="http://schemas.microsoft.com/office/drawing/2014/chart" uri="{C3380CC4-5D6E-409C-BE32-E72D297353CC}">
                  <c16:uniqueId val="{00000009-BE83-4E9D-949A-D8FA6F603605}"/>
                </c:ext>
              </c:extLst>
            </c:dLbl>
            <c:dLbl>
              <c:idx val="10"/>
              <c:tx>
                <c:strRef>
                  <c:f>Daten_Diagramme!$E$24</c:f>
                  <c:strCache>
                    <c:ptCount val="1"/>
                    <c:pt idx="0">
                      <c:v>-15.5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{DAC825C9-2A5E-4D77-891F-AF6294C837B3}</c15:txfldGUID>
                      <c15:f>Daten_Diagramme!$E$24</c15:f>
                      <c15:dlblFieldTableCache>
                        <c:ptCount val="1"/>
                        <c:pt idx="0">
                          <c:v>-15.5</c:v>
                        </c:pt>
                      </c15:dlblFieldTableCache>
                    </c15:dlblFTEntry>
                  </c15:dlblFieldTable>
                  <c15:showDataLabelsRange val="0"/>
                </c:ext>
                <c:ext xmlns:c16="http://schemas.microsoft.com/office/drawing/2014/chart" uri="{C3380CC4-5D6E-409C-BE32-E72D297353CC}">
                  <c16:uniqueId val="{0000000A-BE83-4E9D-949A-D8FA6F603605}"/>
                </c:ext>
              </c:extLst>
            </c:dLbl>
            <c:dLbl>
              <c:idx val="11"/>
              <c:tx>
                <c:strRef>
                  <c:f>Daten_Diagramme!$E$25</c:f>
                  <c:strCache>
                    <c:ptCount val="1"/>
                    <c:pt idx="0">
                      <c:v>-40.6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{E2F81B2F-24A1-4D8F-B779-97218FC7E156}</c15:txfldGUID>
                      <c15:f>Daten_Diagramme!$E$25</c15:f>
                      <c15:dlblFieldTableCache>
                        <c:ptCount val="1"/>
                        <c:pt idx="0">
                          <c:v>-40.6</c:v>
                        </c:pt>
                      </c15:dlblFieldTableCache>
                    </c15:dlblFTEntry>
                  </c15:dlblFieldTable>
                  <c15:showDataLabelsRange val="0"/>
                </c:ext>
                <c:ext xmlns:c16="http://schemas.microsoft.com/office/drawing/2014/chart" uri="{C3380CC4-5D6E-409C-BE32-E72D297353CC}">
                  <c16:uniqueId val="{0000000B-BE83-4E9D-949A-D8FA6F603605}"/>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{394ED4E0-9CAF-49D5-AD34-703ACE31517E}</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BE83-4E9D-949A-D8FA6F603605}"/>
                </c:ext>
              </c:extLst>
            </c:dLbl>
            <c:dLbl>
              <c:idx val="13"/>
              <c:tx>
                <c:strRef>
                  <c:f>Daten_Diagramme!$E$27</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{D03CCC6C-A89D-4722-BB24-F0068E98BE3D}</c15:txfldGUID>
                      <c15:f>Daten_Diagramme!$E$27</c15:f>
                      <c15:dlblFieldTableCache>
                        <c:ptCount val="1"/>
                        <c:pt idx="0">
                          <c:v>-13.9</c:v>
                        </c:pt>
                      </c15:dlblFieldTableCache>
                    </c15:dlblFTEntry>
                  </c15:dlblFieldTable>
                  <c15:showDataLabelsRange val="0"/>
                </c:ext>
                <c:ext xmlns:c16="http://schemas.microsoft.com/office/drawing/2014/chart" uri="{C3380CC4-5D6E-409C-BE32-E72D297353CC}">
                  <c16:uniqueId val="{0000000D-BE83-4E9D-949A-D8FA6F603605}"/>
                </c:ext>
              </c:extLst>
            </c:dLbl>
            <c:dLbl>
              <c:idx val="14"/>
              <c:tx>
                <c:strRef>
                  <c:f>Daten_Diagramme!$E$28</c:f>
                  <c:strCache>
                    <c:ptCount val="1"/>
                    <c:pt idx="0">
                      <c:v>-21.9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{F2560919-8D2E-4631-806B-CF969AE6BD82}</c15:txfldGUID>
                      <c15:f>Daten_Diagramme!$E$28</c15:f>
                      <c15:dlblFieldTableCache>
                        <c:ptCount val="1"/>
                        <c:pt idx="0">
                          <c:v>-21.9</c:v>
                        </c:pt>
                      </c15:dlblFieldTableCache>
                    </c15:dlblFTEntry>
                  </c15:dlblFieldTable>
                  <c15:showDataLabelsRange val="0"/>
                </c:ext>
                <c:ext xmlns:c16="http://schemas.microsoft.com/office/drawing/2014/chart" uri="{C3380CC4-5D6E-409C-BE32-E72D297353CC}">
                  <c16:uniqueId val="{0000000E-BE83-4E9D-949A-D8FA6F603605}"/>
                </c:ext>
              </c:extLst>
            </c:dLbl>
            <c:dLbl>
              <c:idx val="15"/>
              <c:tx>
                <c:strRef>
                  <c:f>Daten_Diagramme!$E$29</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{F59F5532-1315-4D12-B58E-6C4770DB4928}</c15:txfldGUID>
                      <c15:f>Daten_Diagramme!$E$29</c15:f>
                      <c15:dlblFieldTableCache>
                        <c:ptCount val="1"/>
                        <c:pt idx="0">
                          <c:v>.X</c:v>
                        </c:pt>
                      </c15:dlblFieldTableCache>
                    </c15:dlblFTEntry>
                  </c15:dlblFieldTable>
                  <c15:showDataLabelsRange val="0"/>
                </c:ext>
                <c:ext xmlns:c16="http://schemas.microsoft.com/office/drawing/2014/chart" uri="{C3380CC4-5D6E-409C-BE32-E72D297353CC}">
                  <c16:uniqueId val="{0000000F-BE83-4E9D-949A-D8FA6F603605}"/>
                </c:ext>
              </c:extLst>
            </c:dLbl>
            <c:dLbl>
              <c:idx val="16"/>
              <c:tx>
                <c:strRef>
                  <c:f>Daten_Diagramme!$E$30</c:f>
                  <c:strCache>
                    <c:ptCount val="1"/>
                    <c:pt idx="0">
                      <c:v>-25.0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{36F68D2C-00EE-4293-B6C4-8EA05BB20962}</c15:txfldGUID>
                      <c15:f>Daten_Diagramme!$E$30</c15:f>
                      <c15:dlblFieldTableCache>
                        <c:ptCount val="1"/>
                        <c:pt idx="0">
                          <c:v>-25.0</c:v>
                        </c:pt>
                      </c15:dlblFieldTableCache>
                    </c15:dlblFTEntry>
                  </c15:dlblFieldTable>
                  <c15:showDataLabelsRange val="0"/>
                </c:ext>
                <c:ext xmlns:c16="http://schemas.microsoft.com/office/drawing/2014/chart" uri="{C3380CC4-5D6E-409C-BE32-E72D297353CC}">
                  <c16:uniqueId val="{00000010-BE83-4E9D-949A-D8FA6F603605}"/>
                </c:ext>
              </c:extLst>
            </c:dLbl>
            <c:dLbl>
              <c:idx val="17"/>
              <c:tx>
                <c:strRef>
                  <c:f>Daten_Diagramme!$E$31</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{E4EE31F5-53C6-4F99-AEB5-A6435D8F2A76}</c15:txfldGUID>
                      <c15:f>Daten_Diagramme!$E$31</c15:f>
                      <c15:dlblFieldTableCache>
                        <c:ptCount val="1"/>
                        <c:pt idx="0">
                          <c:v>-11.8</c:v>
                        </c:pt>
                      </c15:dlblFieldTableCache>
                    </c15:dlblFTEntry>
                  </c15:dlblFieldTable>
                  <c15:showDataLabelsRange val="0"/>
                </c:ext>
                <c:ext xmlns:c16="http://schemas.microsoft.com/office/drawing/2014/chart" uri="{C3380CC4-5D6E-409C-BE32-E72D297353CC}">
                  <c16:uniqueId val="{00000011-BE83-4E9D-949A-D8FA6F603605}"/>
                </c:ext>
              </c:extLst>
            </c:dLbl>
            <c:dLbl>
              <c:idx val="18"/>
              <c:tx>
                <c:strRef>
                  <c:f>Daten_Diagramme!$E$32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{264141B1-BB17-4E40-A86F-ACA221FFF33E}</c15:txfldGUID>
                      <c15:f>Daten_Diagramme!$E$32</c15:f>
                      <c15:dlblFieldTableCache>
                        <c:ptCount val="1"/>
                        <c:pt idx="0">
                          <c:v>-1.1</c:v>
                        </c:pt>
                      </c15:dlblFieldTableCache>
                    </c15:dlblFTEntry>
                  </c15:dlblFieldTable>
                  <c15:showDataLabelsRange val="0"/>
                </c:ext>
                <c:ext xmlns:c16="http://schemas.microsoft.com/office/drawing/2014/chart" uri="{C3380CC4-5D6E-409C-BE32-E72D297353CC}">
                  <c16:uniqueId val="{00000012-BE83-4E9D-949A-D8FA6F603605}"/>
                </c:ext>
              </c:extLst>
            </c:dLbl>
            <c:dLbl>
              <c:idx val="19"/>
              <c:tx>
                <c:strRef>
                  <c:f>Daten_Diagramme!$E$33</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{4C14F58B-91D1-4C88-AE4E-4B1EAA21A8FF}</c15:txfldGUID>
                      <c15:f>Daten_Diagramme!$E$33</c15:f>
                      <c15:dlblFieldTableCache>
                        <c:ptCount val="1"/>
                        <c:pt idx="0">
                          <c:v>-4.1</c:v>
                        </c:pt>
                      </c15:dlblFieldTableCache>
                    </c15:dlblFTEntry>
                  </c15:dlblFieldTable>
                  <c15:showDataLabelsRange val="0"/>
                </c:ext>
                <c:ext xmlns:c16="http://schemas.microsoft.com/office/drawing/2014/chart" uri="{C3380CC4-5D6E-409C-BE32-E72D297353CC}">
                  <c16:uniqueId val="{00000013-BE83-4E9D-949A-D8FA6F603605}"/>
                </c:ext>
              </c:extLst>
            </c:dLbl>
            <c:dLbl>
              <c:idx val="20"/>
              <c:tx>
                <c:strRef>
                  <c:f>Daten_Diagramme!$E$34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{BAD9EC39-DF52-4AC8-955D-B2C235E12B8A}</c15:txfldGUID>
                      <c15:f>Daten_Diagramme!$E$34</c15:f>
                      <c15:dlblFieldTableCache>
                        <c:ptCount val="1"/>
                        <c:pt idx="0">
                          <c:v>-3.2</c:v>
                        </c:pt>
                      </c15:dlblFieldTableCache>
                    </c15:dlblFTEntry>
                  </c15:dlblFieldTable>
                  <c15:showDataLabelsRange val="0"/>
                </c:ext>
                <c:ext xmlns:c16="http://schemas.microsoft.com/office/drawing/2014/chart" uri="{C3380CC4-5D6E-409C-BE32-E72D297353CC}">
                  <c16:uniqueId val="{00000014-BE83-4E9D-949A-D8FA6F603605}"/>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{311A7915-E67D-4D5E-BAEA-5C39444BB256}</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BE83-4E9D-949A-D8FA6F60360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{9814A592-39F2-4624-8F84-349432BB9FC3}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E83-4E9D-949A-D8FA6F603605}"/>
                </c:ext>
              </c:extLst>
            </c:dLbl>
            <c:dLbl>
              <c:idx val="23"/>
              <c:tx>
                <c:strRef>
                  <c:f>Daten_Diagramme!$E$37</c:f>
                  <c:strCache>
                    <c:ptCount val="1"/>
                    <c:pt idx="0">
                      <c:v>27.8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{498D84EC-8FA8-4431-96D3-6013AAA21993}</c15:txfldGUID>
                      <c15:f>Daten_Diagramme!$E$37</c15:f>
                      <c15:dlblFieldTableCache>
                        <c:ptCount val="1"/>
                        <c:pt idx="0">
                          <c:v>27.8</c:v>
                        </c:pt>
                      </c15:dlblFieldTableCache>
                    </c15:dlblFTEntry>
                  </c15:dlblFieldTable>
                  <c15:showDataLabelsRange val="0"/>
                </c:ext>
                <c:ext xmlns:c16="http://schemas.microsoft.com/office/drawing/2014/chart" uri="{C3380CC4-5D6E-409C-BE32-E72D297353CC}">
                  <c16:uniqueId val="{00000017-BE83-4E9D-949A-D8FA6F603605}"/>
                </c:ext>
              </c:extLst>
            </c:dLbl>
            <c:dLbl>
              <c:idx val="24"/>
              <c:tx>
                <c:strRef>
                  <c:f>Daten_Diagramme!$E$38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{FFFF21A1-F95E-420A-8016-AF235CE31681}</c15:txfldGUID>
                      <c15:f>Daten_Diagramme!$E$38</c15:f>
                      <c15:dlblFieldTableCache>
                        <c:ptCount val="1"/>
                        <c:pt idx="0">
                          <c:v>3.9</c:v>
                        </c:pt>
                      </c15:dlblFieldTableCache>
                    </c15:dlblFTEntry>
                  </c15:dlblFieldTable>
                  <c15:showDataLabelsRange val="0"/>
                </c:ext>
                <c:ext xmlns:c16="http://schemas.microsoft.com/office/drawing/2014/chart" uri="{C3380CC4-5D6E-409C-BE32-E72D297353CC}">
                  <c16:uniqueId val="{00000018-BE83-4E9D-949A-D8FA6F603605}"/>
                </c:ext>
              </c:extLst>
            </c:dLbl>
            <c:dLbl>
              <c:idx val="25"/>
              <c:tx>
                <c:strRef>
                  <c:f>Daten_Diagramme!$E$39</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{38E58A89-7EA2-47E5-8A7C-F3BAB8C7E4C4}</c15:txfldGUID>
                      <c15:f>Daten_Diagramme!$E$39</c15:f>
                      <c15:dlblFieldTableCache>
                        <c:ptCount val="1"/>
                        <c:pt idx="0">
                          <c:v>-12.0</c:v>
                        </c:pt>
                      </c15:dlblFieldTableCache>
                    </c15:dlblFTEntry>
                  </c15:dlblFieldTable>
                  <c15:showDataLabelsRange val="0"/>
                </c:ext>
                <c:ext xmlns:c16="http://schemas.microsoft.com/office/drawing/2014/chart" uri="{C3380CC4-5D6E-409C-BE32-E72D297353CC}">
                  <c16:uniqueId val="{00000019-BE83-4E9D-949A-D8FA6F60360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{8E8329B0-26C5-4034-9863-2908A49B29F6}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E83-4E9D-949A-D8FA6F60360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{691F94FA-8FCC-4CAD-ADD3-209A0427D209}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E83-4E9D-949A-D8FA6F60360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{074BEFFC-B1D1-440A-A711-681F3727F6C1}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E83-4E9D-949A-D8FA6F60360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{1741EABF-87AB-4CB8-955A-38984BBDFD6E}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E83-4E9D-949A-D8FA6F60360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{B4409B25-4E7E-43DC-92B3-54D44F7F2347}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E83-4E9D-949A-D8FA6F603605}"/>
                </c:ext>
              </c:extLst>
            </c:dLbl>
            <c:dLbl>
              <c:idx val="31"/>
              <c:tx>
                <c:strRef>
                  <c:f>Daten_Diagramme!$E$45</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{7BF3A8DC-7A5E-4070-9DBF-AF78E2438197}</c15:txfldGUID>
                      <c15:f>Daten_Diagramme!$E$45</c15:f>
                      <c15:dlblFieldTableCache>
                        <c:ptCount val="1"/>
                        <c:pt idx="0">
                          <c:v>-12.0</c:v>
                        </c:pt>
                      </c15:dlblFieldTableCache>
                    </c15:dlblFTEntry>
                  </c15:dlblFieldTable>
                  <c15:showDataLabelsRange val="0"/>
                </c:ext>
                <c:ext xmlns:c16="http://schemas.microsoft.com/office/drawing/2014/chart" uri="{C3380CC4-5D6E-409C-BE32-E72D297353CC}">
                  <c16:uniqueId val="{0000001F-BE83-4E9D-949A-D8FA6F6036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-10.717207526588492</c:v>
                </c:pt>
                <c:pt idx="1">
                  <c:v>27.777777777777779</c:v>
                </c:pt>
                <c:pt idx="2">
                  <c:v>-33.333333333333336</c:v>
                </c:pt>
                <c:pt idx="3">
                  <c:v>-7.0175438596491224</c:v>
                </c:pt>
                <c:pt idx="4">
                  <c:v>5.5555555555555554</c:v>
                </c:pt>
                <c:pt idx="5">
                  <c:v>-22.857142857142858</c:v>
                </c:pt>
                <c:pt idx="6">
                  <c:v>75</c:v>
                </c:pt>
                <c:pt idx="7">
                  <c:v>13.636363636363637</c:v>
                </c:pt>
                <c:pt idx="8">
                  <c:v>-9.3821510297482842</c:v>
                </c:pt>
                <c:pt idx="9">
                  <c:v>9.4594594594594597</c:v>
                </c:pt>
                <c:pt idx="10">
                  <c:v>-15.50632911392405</c:v>
                </c:pt>
                <c:pt idx="11">
                  <c:v>-40.571428571428569</c:v>
                </c:pt>
                <c:pt idx="12">
                  <c:v>0</c:v>
                </c:pt>
                <c:pt idx="13">
                  <c:v>-13.87900355871886</c:v>
                </c:pt>
                <c:pt idx="14">
                  <c:v>-21.926489226869457</c:v>
                </c:pt>
                <c:pt idx="15">
                  <c:v>0</c:v>
                </c:pt>
                <c:pt idx="16">
                  <c:v>-25</c:v>
                </c:pt>
                <c:pt idx="17">
                  <c:v>-11.827956989247312</c:v>
                </c:pt>
                <c:pt idx="18">
                  <c:v>-1.0695187165775402</c:v>
                </c:pt>
                <c:pt idx="19">
                  <c:v>-4.0697674418604652</c:v>
                </c:pt>
                <c:pt idx="20">
                  <c:v>-3.1802120141342756</c:v>
                </c:pt>
                <c:pt idx="21">
                  <c:v>0</c:v>
                </c:pt>
                <c:pt idx="23">
                  <c:v>27.777777777777779</c:v>
                </c:pt>
                <c:pt idx="24">
                  <c:v>3.8647342995169081</c:v>
                </c:pt>
                <c:pt idx="25">
                  <c:v>-12.003504672897197</c:v>
                </c:pt>
              </c:numCache>
            </c:numRef>
          </c:val>
          <c:extLst>
            <c:ext xmlns:c16="http://schemas.microsoft.com/office/drawing/2014/chart" uri="{C3380CC4-5D6E-409C-BE32-E72D297353CC}">
              <c16:uniqueId val="{00000020-BE83-4E9D-949A-D8FA6F60360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{1C5A4552-8C6F-404A-8D1A-079AC32F07D5}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E83-4E9D-949A-D8FA6F60360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{DDDEB53E-574F-479B-8776-661DFADF4094}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E83-4E9D-949A-D8FA6F60360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{5F17D5B9-D263-45A3-97B3-C4951414AFAF}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E83-4E9D-949A-D8FA6F60360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{27DECABD-F151-4A3D-8B5E-E5D77A07FEC1}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E83-4E9D-949A-D8FA6F60360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{F8955F71-EA0B-44FE-A962-3ADE561BE59B}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E83-4E9D-949A-D8FA6F60360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{F7EC0231-0F26-46A9-AD89-C3AAB03125C0}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E83-4E9D-949A-D8FA6F603605}"/>
                </c:ext>
              </c:extLst>
            </c:dLbl>
            <c:dLbl>
              <c:idx val="6"/>
              <c:tx>
                <c:strRef>
                  <c:f>Daten_Diagramme!$G$20</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{ADBA3774-3E67-4983-A8F0-21DC2F3B769A}</c15:txfldGUID>
                      <c15:f>Daten_Diagramme!$G$20</c15:f>
                      <c15:dlblFieldTableCache>
                        <c:ptCount val="1"/>
                        <c:pt idx="0">
                          <c:v>&gt; 50</c:v>
                        </c:pt>
                      </c15:dlblFieldTableCache>
                    </c15:dlblFTEntry>
                  </c15:dlblFieldTable>
                  <c15:showDataLabelsRange val="0"/>
                </c:ext>
                <c:ext xmlns:c16="http://schemas.microsoft.com/office/drawing/2014/chart" uri="{C3380CC4-5D6E-409C-BE32-E72D297353CC}">
                  <c16:uniqueId val="{00000027-BE83-4E9D-949A-D8FA6F60360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{B4DDF898-1092-46DD-A5B8-BEFBC176A849}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E83-4E9D-949A-D8FA6F60360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{B7826664-AC03-4BEA-8D81-FA22F13BA34A}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E83-4E9D-949A-D8FA6F60360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{6459BA47-6760-481C-99CC-4DB3C1994D98}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E83-4E9D-949A-D8FA6F60360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{00AE4D0F-D0D9-482F-81B9-393D9B07C3F7}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E83-4E9D-949A-D8FA6F60360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{0CEFA463-AE69-4740-A848-100133781655}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E83-4E9D-949A-D8FA6F60360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{EAEE6E98-149D-429E-B896-C30C658C1946}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E83-4E9D-949A-D8FA6F60360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{2D16E05A-6AD3-4863-9BEC-77D58869E35C}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E83-4E9D-949A-D8FA6F60360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{AA59090D-9C0B-4DC1-BCC9-91CAF48FF3AD}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E83-4E9D-949A-D8FA6F60360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{29BA3749-28A1-4E99-9917-2CDD8C6E7AEC}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E83-4E9D-949A-D8FA6F60360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{84933050-A3D6-4984-9C13-FEE44AFAADCF}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E83-4E9D-949A-D8FA6F60360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{34B0746E-685E-4A71-9A6F-233A23249440}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E83-4E9D-949A-D8FA6F60360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{98E6B570-8F46-46C7-8206-9E4BC35AD853}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E83-4E9D-949A-D8FA6F60360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{1ADF2108-D8E0-457F-8F51-74C59B383062}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E83-4E9D-949A-D8FA6F60360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{ED06E694-605A-430D-BC1A-8B05869C2F4C}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E83-4E9D-949A-D8FA6F60360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{B6079EED-91C9-4D78-8941-7DE3CBFFC366}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E83-4E9D-949A-D8FA6F60360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{3E510CA9-5C30-41F2-8F3C-A1DB8B5A79D9}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E83-4E9D-949A-D8FA6F60360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{CB6CB57F-6B18-43D8-A6BC-6F78B0967313}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E83-4E9D-949A-D8FA6F60360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{E62E6B87-6253-4345-AB06-29B147C73BB8}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E83-4E9D-949A-D8FA6F60360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{A19BD2AD-8289-4CB0-AE9A-065406F58984}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E83-4E9D-949A-D8FA6F60360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{521F0022-AB24-4E63-A166-43AB0788921F}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E83-4E9D-949A-D8FA6F60360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{9D509E86-FB70-4F5C-A160-31B50A5DD671}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E83-4E9D-949A-D8FA6F60360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{8BFCDD3A-F6FF-4834-9BCE-41F2CEDF213A}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E83-4E9D-949A-D8FA6F60360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{69B59A7B-3479-4E8A-8CDF-F55700415B51}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E83-4E9D-949A-D8FA6F60360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{9B2E0AF2-3431-453C-B3F2-2776670052F0}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E83-4E9D-949A-D8FA6F60360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{6A7B41B2-05AB-4B47-9F3A-FFD5BAEF1DDA}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E83-4E9D-949A-D8FA6F6036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-0.75</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E83-4E9D-949A-D8FA6F60360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45</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67</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E83-4E9D-949A-D8FA6F60360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{6D83FC05-34FB-4F7C-9957-F55DEBA7B062}</c15:txfldGUID>
                      <c15:f>Diagramm!$I$46</c15:f>
                      <c15:dlblFieldTableCache>
                        <c:ptCount val="1"/>
                      </c15:dlblFieldTableCache>
                    </c15:dlblFTEntry>
                  </c15:dlblFieldTable>
                  <c15:showDataLabelsRange val="0"/>
                </c:ext>
                <c:ext xmlns:c16="http://schemas.microsoft.com/office/drawing/2014/chart" uri="{C3380CC4-5D6E-409C-BE32-E72D297353CC}">
                  <c16:uniqueId val="{00000000-6680-439E-8EF5-D9562706854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{D9099BE1-CAE8-46B8-837E-F3B00E0FAD25}</c15:txfldGUID>
                      <c15:f>Diagramm!$I$47</c15:f>
                      <c15:dlblFieldTableCache>
                        <c:ptCount val="1"/>
                      </c15:dlblFieldTableCache>
                    </c15:dlblFTEntry>
                  </c15:dlblFieldTable>
                  <c15:showDataLabelsRange val="0"/>
                </c:ext>
                <c:ext xmlns:c16="http://schemas.microsoft.com/office/drawing/2014/chart" uri="{C3380CC4-5D6E-409C-BE32-E72D297353CC}">
                  <c16:uniqueId val="{00000001-6680-439E-8EF5-D9562706854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{C2DCD0E5-8076-4BFA-8A07-E993F6EE82ED}</c15:txfldGUID>
                      <c15:f>Diagramm!$I$48</c15:f>
                      <c15:dlblFieldTableCache>
                        <c:ptCount val="1"/>
                      </c15:dlblFieldTableCache>
                    </c15:dlblFTEntry>
                  </c15:dlblFieldTable>
                  <c15:showDataLabelsRange val="0"/>
                </c:ext>
                <c:ext xmlns:c16="http://schemas.microsoft.com/office/drawing/2014/chart" uri="{C3380CC4-5D6E-409C-BE32-E72D297353CC}">
                  <c16:uniqueId val="{00000002-6680-439E-8EF5-D9562706854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{849C08E1-6EDF-4C42-8B30-C4D03FA81B85}</c15:txfldGUID>
                      <c15:f>Diagramm!$I$49</c15:f>
                      <c15:dlblFieldTableCache>
                        <c:ptCount val="1"/>
                      </c15:dlblFieldTableCache>
                    </c15:dlblFTEntry>
                  </c15:dlblFieldTable>
                  <c15:showDataLabelsRange val="0"/>
                </c:ext>
                <c:ext xmlns:c16="http://schemas.microsoft.com/office/drawing/2014/chart" uri="{C3380CC4-5D6E-409C-BE32-E72D297353CC}">
                  <c16:uniqueId val="{00000003-6680-439E-8EF5-D9562706854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{1E05BF11-8CFF-457B-B842-AD4B94E8709F}</c15:txfldGUID>
                      <c15:f>Diagramm!$I$50</c15:f>
                      <c15:dlblFieldTableCache>
                        <c:ptCount val="1"/>
                      </c15:dlblFieldTableCache>
                    </c15:dlblFTEntry>
                  </c15:dlblFieldTable>
                  <c15:showDataLabelsRange val="0"/>
                </c:ext>
                <c:ext xmlns:c16="http://schemas.microsoft.com/office/drawing/2014/chart" uri="{C3380CC4-5D6E-409C-BE32-E72D297353CC}">
                  <c16:uniqueId val="{00000004-6680-439E-8EF5-D9562706854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{9D750A17-4C40-40F2-B5CC-B49283FBE1BE}</c15:txfldGUID>
                      <c15:f>Diagramm!$I$51</c15:f>
                      <c15:dlblFieldTableCache>
                        <c:ptCount val="1"/>
                      </c15:dlblFieldTableCache>
                    </c15:dlblFTEntry>
                  </c15:dlblFieldTable>
                  <c15:showDataLabelsRange val="0"/>
                </c:ext>
                <c:ext xmlns:c16="http://schemas.microsoft.com/office/drawing/2014/chart" uri="{C3380CC4-5D6E-409C-BE32-E72D297353CC}">
                  <c16:uniqueId val="{00000005-6680-439E-8EF5-D9562706854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{177B59A9-3ADE-42C0-BBD9-A9ABABABD307}</c15:txfldGUID>
                      <c15:f>Diagramm!$I$52</c15:f>
                      <c15:dlblFieldTableCache>
                        <c:ptCount val="1"/>
                      </c15:dlblFieldTableCache>
                    </c15:dlblFTEntry>
                  </c15:dlblFieldTable>
                  <c15:showDataLabelsRange val="0"/>
                </c:ext>
                <c:ext xmlns:c16="http://schemas.microsoft.com/office/drawing/2014/chart" uri="{C3380CC4-5D6E-409C-BE32-E72D297353CC}">
                  <c16:uniqueId val="{00000006-6680-439E-8EF5-D9562706854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{6EF8B78C-9CCF-4A2F-AD59-8DA639B5D05A}</c15:txfldGUID>
                      <c15:f>Diagramm!$I$53</c15:f>
                      <c15:dlblFieldTableCache>
                        <c:ptCount val="1"/>
                      </c15:dlblFieldTableCache>
                    </c15:dlblFTEntry>
                  </c15:dlblFieldTable>
                  <c15:showDataLabelsRange val="0"/>
                </c:ext>
                <c:ext xmlns:c16="http://schemas.microsoft.com/office/drawing/2014/chart" uri="{C3380CC4-5D6E-409C-BE32-E72D297353CC}">
                  <c16:uniqueId val="{00000007-6680-439E-8EF5-D9562706854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{C671738F-9C72-489A-BFB5-1DE4862CEA74}</c15:txfldGUID>
                      <c15:f>Diagramm!$I$54</c15:f>
                      <c15:dlblFieldTableCache>
                        <c:ptCount val="1"/>
                      </c15:dlblFieldTableCache>
                    </c15:dlblFTEntry>
                  </c15:dlblFieldTable>
                  <c15:showDataLabelsRange val="0"/>
                </c:ext>
                <c:ext xmlns:c16="http://schemas.microsoft.com/office/drawing/2014/chart" uri="{C3380CC4-5D6E-409C-BE32-E72D297353CC}">
                  <c16:uniqueId val="{00000008-6680-439E-8EF5-D9562706854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{E174BF50-7DD0-47C2-A050-ACA53CD5A8DF}</c15:txfldGUID>
                      <c15:f>Diagramm!$I$55</c15:f>
                      <c15:dlblFieldTableCache>
                        <c:ptCount val="1"/>
                      </c15:dlblFieldTableCache>
                    </c15:dlblFTEntry>
                  </c15:dlblFieldTable>
                  <c15:showDataLabelsRange val="0"/>
                </c:ext>
                <c:ext xmlns:c16="http://schemas.microsoft.com/office/drawing/2014/chart" uri="{C3380CC4-5D6E-409C-BE32-E72D297353CC}">
                  <c16:uniqueId val="{00000009-6680-439E-8EF5-D9562706854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{6565A4DD-80BC-4F20-A63E-07CE65C06971}</c15:txfldGUID>
                      <c15:f>Diagramm!$I$56</c15:f>
                      <c15:dlblFieldTableCache>
                        <c:ptCount val="1"/>
                      </c15:dlblFieldTableCache>
                    </c15:dlblFTEntry>
                  </c15:dlblFieldTable>
                  <c15:showDataLabelsRange val="0"/>
                </c:ext>
                <c:ext xmlns:c16="http://schemas.microsoft.com/office/drawing/2014/chart" uri="{C3380CC4-5D6E-409C-BE32-E72D297353CC}">
                  <c16:uniqueId val="{0000000A-6680-439E-8EF5-D9562706854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{B8D2D568-B50E-4AF6-811B-706205FE0825}</c15:txfldGUID>
                      <c15:f>Diagramm!$I$57</c15:f>
                      <c15:dlblFieldTableCache>
                        <c:ptCount val="1"/>
                      </c15:dlblFieldTableCache>
                    </c15:dlblFTEntry>
                  </c15:dlblFieldTable>
                  <c15:showDataLabelsRange val="0"/>
                </c:ext>
                <c:ext xmlns:c16="http://schemas.microsoft.com/office/drawing/2014/chart" uri="{C3380CC4-5D6E-409C-BE32-E72D297353CC}">
                  <c16:uniqueId val="{0000000B-6680-439E-8EF5-D9562706854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{FB7B267A-FAAF-4C84-B546-FF82F3180E53}</c15:txfldGUID>
                      <c15:f>Diagramm!$I$58</c15:f>
                      <c15:dlblFieldTableCache>
                        <c:ptCount val="1"/>
                      </c15:dlblFieldTableCache>
                    </c15:dlblFTEntry>
                  </c15:dlblFieldTable>
                  <c15:showDataLabelsRange val="0"/>
                </c:ext>
                <c:ext xmlns:c16="http://schemas.microsoft.com/office/drawing/2014/chart" uri="{C3380CC4-5D6E-409C-BE32-E72D297353CC}">
                  <c16:uniqueId val="{0000000C-6680-439E-8EF5-D9562706854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{1FFA4B8B-8BCD-4B0F-AD9A-F3754979A15D}</c15:txfldGUID>
                      <c15:f>Diagramm!$I$59</c15:f>
                      <c15:dlblFieldTableCache>
                        <c:ptCount val="1"/>
                      </c15:dlblFieldTableCache>
                    </c15:dlblFTEntry>
                  </c15:dlblFieldTable>
                  <c15:showDataLabelsRange val="0"/>
                </c:ext>
                <c:ext xmlns:c16="http://schemas.microsoft.com/office/drawing/2014/chart" uri="{C3380CC4-5D6E-409C-BE32-E72D297353CC}">
                  <c16:uniqueId val="{0000000D-6680-439E-8EF5-D9562706854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{E871EF5C-D8FD-484F-A3BC-A89E26898958}</c15:txfldGUID>
                      <c15:f>Diagramm!$I$60</c15:f>
                      <c15:dlblFieldTableCache>
                        <c:ptCount val="1"/>
                      </c15:dlblFieldTableCache>
                    </c15:dlblFTEntry>
                  </c15:dlblFieldTable>
                  <c15:showDataLabelsRange val="0"/>
                </c:ext>
                <c:ext xmlns:c16="http://schemas.microsoft.com/office/drawing/2014/chart" uri="{C3380CC4-5D6E-409C-BE32-E72D297353CC}">
                  <c16:uniqueId val="{0000000E-6680-439E-8EF5-D9562706854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{838B99E4-62E6-4975-B01C-0BA7CF9D4635}</c15:txfldGUID>
                      <c15:f>Diagramm!$I$61</c15:f>
                      <c15:dlblFieldTableCache>
                        <c:ptCount val="1"/>
                      </c15:dlblFieldTableCache>
                    </c15:dlblFTEntry>
                  </c15:dlblFieldTable>
                  <c15:showDataLabelsRange val="0"/>
                </c:ext>
                <c:ext xmlns:c16="http://schemas.microsoft.com/office/drawing/2014/chart" uri="{C3380CC4-5D6E-409C-BE32-E72D297353CC}">
                  <c16:uniqueId val="{0000000F-6680-439E-8EF5-D9562706854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{0D537A3C-16CB-415B-A827-4AC411EA4895}</c15:txfldGUID>
                      <c15:f>Diagramm!$I$62</c15:f>
                      <c15:dlblFieldTableCache>
                        <c:ptCount val="1"/>
                      </c15:dlblFieldTableCache>
                    </c15:dlblFTEntry>
                  </c15:dlblFieldTable>
                  <c15:showDataLabelsRange val="0"/>
                </c:ext>
                <c:ext xmlns:c16="http://schemas.microsoft.com/office/drawing/2014/chart" uri="{C3380CC4-5D6E-409C-BE32-E72D297353CC}">
                  <c16:uniqueId val="{00000010-6680-439E-8EF5-D9562706854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{F5F1E7DC-DFE4-4AFA-AC82-363CBD82543D}</c15:txfldGUID>
                      <c15:f>Diagramm!$I$63</c15:f>
                      <c15:dlblFieldTableCache>
                        <c:ptCount val="1"/>
                      </c15:dlblFieldTableCache>
                    </c15:dlblFTEntry>
                  </c15:dlblFieldTable>
                  <c15:showDataLabelsRange val="0"/>
                </c:ext>
                <c:ext xmlns:c16="http://schemas.microsoft.com/office/drawing/2014/chart" uri="{C3380CC4-5D6E-409C-BE32-E72D297353CC}">
                  <c16:uniqueId val="{00000011-6680-439E-8EF5-D9562706854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{AC26A980-A674-4D6A-A4B8-425316AC8665}</c15:txfldGUID>
                      <c15:f>Diagramm!$I$64</c15:f>
                      <c15:dlblFieldTableCache>
                        <c:ptCount val="1"/>
                      </c15:dlblFieldTableCache>
                    </c15:dlblFTEntry>
                  </c15:dlblFieldTable>
                  <c15:showDataLabelsRange val="0"/>
                </c:ext>
                <c:ext xmlns:c16="http://schemas.microsoft.com/office/drawing/2014/chart" uri="{C3380CC4-5D6E-409C-BE32-E72D297353CC}">
                  <c16:uniqueId val="{00000012-6680-439E-8EF5-D9562706854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{94874ED9-0EAF-428D-8419-4A228A846C10}</c15:txfldGUID>
                      <c15:f>Diagramm!$I$65</c15:f>
                      <c15:dlblFieldTableCache>
                        <c:ptCount val="1"/>
                      </c15:dlblFieldTableCache>
                    </c15:dlblFTEntry>
                  </c15:dlblFieldTable>
                  <c15:showDataLabelsRange val="0"/>
                </c:ext>
                <c:ext xmlns:c16="http://schemas.microsoft.com/office/drawing/2014/chart" uri="{C3380CC4-5D6E-409C-BE32-E72D297353CC}">
                  <c16:uniqueId val="{00000013-6680-439E-8EF5-D9562706854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{4AF4E89C-D72C-4086-BFCE-0C9C6FE2DC71}</c15:txfldGUID>
                      <c15:f>Diagramm!$I$66</c15:f>
                      <c15:dlblFieldTableCache>
                        <c:ptCount val="1"/>
                      </c15:dlblFieldTableCache>
                    </c15:dlblFTEntry>
                  </c15:dlblFieldTable>
                  <c15:showDataLabelsRange val="0"/>
                </c:ext>
                <c:ext xmlns:c16="http://schemas.microsoft.com/office/drawing/2014/chart" uri="{C3380CC4-5D6E-409C-BE32-E72D297353CC}">
                  <c16:uniqueId val="{00000014-6680-439E-8EF5-D9562706854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{0BA00BD7-BA70-42D5-B7B1-BFA5EE6E5C15}</c15:txfldGUID>
                      <c15:f>Diagramm!$I$67</c15:f>
                      <c15:dlblFieldTableCache>
                        <c:ptCount val="1"/>
                      </c15:dlblFieldTableCache>
                    </c15:dlblFTEntry>
                  </c15:dlblFieldTable>
                  <c15:showDataLabelsRange val="0"/>
                </c:ext>
                <c:ext xmlns:c16="http://schemas.microsoft.com/office/drawing/2014/chart" uri="{C3380CC4-5D6E-409C-BE32-E72D297353CC}">
                  <c16:uniqueId val="{00000015-6680-439E-8EF5-D9562706854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680-439E-8EF5-D9562706854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{330E9FD0-4DCB-49F0-BCF3-6E196E15466F}</c15:txfldGUID>
                      <c15:f>Diagramm!$K$46</c15:f>
                      <c15:dlblFieldTableCache>
                        <c:ptCount val="1"/>
                      </c15:dlblFieldTableCache>
                    </c15:dlblFTEntry>
                  </c15:dlblFieldTable>
                  <c15:showDataLabelsRange val="0"/>
                </c:ext>
                <c:ext xmlns:c16="http://schemas.microsoft.com/office/drawing/2014/chart" uri="{C3380CC4-5D6E-409C-BE32-E72D297353CC}">
                  <c16:uniqueId val="{00000017-6680-439E-8EF5-D9562706854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{EE4B75A4-55DA-4740-983B-D626DBD08125}</c15:txfldGUID>
                      <c15:f>Diagramm!$K$47</c15:f>
                      <c15:dlblFieldTableCache>
                        <c:ptCount val="1"/>
                      </c15:dlblFieldTableCache>
                    </c15:dlblFTEntry>
                  </c15:dlblFieldTable>
                  <c15:showDataLabelsRange val="0"/>
                </c:ext>
                <c:ext xmlns:c16="http://schemas.microsoft.com/office/drawing/2014/chart" uri="{C3380CC4-5D6E-409C-BE32-E72D297353CC}">
                  <c16:uniqueId val="{00000018-6680-439E-8EF5-D9562706854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{26DFDF5A-50CA-47F7-A2CE-73EE209BDAD9}</c15:txfldGUID>
                      <c15:f>Diagramm!$K$48</c15:f>
                      <c15:dlblFieldTableCache>
                        <c:ptCount val="1"/>
                      </c15:dlblFieldTableCache>
                    </c15:dlblFTEntry>
                  </c15:dlblFieldTable>
                  <c15:showDataLabelsRange val="0"/>
                </c:ext>
                <c:ext xmlns:c16="http://schemas.microsoft.com/office/drawing/2014/chart" uri="{C3380CC4-5D6E-409C-BE32-E72D297353CC}">
                  <c16:uniqueId val="{00000019-6680-439E-8EF5-D9562706854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{6BB00DD2-4F07-4E07-8802-00D09B0E405C}</c15:txfldGUID>
                      <c15:f>Diagramm!$K$49</c15:f>
                      <c15:dlblFieldTableCache>
                        <c:ptCount val="1"/>
                      </c15:dlblFieldTableCache>
                    </c15:dlblFTEntry>
                  </c15:dlblFieldTable>
                  <c15:showDataLabelsRange val="0"/>
                </c:ext>
                <c:ext xmlns:c16="http://schemas.microsoft.com/office/drawing/2014/chart" uri="{C3380CC4-5D6E-409C-BE32-E72D297353CC}">
                  <c16:uniqueId val="{0000001A-6680-439E-8EF5-D9562706854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{482130D7-D693-45A3-8AF6-D92B39A5B728}</c15:txfldGUID>
                      <c15:f>Diagramm!$K$50</c15:f>
                      <c15:dlblFieldTableCache>
                        <c:ptCount val="1"/>
                      </c15:dlblFieldTableCache>
                    </c15:dlblFTEntry>
                  </c15:dlblFieldTable>
                  <c15:showDataLabelsRange val="0"/>
                </c:ext>
                <c:ext xmlns:c16="http://schemas.microsoft.com/office/drawing/2014/chart" uri="{C3380CC4-5D6E-409C-BE32-E72D297353CC}">
                  <c16:uniqueId val="{0000001B-6680-439E-8EF5-D9562706854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{1E513DAA-8FC7-41B7-BD41-7A04FBB7B67B}</c15:txfldGUID>
                      <c15:f>Diagramm!$K$51</c15:f>
                      <c15:dlblFieldTableCache>
                        <c:ptCount val="1"/>
                      </c15:dlblFieldTableCache>
                    </c15:dlblFTEntry>
                  </c15:dlblFieldTable>
                  <c15:showDataLabelsRange val="0"/>
                </c:ext>
                <c:ext xmlns:c16="http://schemas.microsoft.com/office/drawing/2014/chart" uri="{C3380CC4-5D6E-409C-BE32-E72D297353CC}">
                  <c16:uniqueId val="{0000001C-6680-439E-8EF5-D9562706854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{F8FEA017-D207-4399-8383-EC1196E5BEF7}</c15:txfldGUID>
                      <c15:f>Diagramm!$K$52</c15:f>
                      <c15:dlblFieldTableCache>
                        <c:ptCount val="1"/>
                      </c15:dlblFieldTableCache>
                    </c15:dlblFTEntry>
                  </c15:dlblFieldTable>
                  <c15:showDataLabelsRange val="0"/>
                </c:ext>
                <c:ext xmlns:c16="http://schemas.microsoft.com/office/drawing/2014/chart" uri="{C3380CC4-5D6E-409C-BE32-E72D297353CC}">
                  <c16:uniqueId val="{0000001D-6680-439E-8EF5-D9562706854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{7184CDC0-D427-403D-99CA-1BAEEB44AFCE}</c15:txfldGUID>
                      <c15:f>Diagramm!$K$53</c15:f>
                      <c15:dlblFieldTableCache>
                        <c:ptCount val="1"/>
                      </c15:dlblFieldTableCache>
                    </c15:dlblFTEntry>
                  </c15:dlblFieldTable>
                  <c15:showDataLabelsRange val="0"/>
                </c:ext>
                <c:ext xmlns:c16="http://schemas.microsoft.com/office/drawing/2014/chart" uri="{C3380CC4-5D6E-409C-BE32-E72D297353CC}">
                  <c16:uniqueId val="{0000001E-6680-439E-8EF5-D9562706854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{40F7169E-459B-4F2D-A41E-5CE474A556D2}</c15:txfldGUID>
                      <c15:f>Diagramm!$K$54</c15:f>
                      <c15:dlblFieldTableCache>
                        <c:ptCount val="1"/>
                      </c15:dlblFieldTableCache>
                    </c15:dlblFTEntry>
                  </c15:dlblFieldTable>
                  <c15:showDataLabelsRange val="0"/>
                </c:ext>
                <c:ext xmlns:c16="http://schemas.microsoft.com/office/drawing/2014/chart" uri="{C3380CC4-5D6E-409C-BE32-E72D297353CC}">
                  <c16:uniqueId val="{0000001F-6680-439E-8EF5-D9562706854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{7BF50BD2-A58D-4128-AC53-3F3BFD8B2A5A}</c15:txfldGUID>
                      <c15:f>Diagramm!$K$55</c15:f>
                      <c15:dlblFieldTableCache>
                        <c:ptCount val="1"/>
                      </c15:dlblFieldTableCache>
                    </c15:dlblFTEntry>
                  </c15:dlblFieldTable>
                  <c15:showDataLabelsRange val="0"/>
                </c:ext>
                <c:ext xmlns:c16="http://schemas.microsoft.com/office/drawing/2014/chart" uri="{C3380CC4-5D6E-409C-BE32-E72D297353CC}">
                  <c16:uniqueId val="{00000020-6680-439E-8EF5-D9562706854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{A28C4443-6795-448C-9E25-FB6B16CD2E0E}</c15:txfldGUID>
                      <c15:f>Diagramm!$K$56</c15:f>
                      <c15:dlblFieldTableCache>
                        <c:ptCount val="1"/>
                      </c15:dlblFieldTableCache>
                    </c15:dlblFTEntry>
                  </c15:dlblFieldTable>
                  <c15:showDataLabelsRange val="0"/>
                </c:ext>
                <c:ext xmlns:c16="http://schemas.microsoft.com/office/drawing/2014/chart" uri="{C3380CC4-5D6E-409C-BE32-E72D297353CC}">
                  <c16:uniqueId val="{00000021-6680-439E-8EF5-D9562706854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{F7610211-618B-4DC1-B255-9C0D8754AC5C}</c15:txfldGUID>
                      <c15:f>Diagramm!$K$57</c15:f>
                      <c15:dlblFieldTableCache>
                        <c:ptCount val="1"/>
                      </c15:dlblFieldTableCache>
                    </c15:dlblFTEntry>
                  </c15:dlblFieldTable>
                  <c15:showDataLabelsRange val="0"/>
                </c:ext>
                <c:ext xmlns:c16="http://schemas.microsoft.com/office/drawing/2014/chart" uri="{C3380CC4-5D6E-409C-BE32-E72D297353CC}">
                  <c16:uniqueId val="{00000022-6680-439E-8EF5-D9562706854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{B2EA727E-7220-40D3-A6A1-EFAD8FB03A61}</c15:txfldGUID>
                      <c15:f>Diagramm!$K$58</c15:f>
                      <c15:dlblFieldTableCache>
                        <c:ptCount val="1"/>
                      </c15:dlblFieldTableCache>
                    </c15:dlblFTEntry>
                  </c15:dlblFieldTable>
                  <c15:showDataLabelsRange val="0"/>
                </c:ext>
                <c:ext xmlns:c16="http://schemas.microsoft.com/office/drawing/2014/chart" uri="{C3380CC4-5D6E-409C-BE32-E72D297353CC}">
                  <c16:uniqueId val="{00000023-6680-439E-8EF5-D9562706854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{67965A13-B4E7-42DC-90D1-B975C3D17650}</c15:txfldGUID>
                      <c15:f>Diagramm!$K$59</c15:f>
                      <c15:dlblFieldTableCache>
                        <c:ptCount val="1"/>
                      </c15:dlblFieldTableCache>
                    </c15:dlblFTEntry>
                  </c15:dlblFieldTable>
                  <c15:showDataLabelsRange val="0"/>
                </c:ext>
                <c:ext xmlns:c16="http://schemas.microsoft.com/office/drawing/2014/chart" uri="{C3380CC4-5D6E-409C-BE32-E72D297353CC}">
                  <c16:uniqueId val="{00000024-6680-439E-8EF5-D9562706854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{EDDFFAF9-102D-4E7E-8B04-74D3CEEBA89E}</c15:txfldGUID>
                      <c15:f>Diagramm!$K$60</c15:f>
                      <c15:dlblFieldTableCache>
                        <c:ptCount val="1"/>
                      </c15:dlblFieldTableCache>
                    </c15:dlblFTEntry>
                  </c15:dlblFieldTable>
                  <c15:showDataLabelsRange val="0"/>
                </c:ext>
                <c:ext xmlns:c16="http://schemas.microsoft.com/office/drawing/2014/chart" uri="{C3380CC4-5D6E-409C-BE32-E72D297353CC}">
                  <c16:uniqueId val="{00000025-6680-439E-8EF5-D9562706854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{B594CA41-A8CC-481D-AC24-9AA36E21B5FB}</c15:txfldGUID>
                      <c15:f>Diagramm!$K$61</c15:f>
                      <c15:dlblFieldTableCache>
                        <c:ptCount val="1"/>
                      </c15:dlblFieldTableCache>
                    </c15:dlblFTEntry>
                  </c15:dlblFieldTable>
                  <c15:showDataLabelsRange val="0"/>
                </c:ext>
                <c:ext xmlns:c16="http://schemas.microsoft.com/office/drawing/2014/chart" uri="{C3380CC4-5D6E-409C-BE32-E72D297353CC}">
                  <c16:uniqueId val="{00000026-6680-439E-8EF5-D9562706854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{5B8EBC00-EC82-433B-BB69-5F6ADC06C785}</c15:txfldGUID>
                      <c15:f>Diagramm!$K$62</c15:f>
                      <c15:dlblFieldTableCache>
                        <c:ptCount val="1"/>
                      </c15:dlblFieldTableCache>
                    </c15:dlblFTEntry>
                  </c15:dlblFieldTable>
                  <c15:showDataLabelsRange val="0"/>
                </c:ext>
                <c:ext xmlns:c16="http://schemas.microsoft.com/office/drawing/2014/chart" uri="{C3380CC4-5D6E-409C-BE32-E72D297353CC}">
                  <c16:uniqueId val="{00000027-6680-439E-8EF5-D9562706854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{B7BE9392-3258-4675-975E-1E289575ECED}</c15:txfldGUID>
                      <c15:f>Diagramm!$K$63</c15:f>
                      <c15:dlblFieldTableCache>
                        <c:ptCount val="1"/>
                      </c15:dlblFieldTableCache>
                    </c15:dlblFTEntry>
                  </c15:dlblFieldTable>
                  <c15:showDataLabelsRange val="0"/>
                </c:ext>
                <c:ext xmlns:c16="http://schemas.microsoft.com/office/drawing/2014/chart" uri="{C3380CC4-5D6E-409C-BE32-E72D297353CC}">
                  <c16:uniqueId val="{00000028-6680-439E-8EF5-D9562706854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{DF95DBD5-825C-4FA4-A106-C584FEF297EB}</c15:txfldGUID>
                      <c15:f>Diagramm!$K$64</c15:f>
                      <c15:dlblFieldTableCache>
                        <c:ptCount val="1"/>
                      </c15:dlblFieldTableCache>
                    </c15:dlblFTEntry>
                  </c15:dlblFieldTable>
                  <c15:showDataLabelsRange val="0"/>
                </c:ext>
                <c:ext xmlns:c16="http://schemas.microsoft.com/office/drawing/2014/chart" uri="{C3380CC4-5D6E-409C-BE32-E72D297353CC}">
                  <c16:uniqueId val="{00000029-6680-439E-8EF5-D9562706854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{6F9C420D-4EAD-41E8-AD75-8C5BBE91FC0F}</c15:txfldGUID>
                      <c15:f>Diagramm!$K$65</c15:f>
                      <c15:dlblFieldTableCache>
                        <c:ptCount val="1"/>
                      </c15:dlblFieldTableCache>
                    </c15:dlblFTEntry>
                  </c15:dlblFieldTable>
                  <c15:showDataLabelsRange val="0"/>
                </c:ext>
                <c:ext xmlns:c16="http://schemas.microsoft.com/office/drawing/2014/chart" uri="{C3380CC4-5D6E-409C-BE32-E72D297353CC}">
                  <c16:uniqueId val="{0000002A-6680-439E-8EF5-D9562706854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{55114539-DEC2-4BC0-A127-D21429789F86}</c15:txfldGUID>
                      <c15:f>Diagramm!$K$66</c15:f>
                      <c15:dlblFieldTableCache>
                        <c:ptCount val="1"/>
                      </c15:dlblFieldTableCache>
                    </c15:dlblFTEntry>
                  </c15:dlblFieldTable>
                  <c15:showDataLabelsRange val="0"/>
                </c:ext>
                <c:ext xmlns:c16="http://schemas.microsoft.com/office/drawing/2014/chart" uri="{C3380CC4-5D6E-409C-BE32-E72D297353CC}">
                  <c16:uniqueId val="{0000002B-6680-439E-8EF5-D9562706854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{DE51769B-2DE9-4F77-86EF-502861A54B0E}</c15:txfldGUID>
                      <c15:f>Diagramm!$K$67</c15:f>
                      <c15:dlblFieldTableCache>
                        <c:ptCount val="1"/>
                      </c15:dlblFieldTableCache>
                    </c15:dlblFTEntry>
                  </c15:dlblFieldTable>
                  <c15:showDataLabelsRange val="0"/>
                </c:ext>
                <c:ext xmlns:c16="http://schemas.microsoft.com/office/drawing/2014/chart" uri="{C3380CC4-5D6E-409C-BE32-E72D297353CC}">
                  <c16:uniqueId val="{0000002C-6680-439E-8EF5-D9562706854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680-439E-8EF5-D9562706854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{A953A81E-3B00-477F-B506-145C9D48402E}</c15:txfldGUID>
                      <c15:f>Diagramm!$J$46</c15:f>
                      <c15:dlblFieldTableCache>
                        <c:ptCount val="1"/>
                      </c15:dlblFieldTableCache>
                    </c15:dlblFTEntry>
                  </c15:dlblFieldTable>
                  <c15:showDataLabelsRange val="0"/>
                </c:ext>
                <c:ext xmlns:c16="http://schemas.microsoft.com/office/drawing/2014/chart" uri="{C3380CC4-5D6E-409C-BE32-E72D297353CC}">
                  <c16:uniqueId val="{0000002E-6680-439E-8EF5-D9562706854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{73D6AA3D-10DD-4A82-8D2B-F41BD45913FE}</c15:txfldGUID>
                      <c15:f>Diagramm!$J$47</c15:f>
                      <c15:dlblFieldTableCache>
                        <c:ptCount val="1"/>
                      </c15:dlblFieldTableCache>
                    </c15:dlblFTEntry>
                  </c15:dlblFieldTable>
                  <c15:showDataLabelsRange val="0"/>
                </c:ext>
                <c:ext xmlns:c16="http://schemas.microsoft.com/office/drawing/2014/chart" uri="{C3380CC4-5D6E-409C-BE32-E72D297353CC}">
                  <c16:uniqueId val="{0000002F-6680-439E-8EF5-D9562706854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{0F7F9506-8170-425A-8C6D-A045B30A0861}</c15:txfldGUID>
                      <c15:f>Diagramm!$J$48</c15:f>
                      <c15:dlblFieldTableCache>
                        <c:ptCount val="1"/>
                      </c15:dlblFieldTableCache>
                    </c15:dlblFTEntry>
                  </c15:dlblFieldTable>
                  <c15:showDataLabelsRange val="0"/>
                </c:ext>
                <c:ext xmlns:c16="http://schemas.microsoft.com/office/drawing/2014/chart" uri="{C3380CC4-5D6E-409C-BE32-E72D297353CC}">
                  <c16:uniqueId val="{00000030-6680-439E-8EF5-D9562706854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{D1997565-DB56-46D8-83FC-5A119FD73979}</c15:txfldGUID>
                      <c15:f>Diagramm!$J$49</c15:f>
                      <c15:dlblFieldTableCache>
                        <c:ptCount val="1"/>
                      </c15:dlblFieldTableCache>
                    </c15:dlblFTEntry>
                  </c15:dlblFieldTable>
                  <c15:showDataLabelsRange val="0"/>
                </c:ext>
                <c:ext xmlns:c16="http://schemas.microsoft.com/office/drawing/2014/chart" uri="{C3380CC4-5D6E-409C-BE32-E72D297353CC}">
                  <c16:uniqueId val="{00000031-6680-439E-8EF5-D9562706854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{0A9ABC81-49F8-4E3B-B2DD-1153F82ABAA6}</c15:txfldGUID>
                      <c15:f>Diagramm!$J$50</c15:f>
                      <c15:dlblFieldTableCache>
                        <c:ptCount val="1"/>
                      </c15:dlblFieldTableCache>
                    </c15:dlblFTEntry>
                  </c15:dlblFieldTable>
                  <c15:showDataLabelsRange val="0"/>
                </c:ext>
                <c:ext xmlns:c16="http://schemas.microsoft.com/office/drawing/2014/chart" uri="{C3380CC4-5D6E-409C-BE32-E72D297353CC}">
                  <c16:uniqueId val="{00000032-6680-439E-8EF5-D9562706854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{CC41BC59-15BE-4007-9523-2B0EDEAB6235}</c15:txfldGUID>
                      <c15:f>Diagramm!$J$51</c15:f>
                      <c15:dlblFieldTableCache>
                        <c:ptCount val="1"/>
                      </c15:dlblFieldTableCache>
                    </c15:dlblFTEntry>
                  </c15:dlblFieldTable>
                  <c15:showDataLabelsRange val="0"/>
                </c:ext>
                <c:ext xmlns:c16="http://schemas.microsoft.com/office/drawing/2014/chart" uri="{C3380CC4-5D6E-409C-BE32-E72D297353CC}">
                  <c16:uniqueId val="{00000033-6680-439E-8EF5-D9562706854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{A37A351E-25B5-44FB-A013-D6AE91A92FE0}</c15:txfldGUID>
                      <c15:f>Diagramm!$J$52</c15:f>
                      <c15:dlblFieldTableCache>
                        <c:ptCount val="1"/>
                      </c15:dlblFieldTableCache>
                    </c15:dlblFTEntry>
                  </c15:dlblFieldTable>
                  <c15:showDataLabelsRange val="0"/>
                </c:ext>
                <c:ext xmlns:c16="http://schemas.microsoft.com/office/drawing/2014/chart" uri="{C3380CC4-5D6E-409C-BE32-E72D297353CC}">
                  <c16:uniqueId val="{00000034-6680-439E-8EF5-D9562706854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{2F5A3580-F57B-4F7E-A4F7-B793B5662511}</c15:txfldGUID>
                      <c15:f>Diagramm!$J$53</c15:f>
                      <c15:dlblFieldTableCache>
                        <c:ptCount val="1"/>
                      </c15:dlblFieldTableCache>
                    </c15:dlblFTEntry>
                  </c15:dlblFieldTable>
                  <c15:showDataLabelsRange val="0"/>
                </c:ext>
                <c:ext xmlns:c16="http://schemas.microsoft.com/office/drawing/2014/chart" uri="{C3380CC4-5D6E-409C-BE32-E72D297353CC}">
                  <c16:uniqueId val="{00000035-6680-439E-8EF5-D9562706854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{642C17AB-D8D6-41B6-80C6-6A270D489388}</c15:txfldGUID>
                      <c15:f>Diagramm!$J$54</c15:f>
                      <c15:dlblFieldTableCache>
                        <c:ptCount val="1"/>
                      </c15:dlblFieldTableCache>
                    </c15:dlblFTEntry>
                  </c15:dlblFieldTable>
                  <c15:showDataLabelsRange val="0"/>
                </c:ext>
                <c:ext xmlns:c16="http://schemas.microsoft.com/office/drawing/2014/chart" uri="{C3380CC4-5D6E-409C-BE32-E72D297353CC}">
                  <c16:uniqueId val="{00000036-6680-439E-8EF5-D9562706854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{097EA512-9563-4733-B361-5CAB76D1A584}</c15:txfldGUID>
                      <c15:f>Diagramm!$J$55</c15:f>
                      <c15:dlblFieldTableCache>
                        <c:ptCount val="1"/>
                      </c15:dlblFieldTableCache>
                    </c15:dlblFTEntry>
                  </c15:dlblFieldTable>
                  <c15:showDataLabelsRange val="0"/>
                </c:ext>
                <c:ext xmlns:c16="http://schemas.microsoft.com/office/drawing/2014/chart" uri="{C3380CC4-5D6E-409C-BE32-E72D297353CC}">
                  <c16:uniqueId val="{00000037-6680-439E-8EF5-D9562706854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{B7E0FA8B-4AD6-4946-B9D3-74D0BEED5A05}</c15:txfldGUID>
                      <c15:f>Diagramm!$J$56</c15:f>
                      <c15:dlblFieldTableCache>
                        <c:ptCount val="1"/>
                      </c15:dlblFieldTableCache>
                    </c15:dlblFTEntry>
                  </c15:dlblFieldTable>
                  <c15:showDataLabelsRange val="0"/>
                </c:ext>
                <c:ext xmlns:c16="http://schemas.microsoft.com/office/drawing/2014/chart" uri="{C3380CC4-5D6E-409C-BE32-E72D297353CC}">
                  <c16:uniqueId val="{00000038-6680-439E-8EF5-D9562706854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{4AB946A0-0171-4517-B8C8-767D1D2EFF45}</c15:txfldGUID>
                      <c15:f>Diagramm!$J$57</c15:f>
                      <c15:dlblFieldTableCache>
                        <c:ptCount val="1"/>
                      </c15:dlblFieldTableCache>
                    </c15:dlblFTEntry>
                  </c15:dlblFieldTable>
                  <c15:showDataLabelsRange val="0"/>
                </c:ext>
                <c:ext xmlns:c16="http://schemas.microsoft.com/office/drawing/2014/chart" uri="{C3380CC4-5D6E-409C-BE32-E72D297353CC}">
                  <c16:uniqueId val="{00000039-6680-439E-8EF5-D9562706854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{8D4B5641-7E38-4C7B-85C6-A9C77EE73EF4}</c15:txfldGUID>
                      <c15:f>Diagramm!$J$58</c15:f>
                      <c15:dlblFieldTableCache>
                        <c:ptCount val="1"/>
                      </c15:dlblFieldTableCache>
                    </c15:dlblFTEntry>
                  </c15:dlblFieldTable>
                  <c15:showDataLabelsRange val="0"/>
                </c:ext>
                <c:ext xmlns:c16="http://schemas.microsoft.com/office/drawing/2014/chart" uri="{C3380CC4-5D6E-409C-BE32-E72D297353CC}">
                  <c16:uniqueId val="{0000003A-6680-439E-8EF5-D9562706854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{4B4F3162-D903-4C11-8533-39E91E78917C}</c15:txfldGUID>
                      <c15:f>Diagramm!$J$59</c15:f>
                      <c15:dlblFieldTableCache>
                        <c:ptCount val="1"/>
                      </c15:dlblFieldTableCache>
                    </c15:dlblFTEntry>
                  </c15:dlblFieldTable>
                  <c15:showDataLabelsRange val="0"/>
                </c:ext>
                <c:ext xmlns:c16="http://schemas.microsoft.com/office/drawing/2014/chart" uri="{C3380CC4-5D6E-409C-BE32-E72D297353CC}">
                  <c16:uniqueId val="{0000003B-6680-439E-8EF5-D9562706854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{70EE5F57-0C78-43A0-9821-DDBF836F0289}</c15:txfldGUID>
                      <c15:f>Diagramm!$J$60</c15:f>
                      <c15:dlblFieldTableCache>
                        <c:ptCount val="1"/>
                      </c15:dlblFieldTableCache>
                    </c15:dlblFTEntry>
                  </c15:dlblFieldTable>
                  <c15:showDataLabelsRange val="0"/>
                </c:ext>
                <c:ext xmlns:c16="http://schemas.microsoft.com/office/drawing/2014/chart" uri="{C3380CC4-5D6E-409C-BE32-E72D297353CC}">
                  <c16:uniqueId val="{0000003C-6680-439E-8EF5-D9562706854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{9CAA6ACD-9FE7-4F2E-9041-028F7FAC5319}</c15:txfldGUID>
                      <c15:f>Diagramm!$J$61</c15:f>
                      <c15:dlblFieldTableCache>
                        <c:ptCount val="1"/>
                      </c15:dlblFieldTableCache>
                    </c15:dlblFTEntry>
                  </c15:dlblFieldTable>
                  <c15:showDataLabelsRange val="0"/>
                </c:ext>
                <c:ext xmlns:c16="http://schemas.microsoft.com/office/drawing/2014/chart" uri="{C3380CC4-5D6E-409C-BE32-E72D297353CC}">
                  <c16:uniqueId val="{0000003D-6680-439E-8EF5-D9562706854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{5752790E-E997-48E6-A98D-90EB6B04274F}</c15:txfldGUID>
                      <c15:f>Diagramm!$J$62</c15:f>
                      <c15:dlblFieldTableCache>
                        <c:ptCount val="1"/>
                      </c15:dlblFieldTableCache>
                    </c15:dlblFTEntry>
                  </c15:dlblFieldTable>
                  <c15:showDataLabelsRange val="0"/>
                </c:ext>
                <c:ext xmlns:c16="http://schemas.microsoft.com/office/drawing/2014/chart" uri="{C3380CC4-5D6E-409C-BE32-E72D297353CC}">
                  <c16:uniqueId val="{0000003E-6680-439E-8EF5-D9562706854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{2CAABF85-D40E-483C-BF15-DB4383A44CB0}</c15:txfldGUID>
                      <c15:f>Diagramm!$J$63</c15:f>
                      <c15:dlblFieldTableCache>
                        <c:ptCount val="1"/>
                      </c15:dlblFieldTableCache>
                    </c15:dlblFTEntry>
                  </c15:dlblFieldTable>
                  <c15:showDataLabelsRange val="0"/>
                </c:ext>
                <c:ext xmlns:c16="http://schemas.microsoft.com/office/drawing/2014/chart" uri="{C3380CC4-5D6E-409C-BE32-E72D297353CC}">
                  <c16:uniqueId val="{0000003F-6680-439E-8EF5-D9562706854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{507D9192-31CE-4D4C-B4D0-D6988BC2066A}</c15:txfldGUID>
                      <c15:f>Diagramm!$J$64</c15:f>
                      <c15:dlblFieldTableCache>
                        <c:ptCount val="1"/>
                      </c15:dlblFieldTableCache>
                    </c15:dlblFTEntry>
                  </c15:dlblFieldTable>
                  <c15:showDataLabelsRange val="0"/>
                </c:ext>
                <c:ext xmlns:c16="http://schemas.microsoft.com/office/drawing/2014/chart" uri="{C3380CC4-5D6E-409C-BE32-E72D297353CC}">
                  <c16:uniqueId val="{00000040-6680-439E-8EF5-D9562706854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{3D2C4038-FB79-4891-8AFD-0997B8C2C824}</c15:txfldGUID>
                      <c15:f>Diagramm!$J$65</c15:f>
                      <c15:dlblFieldTableCache>
                        <c:ptCount val="1"/>
                      </c15:dlblFieldTableCache>
                    </c15:dlblFTEntry>
                  </c15:dlblFieldTable>
                  <c15:showDataLabelsRange val="0"/>
                </c:ext>
                <c:ext xmlns:c16="http://schemas.microsoft.com/office/drawing/2014/chart" uri="{C3380CC4-5D6E-409C-BE32-E72D297353CC}">
                  <c16:uniqueId val="{00000041-6680-439E-8EF5-D9562706854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{5756EA1D-194F-4455-8D61-D0EA0353123A}</c15:txfldGUID>
                      <c15:f>Diagramm!$J$66</c15:f>
                      <c15:dlblFieldTableCache>
                        <c:ptCount val="1"/>
                      </c15:dlblFieldTableCache>
                    </c15:dlblFTEntry>
                  </c15:dlblFieldTable>
                  <c15:showDataLabelsRange val="0"/>
                </c:ext>
                <c:ext xmlns:c16="http://schemas.microsoft.com/office/drawing/2014/chart" uri="{C3380CC4-5D6E-409C-BE32-E72D297353CC}">
                  <c16:uniqueId val="{00000042-6680-439E-8EF5-D9562706854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{746D1E39-3940-4E6F-B1D8-136D4929008C}</c15:txfldGUID>
                      <c15:f>Diagramm!$J$67</c15:f>
                      <c15:dlblFieldTableCache>
                        <c:ptCount val="1"/>
                      </c15:dlblFieldTableCache>
                    </c15:dlblFTEntry>
                  </c15:dlblFieldTable>
                  <c15:showDataLabelsRange val="0"/>
                </c:ext>
                <c:ext xmlns:c16="http://schemas.microsoft.com/office/drawing/2014/chart" uri="{C3380CC4-5D6E-409C-BE32-E72D297353CC}">
                  <c16:uniqueId val="{00000043-6680-439E-8EF5-D9562706854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680-439E-8EF5-D9562706854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F9A-4295-B148-BB523130F37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9A-4295-B148-BB523130F37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F9A-4295-B148-BB523130F37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9A-4295-B148-BB523130F37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F9A-4295-B148-BB523130F37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F9A-4295-B148-BB523130F37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F9A-4295-B148-BB523130F37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F9A-4295-B148-BB523130F37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F9A-4295-B148-BB523130F37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F9A-4295-B148-BB523130F37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F9A-4295-B148-BB523130F37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F9A-4295-B148-BB523130F37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F9A-4295-B148-BB523130F37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F9A-4295-B148-BB523130F37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F9A-4295-B148-BB523130F37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F9A-4295-B148-BB523130F37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F9A-4295-B148-BB523130F37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F9A-4295-B148-BB523130F37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F9A-4295-B148-BB523130F37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F9A-4295-B148-BB523130F37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F9A-4295-B148-BB523130F37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F9A-4295-B148-BB523130F37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F9A-4295-B148-BB523130F37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F9A-4295-B148-BB523130F37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F9A-4295-B148-BB523130F37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F9A-4295-B148-BB523130F37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F9A-4295-B148-BB523130F37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F9A-4295-B148-BB523130F37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F9A-4295-B148-BB523130F37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F9A-4295-B148-BB523130F37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F9A-4295-B148-BB523130F37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F9A-4295-B148-BB523130F37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F9A-4295-B148-BB523130F37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F9A-4295-B148-BB523130F37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F9A-4295-B148-BB523130F37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F9A-4295-B148-BB523130F37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F9A-4295-B148-BB523130F37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F9A-4295-B148-BB523130F37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F9A-4295-B148-BB523130F37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F9A-4295-B148-BB523130F37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F9A-4295-B148-BB523130F37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F9A-4295-B148-BB523130F37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F9A-4295-B148-BB523130F37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F9A-4295-B148-BB523130F37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F9A-4295-B148-BB523130F37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F9A-4295-B148-BB523130F37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F9A-4295-B148-BB523130F37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F9A-4295-B148-BB523130F37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F9A-4295-B148-BB523130F37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F9A-4295-B148-BB523130F37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F9A-4295-B148-BB523130F37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F9A-4295-B148-BB523130F37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F9A-4295-B148-BB523130F37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F9A-4295-B148-BB523130F37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F9A-4295-B148-BB523130F37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F9A-4295-B148-BB523130F37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F9A-4295-B148-BB523130F37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F9A-4295-B148-BB523130F37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F9A-4295-B148-BB523130F37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F9A-4295-B148-BB523130F37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F9A-4295-B148-BB523130F37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F9A-4295-B148-BB523130F37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F9A-4295-B148-BB523130F37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F9A-4295-B148-BB523130F37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F9A-4295-B148-BB523130F37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F9A-4295-B148-BB523130F37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F9A-4295-B148-BB523130F37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F9A-4295-B148-BB523130F37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F9A-4295-B148-BB523130F37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100.91817845242504</c:v>
                </c:pt>
                <c:pt idx="2">
                  <c:v>101.76971492039985</c:v>
                </c:pt>
                <c:pt idx="3">
                  <c:v>101.41058867086264</c:v>
                </c:pt>
                <c:pt idx="4">
                  <c:v>101.79192891521657</c:v>
                </c:pt>
                <c:pt idx="5">
                  <c:v>102.01777119585338</c:v>
                </c:pt>
                <c:pt idx="6">
                  <c:v>101.75490559052203</c:v>
                </c:pt>
                <c:pt idx="7">
                  <c:v>101.11069974083674</c:v>
                </c:pt>
                <c:pt idx="8">
                  <c:v>100.51092188078489</c:v>
                </c:pt>
                <c:pt idx="9">
                  <c:v>100.94779711218067</c:v>
                </c:pt>
                <c:pt idx="10">
                  <c:v>102.24361347649018</c:v>
                </c:pt>
                <c:pt idx="11">
                  <c:v>101.48093298778231</c:v>
                </c:pt>
                <c:pt idx="12">
                  <c:v>101.91410588670861</c:v>
                </c:pt>
                <c:pt idx="13">
                  <c:v>102.1177341725287</c:v>
                </c:pt>
                <c:pt idx="14">
                  <c:v>103.89485375786747</c:v>
                </c:pt>
                <c:pt idx="15">
                  <c:v>103.93557941503147</c:v>
                </c:pt>
                <c:pt idx="16">
                  <c:v>103.37652721214366</c:v>
                </c:pt>
                <c:pt idx="17">
                  <c:v>105.08330248056275</c:v>
                </c:pt>
                <c:pt idx="18">
                  <c:v>106.30877452795262</c:v>
                </c:pt>
                <c:pt idx="19">
                  <c:v>106.41984450203627</c:v>
                </c:pt>
                <c:pt idx="20">
                  <c:v>105.47945205479452</c:v>
                </c:pt>
                <c:pt idx="21">
                  <c:v>106.2680488707886</c:v>
                </c:pt>
                <c:pt idx="22">
                  <c:v>107.49722325064791</c:v>
                </c:pt>
                <c:pt idx="23">
                  <c:v>107.46019992595335</c:v>
                </c:pt>
                <c:pt idx="24">
                  <c:v>106.12736023694929</c:v>
                </c:pt>
              </c:numCache>
            </c:numRef>
          </c:val>
          <c:smooth val="0"/>
          <c:extLst>
            <c:ext xmlns:c16="http://schemas.microsoft.com/office/drawing/2014/chart" uri="{C3380CC4-5D6E-409C-BE32-E72D297353CC}">
              <c16:uniqueId val="{00000000-E5DA-4061-B74F-236CC2DA366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102.8125</c:v>
                </c:pt>
                <c:pt idx="2">
                  <c:v>106.04166666666666</c:v>
                </c:pt>
                <c:pt idx="3">
                  <c:v>103.85416666666667</c:v>
                </c:pt>
                <c:pt idx="4">
                  <c:v>92.083333333333329</c:v>
                </c:pt>
                <c:pt idx="5">
                  <c:v>100.10416666666666</c:v>
                </c:pt>
                <c:pt idx="6">
                  <c:v>104.89583333333334</c:v>
                </c:pt>
                <c:pt idx="7">
                  <c:v>102.60416666666667</c:v>
                </c:pt>
                <c:pt idx="8">
                  <c:v>102.39583333333333</c:v>
                </c:pt>
                <c:pt idx="9">
                  <c:v>103.54166666666667</c:v>
                </c:pt>
                <c:pt idx="10">
                  <c:v>112.39583333333334</c:v>
                </c:pt>
                <c:pt idx="11">
                  <c:v>112.60416666666666</c:v>
                </c:pt>
                <c:pt idx="12">
                  <c:v>106.14583333333334</c:v>
                </c:pt>
                <c:pt idx="13">
                  <c:v>104.47916666666666</c:v>
                </c:pt>
                <c:pt idx="14">
                  <c:v>112.29166666666666</c:v>
                </c:pt>
                <c:pt idx="15">
                  <c:v>107.91666666666666</c:v>
                </c:pt>
                <c:pt idx="16">
                  <c:v>106.45833333333334</c:v>
                </c:pt>
                <c:pt idx="17">
                  <c:v>107.5</c:v>
                </c:pt>
                <c:pt idx="18">
                  <c:v>111.87499999999999</c:v>
                </c:pt>
                <c:pt idx="19">
                  <c:v>108.85416666666667</c:v>
                </c:pt>
                <c:pt idx="20">
                  <c:v>106.66666666666667</c:v>
                </c:pt>
                <c:pt idx="21">
                  <c:v>105.41666666666667</c:v>
                </c:pt>
                <c:pt idx="22">
                  <c:v>105.72916666666667</c:v>
                </c:pt>
                <c:pt idx="23">
                  <c:v>107.5</c:v>
                </c:pt>
                <c:pt idx="24">
                  <c:v>97.291666666666671</c:v>
                </c:pt>
              </c:numCache>
            </c:numRef>
          </c:val>
          <c:smooth val="0"/>
          <c:extLst>
            <c:ext xmlns:c16="http://schemas.microsoft.com/office/drawing/2014/chart" uri="{C3380CC4-5D6E-409C-BE32-E72D297353CC}">
              <c16:uniqueId val="{00000001-E5DA-4061-B74F-236CC2DA366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97.887686759402371</c:v>
                </c:pt>
                <c:pt idx="2">
                  <c:v>94.693456980937668</c:v>
                </c:pt>
                <c:pt idx="3">
                  <c:v>97.68160741885626</c:v>
                </c:pt>
                <c:pt idx="4">
                  <c:v>81.813498196805767</c:v>
                </c:pt>
                <c:pt idx="5">
                  <c:v>78.670788253477582</c:v>
                </c:pt>
                <c:pt idx="6">
                  <c:v>77.125193199381755</c:v>
                </c:pt>
                <c:pt idx="7">
                  <c:v>78.438948995363205</c:v>
                </c:pt>
                <c:pt idx="8">
                  <c:v>76.738794435857798</c:v>
                </c:pt>
                <c:pt idx="9">
                  <c:v>75.553838227717677</c:v>
                </c:pt>
                <c:pt idx="10">
                  <c:v>75.708397733127256</c:v>
                </c:pt>
                <c:pt idx="11">
                  <c:v>75.734157650695522</c:v>
                </c:pt>
                <c:pt idx="12">
                  <c:v>74.162802679031429</c:v>
                </c:pt>
                <c:pt idx="13">
                  <c:v>72.952086553323028</c:v>
                </c:pt>
                <c:pt idx="14">
                  <c:v>72.797527047913448</c:v>
                </c:pt>
                <c:pt idx="15">
                  <c:v>73.956723338485318</c:v>
                </c:pt>
                <c:pt idx="16">
                  <c:v>73.673364245234424</c:v>
                </c:pt>
                <c:pt idx="17">
                  <c:v>70.144255538382268</c:v>
                </c:pt>
                <c:pt idx="18">
                  <c:v>68.341061308603813</c:v>
                </c:pt>
                <c:pt idx="19">
                  <c:v>68.907779495105615</c:v>
                </c:pt>
                <c:pt idx="20">
                  <c:v>68.083462132921184</c:v>
                </c:pt>
                <c:pt idx="21">
                  <c:v>65.919629057187009</c:v>
                </c:pt>
                <c:pt idx="22">
                  <c:v>62.132921174652246</c:v>
                </c:pt>
                <c:pt idx="23">
                  <c:v>62.673879443585776</c:v>
                </c:pt>
                <c:pt idx="24">
                  <c:v>60.278207109737245</c:v>
                </c:pt>
              </c:numCache>
            </c:numRef>
          </c:val>
          <c:smooth val="0"/>
          <c:extLst>
            <c:ext xmlns:c16="http://schemas.microsoft.com/office/drawing/2014/chart" uri="{C3380CC4-5D6E-409C-BE32-E72D297353CC}">
              <c16:uniqueId val="{00000002-E5DA-4061-B74F-236CC2DA366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5DA-4061-B74F-236CC2DA3662}"/>
                </c:ext>
              </c:extLst>
            </c:dLbl>
            <c:dLbl>
              <c:idx val="1"/>
              <c:delete val="1"/>
              <c:extLst>
                <c:ext xmlns:c15="http://schemas.microsoft.com/office/drawing/2012/chart" uri="{CE6537A1-D6FC-4f65-9D91-7224C49458BB}"/>
                <c:ext xmlns:c16="http://schemas.microsoft.com/office/drawing/2014/chart" uri="{C3380CC4-5D6E-409C-BE32-E72D297353CC}">
                  <c16:uniqueId val="{00000004-E5DA-4061-B74F-236CC2DA3662}"/>
                </c:ext>
              </c:extLst>
            </c:dLbl>
            <c:dLbl>
              <c:idx val="2"/>
              <c:delete val="1"/>
              <c:extLst>
                <c:ext xmlns:c15="http://schemas.microsoft.com/office/drawing/2012/chart" uri="{CE6537A1-D6FC-4f65-9D91-7224C49458BB}"/>
                <c:ext xmlns:c16="http://schemas.microsoft.com/office/drawing/2014/chart" uri="{C3380CC4-5D6E-409C-BE32-E72D297353CC}">
                  <c16:uniqueId val="{00000005-E5DA-4061-B74F-236CC2DA3662}"/>
                </c:ext>
              </c:extLst>
            </c:dLbl>
            <c:dLbl>
              <c:idx val="3"/>
              <c:delete val="1"/>
              <c:extLst>
                <c:ext xmlns:c15="http://schemas.microsoft.com/office/drawing/2012/chart" uri="{CE6537A1-D6FC-4f65-9D91-7224C49458BB}"/>
                <c:ext xmlns:c16="http://schemas.microsoft.com/office/drawing/2014/chart" uri="{C3380CC4-5D6E-409C-BE32-E72D297353CC}">
                  <c16:uniqueId val="{00000006-E5DA-4061-B74F-236CC2DA3662}"/>
                </c:ext>
              </c:extLst>
            </c:dLbl>
            <c:dLbl>
              <c:idx val="4"/>
              <c:delete val="1"/>
              <c:extLst>
                <c:ext xmlns:c15="http://schemas.microsoft.com/office/drawing/2012/chart" uri="{CE6537A1-D6FC-4f65-9D91-7224C49458BB}"/>
                <c:ext xmlns:c16="http://schemas.microsoft.com/office/drawing/2014/chart" uri="{C3380CC4-5D6E-409C-BE32-E72D297353CC}">
                  <c16:uniqueId val="{00000007-E5DA-4061-B74F-236CC2DA3662}"/>
                </c:ext>
              </c:extLst>
            </c:dLbl>
            <c:dLbl>
              <c:idx val="5"/>
              <c:delete val="1"/>
              <c:extLst>
                <c:ext xmlns:c15="http://schemas.microsoft.com/office/drawing/2012/chart" uri="{CE6537A1-D6FC-4f65-9D91-7224C49458BB}"/>
                <c:ext xmlns:c16="http://schemas.microsoft.com/office/drawing/2014/chart" uri="{C3380CC4-5D6E-409C-BE32-E72D297353CC}">
                  <c16:uniqueId val="{00000008-E5DA-4061-B74F-236CC2DA3662}"/>
                </c:ext>
              </c:extLst>
            </c:dLbl>
            <c:dLbl>
              <c:idx val="6"/>
              <c:delete val="1"/>
              <c:extLst>
                <c:ext xmlns:c15="http://schemas.microsoft.com/office/drawing/2012/chart" uri="{CE6537A1-D6FC-4f65-9D91-7224C49458BB}"/>
                <c:ext xmlns:c16="http://schemas.microsoft.com/office/drawing/2014/chart" uri="{C3380CC4-5D6E-409C-BE32-E72D297353CC}">
                  <c16:uniqueId val="{00000009-E5DA-4061-B74F-236CC2DA3662}"/>
                </c:ext>
              </c:extLst>
            </c:dLbl>
            <c:dLbl>
              <c:idx val="7"/>
              <c:delete val="1"/>
              <c:extLst>
                <c:ext xmlns:c15="http://schemas.microsoft.com/office/drawing/2012/chart" uri="{CE6537A1-D6FC-4f65-9D91-7224C49458BB}"/>
                <c:ext xmlns:c16="http://schemas.microsoft.com/office/drawing/2014/chart" uri="{C3380CC4-5D6E-409C-BE32-E72D297353CC}">
                  <c16:uniqueId val="{0000000A-E5DA-4061-B74F-236CC2DA3662}"/>
                </c:ext>
              </c:extLst>
            </c:dLbl>
            <c:dLbl>
              <c:idx val="8"/>
              <c:delete val="1"/>
              <c:extLst>
                <c:ext xmlns:c15="http://schemas.microsoft.com/office/drawing/2012/chart" uri="{CE6537A1-D6FC-4f65-9D91-7224C49458BB}"/>
                <c:ext xmlns:c16="http://schemas.microsoft.com/office/drawing/2014/chart" uri="{C3380CC4-5D6E-409C-BE32-E72D297353CC}">
                  <c16:uniqueId val="{0000000B-E5DA-4061-B74F-236CC2DA3662}"/>
                </c:ext>
              </c:extLst>
            </c:dLbl>
            <c:dLbl>
              <c:idx val="9"/>
              <c:delete val="1"/>
              <c:extLst>
                <c:ext xmlns:c15="http://schemas.microsoft.com/office/drawing/2012/chart" uri="{CE6537A1-D6FC-4f65-9D91-7224C49458BB}"/>
                <c:ext xmlns:c16="http://schemas.microsoft.com/office/drawing/2014/chart" uri="{C3380CC4-5D6E-409C-BE32-E72D297353CC}">
                  <c16:uniqueId val="{0000000C-E5DA-4061-B74F-236CC2DA3662}"/>
                </c:ext>
              </c:extLst>
            </c:dLbl>
            <c:dLbl>
              <c:idx val="10"/>
              <c:delete val="1"/>
              <c:extLst>
                <c:ext xmlns:c15="http://schemas.microsoft.com/office/drawing/2012/chart" uri="{CE6537A1-D6FC-4f65-9D91-7224C49458BB}"/>
                <c:ext xmlns:c16="http://schemas.microsoft.com/office/drawing/2014/chart" uri="{C3380CC4-5D6E-409C-BE32-E72D297353CC}">
                  <c16:uniqueId val="{0000000D-E5DA-4061-B74F-236CC2DA3662}"/>
                </c:ext>
              </c:extLst>
            </c:dLbl>
            <c:dLbl>
              <c:idx val="11"/>
              <c:delete val="1"/>
              <c:extLst>
                <c:ext xmlns:c15="http://schemas.microsoft.com/office/drawing/2012/chart" uri="{CE6537A1-D6FC-4f65-9D91-7224C49458BB}"/>
                <c:ext xmlns:c16="http://schemas.microsoft.com/office/drawing/2014/chart" uri="{C3380CC4-5D6E-409C-BE32-E72D297353CC}">
                  <c16:uniqueId val="{0000000E-E5DA-4061-B74F-236CC2DA3662}"/>
                </c:ext>
              </c:extLst>
            </c:dLbl>
            <c:dLbl>
              <c:idx val="12"/>
              <c:delete val="1"/>
              <c:extLst>
                <c:ext xmlns:c15="http://schemas.microsoft.com/office/drawing/2012/chart" uri="{CE6537A1-D6FC-4f65-9D91-7224C49458BB}"/>
                <c:ext xmlns:c16="http://schemas.microsoft.com/office/drawing/2014/chart" uri="{C3380CC4-5D6E-409C-BE32-E72D297353CC}">
                  <c16:uniqueId val="{0000000F-E5DA-4061-B74F-236CC2DA366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5DA-4061-B74F-236CC2DA3662}"/>
                </c:ext>
              </c:extLst>
            </c:dLbl>
            <c:dLbl>
              <c:idx val="14"/>
              <c:delete val="1"/>
              <c:extLst>
                <c:ext xmlns:c15="http://schemas.microsoft.com/office/drawing/2012/chart" uri="{CE6537A1-D6FC-4f65-9D91-7224C49458BB}"/>
                <c:ext xmlns:c16="http://schemas.microsoft.com/office/drawing/2014/chart" uri="{C3380CC4-5D6E-409C-BE32-E72D297353CC}">
                  <c16:uniqueId val="{00000011-E5DA-4061-B74F-236CC2DA3662}"/>
                </c:ext>
              </c:extLst>
            </c:dLbl>
            <c:dLbl>
              <c:idx val="15"/>
              <c:delete val="1"/>
              <c:extLst>
                <c:ext xmlns:c15="http://schemas.microsoft.com/office/drawing/2012/chart" uri="{CE6537A1-D6FC-4f65-9D91-7224C49458BB}"/>
                <c:ext xmlns:c16="http://schemas.microsoft.com/office/drawing/2014/chart" uri="{C3380CC4-5D6E-409C-BE32-E72D297353CC}">
                  <c16:uniqueId val="{00000012-E5DA-4061-B74F-236CC2DA3662}"/>
                </c:ext>
              </c:extLst>
            </c:dLbl>
            <c:dLbl>
              <c:idx val="16"/>
              <c:delete val="1"/>
              <c:extLst>
                <c:ext xmlns:c15="http://schemas.microsoft.com/office/drawing/2012/chart" uri="{CE6537A1-D6FC-4f65-9D91-7224C49458BB}"/>
                <c:ext xmlns:c16="http://schemas.microsoft.com/office/drawing/2014/chart" uri="{C3380CC4-5D6E-409C-BE32-E72D297353CC}">
                  <c16:uniqueId val="{00000013-E5DA-4061-B74F-236CC2DA3662}"/>
                </c:ext>
              </c:extLst>
            </c:dLbl>
            <c:dLbl>
              <c:idx val="17"/>
              <c:delete val="1"/>
              <c:extLst>
                <c:ext xmlns:c15="http://schemas.microsoft.com/office/drawing/2012/chart" uri="{CE6537A1-D6FC-4f65-9D91-7224C49458BB}"/>
                <c:ext xmlns:c16="http://schemas.microsoft.com/office/drawing/2014/chart" uri="{C3380CC4-5D6E-409C-BE32-E72D297353CC}">
                  <c16:uniqueId val="{00000014-E5DA-4061-B74F-236CC2DA3662}"/>
                </c:ext>
              </c:extLst>
            </c:dLbl>
            <c:dLbl>
              <c:idx val="18"/>
              <c:delete val="1"/>
              <c:extLst>
                <c:ext xmlns:c15="http://schemas.microsoft.com/office/drawing/2012/chart" uri="{CE6537A1-D6FC-4f65-9D91-7224C49458BB}"/>
                <c:ext xmlns:c16="http://schemas.microsoft.com/office/drawing/2014/chart" uri="{C3380CC4-5D6E-409C-BE32-E72D297353CC}">
                  <c16:uniqueId val="{00000015-E5DA-4061-B74F-236CC2DA3662}"/>
                </c:ext>
              </c:extLst>
            </c:dLbl>
            <c:dLbl>
              <c:idx val="19"/>
              <c:delete val="1"/>
              <c:extLst>
                <c:ext xmlns:c15="http://schemas.microsoft.com/office/drawing/2012/chart" uri="{CE6537A1-D6FC-4f65-9D91-7224C49458BB}"/>
                <c:ext xmlns:c16="http://schemas.microsoft.com/office/drawing/2014/chart" uri="{C3380CC4-5D6E-409C-BE32-E72D297353CC}">
                  <c16:uniqueId val="{00000016-E5DA-4061-B74F-236CC2DA3662}"/>
                </c:ext>
              </c:extLst>
            </c:dLbl>
            <c:dLbl>
              <c:idx val="20"/>
              <c:delete val="1"/>
              <c:extLst>
                <c:ext xmlns:c15="http://schemas.microsoft.com/office/drawing/2012/chart" uri="{CE6537A1-D6FC-4f65-9D91-7224C49458BB}"/>
                <c:ext xmlns:c16="http://schemas.microsoft.com/office/drawing/2014/chart" uri="{C3380CC4-5D6E-409C-BE32-E72D297353CC}">
                  <c16:uniqueId val="{00000017-E5DA-4061-B74F-236CC2DA3662}"/>
                </c:ext>
              </c:extLst>
            </c:dLbl>
            <c:dLbl>
              <c:idx val="21"/>
              <c:delete val="1"/>
              <c:extLst>
                <c:ext xmlns:c15="http://schemas.microsoft.com/office/drawing/2012/chart" uri="{CE6537A1-D6FC-4f65-9D91-7224C49458BB}"/>
                <c:ext xmlns:c16="http://schemas.microsoft.com/office/drawing/2014/chart" uri="{C3380CC4-5D6E-409C-BE32-E72D297353CC}">
                  <c16:uniqueId val="{00000018-E5DA-4061-B74F-236CC2DA3662}"/>
                </c:ext>
              </c:extLst>
            </c:dLbl>
            <c:dLbl>
              <c:idx val="22"/>
              <c:delete val="1"/>
              <c:extLst>
                <c:ext xmlns:c15="http://schemas.microsoft.com/office/drawing/2012/chart" uri="{CE6537A1-D6FC-4f65-9D91-7224C49458BB}"/>
                <c:ext xmlns:c16="http://schemas.microsoft.com/office/drawing/2014/chart" uri="{C3380CC4-5D6E-409C-BE32-E72D297353CC}">
                  <c16:uniqueId val="{00000019-E5DA-4061-B74F-236CC2DA3662}"/>
                </c:ext>
              </c:extLst>
            </c:dLbl>
            <c:dLbl>
              <c:idx val="23"/>
              <c:delete val="1"/>
              <c:extLst>
                <c:ext xmlns:c15="http://schemas.microsoft.com/office/drawing/2012/chart" uri="{CE6537A1-D6FC-4f65-9D91-7224C49458BB}"/>
                <c:ext xmlns:c16="http://schemas.microsoft.com/office/drawing/2014/chart" uri="{C3380CC4-5D6E-409C-BE32-E72D297353CC}">
                  <c16:uniqueId val="{0000001A-E5DA-4061-B74F-236CC2DA3662}"/>
                </c:ext>
              </c:extLst>
            </c:dLbl>
            <c:dLbl>
              <c:idx val="24"/>
              <c:delete val="1"/>
              <c:extLst>
                <c:ext xmlns:c15="http://schemas.microsoft.com/office/drawing/2012/chart" uri="{CE6537A1-D6FC-4f65-9D91-7224C49458BB}"/>
                <c:ext xmlns:c16="http://schemas.microsoft.com/office/drawing/2014/chart" uri="{C3380CC4-5D6E-409C-BE32-E72D297353CC}">
                  <c16:uniqueId val="{0000001B-E5DA-4061-B74F-236CC2DA366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5DA-4061-B74F-236CC2DA366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Frankfurt (Oder), Stadt (12053)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28665</v>
      </c>
      <c r="F11" s="238">
        <v>29025</v>
      </c>
      <c r="G11" s="238">
        <v>29035</v>
      </c>
      <c r="H11" s="238">
        <v>28703</v>
      </c>
      <c r="I11" s="265">
        <v>28490</v>
      </c>
      <c r="J11" s="263">
        <v>175</v>
      </c>
      <c r="K11" s="266">
        <v>0.61425061425061422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15.827664399092971</v>
      </c>
      <c r="E13" s="115">
        <v>4537</v>
      </c>
      <c r="F13" s="114">
        <v>4706</v>
      </c>
      <c r="G13" s="114">
        <v>4657</v>
      </c>
      <c r="H13" s="114">
        <v>4652</v>
      </c>
      <c r="I13" s="140">
        <v>4379</v>
      </c>
      <c r="J13" s="115">
        <v>158</v>
      </c>
      <c r="K13" s="116">
        <v>3.6081297099794472</v>
      </c>
    </row>
    <row r="14" spans="1:255" ht="14.1" customHeight="1" x14ac:dyDescent="0.2">
      <c r="A14" s="306" t="s">
        <v>230</v>
      </c>
      <c r="B14" s="307"/>
      <c r="C14" s="308"/>
      <c r="D14" s="113">
        <v>54.756671899529046</v>
      </c>
      <c r="E14" s="115">
        <v>15696</v>
      </c>
      <c r="F14" s="114">
        <v>15893</v>
      </c>
      <c r="G14" s="114">
        <v>15964</v>
      </c>
      <c r="H14" s="114">
        <v>15728</v>
      </c>
      <c r="I14" s="140">
        <v>15781</v>
      </c>
      <c r="J14" s="115">
        <v>-85</v>
      </c>
      <c r="K14" s="116">
        <v>-0.53862239401812306</v>
      </c>
    </row>
    <row r="15" spans="1:255" ht="14.1" customHeight="1" x14ac:dyDescent="0.2">
      <c r="A15" s="306" t="s">
        <v>231</v>
      </c>
      <c r="B15" s="307"/>
      <c r="C15" s="308"/>
      <c r="D15" s="113">
        <v>14.95900924472353</v>
      </c>
      <c r="E15" s="115">
        <v>4288</v>
      </c>
      <c r="F15" s="114">
        <v>4293</v>
      </c>
      <c r="G15" s="114">
        <v>4301</v>
      </c>
      <c r="H15" s="114">
        <v>4239</v>
      </c>
      <c r="I15" s="140">
        <v>4280</v>
      </c>
      <c r="J15" s="115">
        <v>8</v>
      </c>
      <c r="K15" s="116">
        <v>0.18691588785046728</v>
      </c>
    </row>
    <row r="16" spans="1:255" ht="14.1" customHeight="1" x14ac:dyDescent="0.2">
      <c r="A16" s="306" t="s">
        <v>232</v>
      </c>
      <c r="B16" s="307"/>
      <c r="C16" s="308"/>
      <c r="D16" s="113">
        <v>12.768184196755625</v>
      </c>
      <c r="E16" s="115">
        <v>3660</v>
      </c>
      <c r="F16" s="114">
        <v>3649</v>
      </c>
      <c r="G16" s="114">
        <v>3637</v>
      </c>
      <c r="H16" s="114">
        <v>3612</v>
      </c>
      <c r="I16" s="140">
        <v>3567</v>
      </c>
      <c r="J16" s="115">
        <v>93</v>
      </c>
      <c r="K16" s="116">
        <v>2.6072329688814131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0.36281179138321995</v>
      </c>
      <c r="E18" s="115">
        <v>104</v>
      </c>
      <c r="F18" s="114">
        <v>101</v>
      </c>
      <c r="G18" s="114">
        <v>110</v>
      </c>
      <c r="H18" s="114">
        <v>106</v>
      </c>
      <c r="I18" s="140">
        <v>111</v>
      </c>
      <c r="J18" s="115">
        <v>-7</v>
      </c>
      <c r="K18" s="116">
        <v>-6.3063063063063067</v>
      </c>
    </row>
    <row r="19" spans="1:255" ht="14.1" customHeight="1" x14ac:dyDescent="0.2">
      <c r="A19" s="306" t="s">
        <v>235</v>
      </c>
      <c r="B19" s="307" t="s">
        <v>236</v>
      </c>
      <c r="C19" s="308"/>
      <c r="D19" s="113">
        <v>0.16745159602302459</v>
      </c>
      <c r="E19" s="115">
        <v>48</v>
      </c>
      <c r="F19" s="114">
        <v>43</v>
      </c>
      <c r="G19" s="114">
        <v>51</v>
      </c>
      <c r="H19" s="114">
        <v>48</v>
      </c>
      <c r="I19" s="140">
        <v>50</v>
      </c>
      <c r="J19" s="115">
        <v>-2</v>
      </c>
      <c r="K19" s="116">
        <v>-4</v>
      </c>
    </row>
    <row r="20" spans="1:255" ht="14.1" customHeight="1" x14ac:dyDescent="0.2">
      <c r="A20" s="306">
        <v>12</v>
      </c>
      <c r="B20" s="307" t="s">
        <v>237</v>
      </c>
      <c r="C20" s="308"/>
      <c r="D20" s="113">
        <v>0.74306645735217158</v>
      </c>
      <c r="E20" s="115">
        <v>213</v>
      </c>
      <c r="F20" s="114">
        <v>219</v>
      </c>
      <c r="G20" s="114">
        <v>227</v>
      </c>
      <c r="H20" s="114">
        <v>224</v>
      </c>
      <c r="I20" s="140">
        <v>212</v>
      </c>
      <c r="J20" s="115">
        <v>1</v>
      </c>
      <c r="K20" s="116">
        <v>0.47169811320754718</v>
      </c>
    </row>
    <row r="21" spans="1:255" ht="14.1" customHeight="1" x14ac:dyDescent="0.2">
      <c r="A21" s="306">
        <v>21</v>
      </c>
      <c r="B21" s="307" t="s">
        <v>238</v>
      </c>
      <c r="C21" s="308"/>
      <c r="D21" s="113">
        <v>0.22675736961451248</v>
      </c>
      <c r="E21" s="115">
        <v>65</v>
      </c>
      <c r="F21" s="114">
        <v>59</v>
      </c>
      <c r="G21" s="114">
        <v>76</v>
      </c>
      <c r="H21" s="114">
        <v>78</v>
      </c>
      <c r="I21" s="140">
        <v>69</v>
      </c>
      <c r="J21" s="115">
        <v>-4</v>
      </c>
      <c r="K21" s="116">
        <v>-5.7971014492753623</v>
      </c>
    </row>
    <row r="22" spans="1:255" ht="14.1" customHeight="1" x14ac:dyDescent="0.2">
      <c r="A22" s="306">
        <v>22</v>
      </c>
      <c r="B22" s="307" t="s">
        <v>239</v>
      </c>
      <c r="C22" s="308"/>
      <c r="D22" s="113">
        <v>0.55817198674341528</v>
      </c>
      <c r="E22" s="115">
        <v>160</v>
      </c>
      <c r="F22" s="114">
        <v>168</v>
      </c>
      <c r="G22" s="114">
        <v>169</v>
      </c>
      <c r="H22" s="114">
        <v>158</v>
      </c>
      <c r="I22" s="140">
        <v>165</v>
      </c>
      <c r="J22" s="115">
        <v>-5</v>
      </c>
      <c r="K22" s="116">
        <v>-3.0303030303030303</v>
      </c>
    </row>
    <row r="23" spans="1:255" ht="14.1" customHeight="1" x14ac:dyDescent="0.2">
      <c r="A23" s="306">
        <v>23</v>
      </c>
      <c r="B23" s="307" t="s">
        <v>240</v>
      </c>
      <c r="C23" s="308"/>
      <c r="D23" s="113">
        <v>0.62445491016919585</v>
      </c>
      <c r="E23" s="115">
        <v>179</v>
      </c>
      <c r="F23" s="114">
        <v>183</v>
      </c>
      <c r="G23" s="114">
        <v>180</v>
      </c>
      <c r="H23" s="114">
        <v>173</v>
      </c>
      <c r="I23" s="140">
        <v>178</v>
      </c>
      <c r="J23" s="115">
        <v>1</v>
      </c>
      <c r="K23" s="116">
        <v>0.5617977528089888</v>
      </c>
    </row>
    <row r="24" spans="1:255" ht="14.1" customHeight="1" x14ac:dyDescent="0.2">
      <c r="A24" s="306">
        <v>24</v>
      </c>
      <c r="B24" s="307" t="s">
        <v>241</v>
      </c>
      <c r="C24" s="308"/>
      <c r="D24" s="113">
        <v>0.71864643293214725</v>
      </c>
      <c r="E24" s="115">
        <v>206</v>
      </c>
      <c r="F24" s="114">
        <v>219</v>
      </c>
      <c r="G24" s="114">
        <v>242</v>
      </c>
      <c r="H24" s="114">
        <v>228</v>
      </c>
      <c r="I24" s="140">
        <v>218</v>
      </c>
      <c r="J24" s="115">
        <v>-12</v>
      </c>
      <c r="K24" s="116">
        <v>-5.5045871559633026</v>
      </c>
    </row>
    <row r="25" spans="1:255" ht="14.1" customHeight="1" x14ac:dyDescent="0.2">
      <c r="A25" s="306">
        <v>25</v>
      </c>
      <c r="B25" s="307" t="s">
        <v>242</v>
      </c>
      <c r="C25" s="308"/>
      <c r="D25" s="113">
        <v>2.5710797139368569</v>
      </c>
      <c r="E25" s="115">
        <v>737</v>
      </c>
      <c r="F25" s="114">
        <v>774</v>
      </c>
      <c r="G25" s="114">
        <v>778</v>
      </c>
      <c r="H25" s="114">
        <v>831</v>
      </c>
      <c r="I25" s="140">
        <v>885</v>
      </c>
      <c r="J25" s="115">
        <v>-148</v>
      </c>
      <c r="K25" s="116">
        <v>-16.72316384180791</v>
      </c>
    </row>
    <row r="26" spans="1:255" ht="14.1" customHeight="1" x14ac:dyDescent="0.2">
      <c r="A26" s="306">
        <v>26</v>
      </c>
      <c r="B26" s="307" t="s">
        <v>243</v>
      </c>
      <c r="C26" s="308"/>
      <c r="D26" s="113">
        <v>3.4746206174777603</v>
      </c>
      <c r="E26" s="115">
        <v>996</v>
      </c>
      <c r="F26" s="114">
        <v>1001</v>
      </c>
      <c r="G26" s="114">
        <v>1000</v>
      </c>
      <c r="H26" s="114">
        <v>974</v>
      </c>
      <c r="I26" s="140">
        <v>978</v>
      </c>
      <c r="J26" s="115">
        <v>18</v>
      </c>
      <c r="K26" s="116">
        <v>1.8404907975460123</v>
      </c>
    </row>
    <row r="27" spans="1:255" ht="14.1" customHeight="1" x14ac:dyDescent="0.2">
      <c r="A27" s="306">
        <v>27</v>
      </c>
      <c r="B27" s="307" t="s">
        <v>244</v>
      </c>
      <c r="C27" s="308"/>
      <c r="D27" s="113">
        <v>0.9419152276295133</v>
      </c>
      <c r="E27" s="115">
        <v>270</v>
      </c>
      <c r="F27" s="114">
        <v>244</v>
      </c>
      <c r="G27" s="114">
        <v>245</v>
      </c>
      <c r="H27" s="114">
        <v>239</v>
      </c>
      <c r="I27" s="140">
        <v>245</v>
      </c>
      <c r="J27" s="115">
        <v>25</v>
      </c>
      <c r="K27" s="116">
        <v>10.204081632653061</v>
      </c>
    </row>
    <row r="28" spans="1:255" ht="14.1" customHeight="1" x14ac:dyDescent="0.2">
      <c r="A28" s="306">
        <v>28</v>
      </c>
      <c r="B28" s="307" t="s">
        <v>245</v>
      </c>
      <c r="C28" s="308"/>
      <c r="D28" s="113">
        <v>0.41862899005756149</v>
      </c>
      <c r="E28" s="115">
        <v>120</v>
      </c>
      <c r="F28" s="114">
        <v>123</v>
      </c>
      <c r="G28" s="114">
        <v>118</v>
      </c>
      <c r="H28" s="114">
        <v>120</v>
      </c>
      <c r="I28" s="140">
        <v>120</v>
      </c>
      <c r="J28" s="115">
        <v>0</v>
      </c>
      <c r="K28" s="116">
        <v>0</v>
      </c>
    </row>
    <row r="29" spans="1:255" ht="14.1" customHeight="1" x14ac:dyDescent="0.2">
      <c r="A29" s="306">
        <v>29</v>
      </c>
      <c r="B29" s="307" t="s">
        <v>246</v>
      </c>
      <c r="C29" s="308"/>
      <c r="D29" s="113">
        <v>3.1815803244374674</v>
      </c>
      <c r="E29" s="115">
        <v>912</v>
      </c>
      <c r="F29" s="114">
        <v>921</v>
      </c>
      <c r="G29" s="114">
        <v>956</v>
      </c>
      <c r="H29" s="114">
        <v>935</v>
      </c>
      <c r="I29" s="140">
        <v>937</v>
      </c>
      <c r="J29" s="115">
        <v>-25</v>
      </c>
      <c r="K29" s="116">
        <v>-2.6680896478121663</v>
      </c>
    </row>
    <row r="30" spans="1:255" ht="14.1" customHeight="1" x14ac:dyDescent="0.2">
      <c r="A30" s="306" t="s">
        <v>247</v>
      </c>
      <c r="B30" s="307" t="s">
        <v>248</v>
      </c>
      <c r="C30" s="308"/>
      <c r="D30" s="113">
        <v>0.6488749345892203</v>
      </c>
      <c r="E30" s="115">
        <v>186</v>
      </c>
      <c r="F30" s="114">
        <v>170</v>
      </c>
      <c r="G30" s="114">
        <v>178</v>
      </c>
      <c r="H30" s="114">
        <v>186</v>
      </c>
      <c r="I30" s="140">
        <v>176</v>
      </c>
      <c r="J30" s="115">
        <v>10</v>
      </c>
      <c r="K30" s="116">
        <v>5.6818181818181817</v>
      </c>
    </row>
    <row r="31" spans="1:255" ht="14.1" customHeight="1" x14ac:dyDescent="0.2">
      <c r="A31" s="306" t="s">
        <v>249</v>
      </c>
      <c r="B31" s="307" t="s">
        <v>250</v>
      </c>
      <c r="C31" s="308"/>
      <c r="D31" s="113">
        <v>2.4733996162567591</v>
      </c>
      <c r="E31" s="115">
        <v>709</v>
      </c>
      <c r="F31" s="114">
        <v>734</v>
      </c>
      <c r="G31" s="114">
        <v>761</v>
      </c>
      <c r="H31" s="114">
        <v>732</v>
      </c>
      <c r="I31" s="140">
        <v>744</v>
      </c>
      <c r="J31" s="115">
        <v>-35</v>
      </c>
      <c r="K31" s="116">
        <v>-4.704301075268817</v>
      </c>
    </row>
    <row r="32" spans="1:255" ht="14.1" customHeight="1" x14ac:dyDescent="0.2">
      <c r="A32" s="306">
        <v>31</v>
      </c>
      <c r="B32" s="307" t="s">
        <v>251</v>
      </c>
      <c r="C32" s="308"/>
      <c r="D32" s="113">
        <v>0.63840920983778127</v>
      </c>
      <c r="E32" s="115">
        <v>183</v>
      </c>
      <c r="F32" s="114">
        <v>183</v>
      </c>
      <c r="G32" s="114">
        <v>187</v>
      </c>
      <c r="H32" s="114">
        <v>182</v>
      </c>
      <c r="I32" s="140">
        <v>181</v>
      </c>
      <c r="J32" s="115">
        <v>2</v>
      </c>
      <c r="K32" s="116">
        <v>1.1049723756906078</v>
      </c>
    </row>
    <row r="33" spans="1:11" ht="14.1" customHeight="1" x14ac:dyDescent="0.2">
      <c r="A33" s="306">
        <v>32</v>
      </c>
      <c r="B33" s="307" t="s">
        <v>252</v>
      </c>
      <c r="C33" s="308"/>
      <c r="D33" s="113">
        <v>1.7442874585731729</v>
      </c>
      <c r="E33" s="115">
        <v>500</v>
      </c>
      <c r="F33" s="114">
        <v>492</v>
      </c>
      <c r="G33" s="114">
        <v>531</v>
      </c>
      <c r="H33" s="114">
        <v>522</v>
      </c>
      <c r="I33" s="140">
        <v>489</v>
      </c>
      <c r="J33" s="115">
        <v>11</v>
      </c>
      <c r="K33" s="116">
        <v>2.2494887525562373</v>
      </c>
    </row>
    <row r="34" spans="1:11" ht="14.1" customHeight="1" x14ac:dyDescent="0.2">
      <c r="A34" s="306">
        <v>33</v>
      </c>
      <c r="B34" s="307" t="s">
        <v>253</v>
      </c>
      <c r="C34" s="308"/>
      <c r="D34" s="113">
        <v>1.1721611721611722</v>
      </c>
      <c r="E34" s="115">
        <v>336</v>
      </c>
      <c r="F34" s="114">
        <v>332</v>
      </c>
      <c r="G34" s="114">
        <v>339</v>
      </c>
      <c r="H34" s="114">
        <v>330</v>
      </c>
      <c r="I34" s="140">
        <v>324</v>
      </c>
      <c r="J34" s="115">
        <v>12</v>
      </c>
      <c r="K34" s="116">
        <v>3.7037037037037037</v>
      </c>
    </row>
    <row r="35" spans="1:11" ht="14.1" customHeight="1" x14ac:dyDescent="0.2">
      <c r="A35" s="306">
        <v>34</v>
      </c>
      <c r="B35" s="307" t="s">
        <v>254</v>
      </c>
      <c r="C35" s="308"/>
      <c r="D35" s="113">
        <v>3.049014477585906</v>
      </c>
      <c r="E35" s="115">
        <v>874</v>
      </c>
      <c r="F35" s="114">
        <v>870</v>
      </c>
      <c r="G35" s="114">
        <v>872</v>
      </c>
      <c r="H35" s="114">
        <v>840</v>
      </c>
      <c r="I35" s="140">
        <v>832</v>
      </c>
      <c r="J35" s="115">
        <v>42</v>
      </c>
      <c r="K35" s="116">
        <v>5.0480769230769234</v>
      </c>
    </row>
    <row r="36" spans="1:11" ht="14.1" customHeight="1" x14ac:dyDescent="0.2">
      <c r="A36" s="306">
        <v>41</v>
      </c>
      <c r="B36" s="307" t="s">
        <v>255</v>
      </c>
      <c r="C36" s="308"/>
      <c r="D36" s="113">
        <v>0.7256235827664399</v>
      </c>
      <c r="E36" s="115">
        <v>208</v>
      </c>
      <c r="F36" s="114">
        <v>208</v>
      </c>
      <c r="G36" s="114">
        <v>207</v>
      </c>
      <c r="H36" s="114">
        <v>213</v>
      </c>
      <c r="I36" s="140">
        <v>214</v>
      </c>
      <c r="J36" s="115">
        <v>-6</v>
      </c>
      <c r="K36" s="116">
        <v>-2.8037383177570092</v>
      </c>
    </row>
    <row r="37" spans="1:11" ht="14.1" customHeight="1" x14ac:dyDescent="0.2">
      <c r="A37" s="306">
        <v>42</v>
      </c>
      <c r="B37" s="307" t="s">
        <v>256</v>
      </c>
      <c r="C37" s="308"/>
      <c r="D37" s="113">
        <v>0.1151229722658294</v>
      </c>
      <c r="E37" s="115">
        <v>33</v>
      </c>
      <c r="F37" s="114">
        <v>34</v>
      </c>
      <c r="G37" s="114">
        <v>34</v>
      </c>
      <c r="H37" s="114">
        <v>36</v>
      </c>
      <c r="I37" s="140">
        <v>38</v>
      </c>
      <c r="J37" s="115">
        <v>-5</v>
      </c>
      <c r="K37" s="116">
        <v>-13.157894736842104</v>
      </c>
    </row>
    <row r="38" spans="1:11" ht="14.1" customHeight="1" x14ac:dyDescent="0.2">
      <c r="A38" s="306">
        <v>43</v>
      </c>
      <c r="B38" s="307" t="s">
        <v>257</v>
      </c>
      <c r="C38" s="308"/>
      <c r="D38" s="113">
        <v>0.98377812663526953</v>
      </c>
      <c r="E38" s="115">
        <v>282</v>
      </c>
      <c r="F38" s="114">
        <v>284</v>
      </c>
      <c r="G38" s="114">
        <v>278</v>
      </c>
      <c r="H38" s="114">
        <v>271</v>
      </c>
      <c r="I38" s="140">
        <v>262</v>
      </c>
      <c r="J38" s="115">
        <v>20</v>
      </c>
      <c r="K38" s="116">
        <v>7.6335877862595423</v>
      </c>
    </row>
    <row r="39" spans="1:11" ht="14.1" customHeight="1" x14ac:dyDescent="0.2">
      <c r="A39" s="306">
        <v>51</v>
      </c>
      <c r="B39" s="307" t="s">
        <v>258</v>
      </c>
      <c r="C39" s="308"/>
      <c r="D39" s="113">
        <v>4.7514390371533226</v>
      </c>
      <c r="E39" s="115">
        <v>1362</v>
      </c>
      <c r="F39" s="114">
        <v>1504</v>
      </c>
      <c r="G39" s="114">
        <v>1392</v>
      </c>
      <c r="H39" s="114">
        <v>1408</v>
      </c>
      <c r="I39" s="140">
        <v>1194</v>
      </c>
      <c r="J39" s="115">
        <v>168</v>
      </c>
      <c r="K39" s="116">
        <v>14.07035175879397</v>
      </c>
    </row>
    <row r="40" spans="1:11" ht="14.1" customHeight="1" x14ac:dyDescent="0.2">
      <c r="A40" s="306" t="s">
        <v>259</v>
      </c>
      <c r="B40" s="307" t="s">
        <v>260</v>
      </c>
      <c r="C40" s="308"/>
      <c r="D40" s="113">
        <v>3.9106924821210534</v>
      </c>
      <c r="E40" s="115">
        <v>1121</v>
      </c>
      <c r="F40" s="114">
        <v>1256</v>
      </c>
      <c r="G40" s="114">
        <v>1141</v>
      </c>
      <c r="H40" s="114">
        <v>1163</v>
      </c>
      <c r="I40" s="140">
        <v>947</v>
      </c>
      <c r="J40" s="115">
        <v>174</v>
      </c>
      <c r="K40" s="116">
        <v>18.373812038014783</v>
      </c>
    </row>
    <row r="41" spans="1:11" ht="14.1" customHeight="1" x14ac:dyDescent="0.2">
      <c r="A41" s="306"/>
      <c r="B41" s="307" t="s">
        <v>261</v>
      </c>
      <c r="C41" s="308"/>
      <c r="D41" s="113">
        <v>3.0873888016745159</v>
      </c>
      <c r="E41" s="115">
        <v>885</v>
      </c>
      <c r="F41" s="114">
        <v>1010</v>
      </c>
      <c r="G41" s="114">
        <v>909</v>
      </c>
      <c r="H41" s="114">
        <v>924</v>
      </c>
      <c r="I41" s="140">
        <v>703</v>
      </c>
      <c r="J41" s="115">
        <v>182</v>
      </c>
      <c r="K41" s="116">
        <v>25.889046941678522</v>
      </c>
    </row>
    <row r="42" spans="1:11" ht="14.1" customHeight="1" x14ac:dyDescent="0.2">
      <c r="A42" s="306">
        <v>52</v>
      </c>
      <c r="B42" s="307" t="s">
        <v>262</v>
      </c>
      <c r="C42" s="308"/>
      <c r="D42" s="113">
        <v>3.6769579626722484</v>
      </c>
      <c r="E42" s="115">
        <v>1054</v>
      </c>
      <c r="F42" s="114">
        <v>1052</v>
      </c>
      <c r="G42" s="114">
        <v>1055</v>
      </c>
      <c r="H42" s="114">
        <v>1053</v>
      </c>
      <c r="I42" s="140">
        <v>1032</v>
      </c>
      <c r="J42" s="115">
        <v>22</v>
      </c>
      <c r="K42" s="116">
        <v>2.1317829457364339</v>
      </c>
    </row>
    <row r="43" spans="1:11" ht="14.1" customHeight="1" x14ac:dyDescent="0.2">
      <c r="A43" s="306" t="s">
        <v>263</v>
      </c>
      <c r="B43" s="307" t="s">
        <v>264</v>
      </c>
      <c r="C43" s="308"/>
      <c r="D43" s="113">
        <v>2.714111285539857</v>
      </c>
      <c r="E43" s="115">
        <v>778</v>
      </c>
      <c r="F43" s="114">
        <v>783</v>
      </c>
      <c r="G43" s="114">
        <v>788</v>
      </c>
      <c r="H43" s="114">
        <v>811</v>
      </c>
      <c r="I43" s="140">
        <v>796</v>
      </c>
      <c r="J43" s="115">
        <v>-18</v>
      </c>
      <c r="K43" s="116">
        <v>-2.2613065326633164</v>
      </c>
    </row>
    <row r="44" spans="1:11" ht="14.1" customHeight="1" x14ac:dyDescent="0.2">
      <c r="A44" s="306">
        <v>53</v>
      </c>
      <c r="B44" s="307" t="s">
        <v>265</v>
      </c>
      <c r="C44" s="308"/>
      <c r="D44" s="113">
        <v>1.8349904064189779</v>
      </c>
      <c r="E44" s="115">
        <v>526</v>
      </c>
      <c r="F44" s="114">
        <v>543</v>
      </c>
      <c r="G44" s="114">
        <v>528</v>
      </c>
      <c r="H44" s="114">
        <v>537</v>
      </c>
      <c r="I44" s="140">
        <v>543</v>
      </c>
      <c r="J44" s="115">
        <v>-17</v>
      </c>
      <c r="K44" s="116">
        <v>-3.1307550644567219</v>
      </c>
    </row>
    <row r="45" spans="1:11" ht="14.1" customHeight="1" x14ac:dyDescent="0.2">
      <c r="A45" s="306" t="s">
        <v>266</v>
      </c>
      <c r="B45" s="307" t="s">
        <v>267</v>
      </c>
      <c r="C45" s="308"/>
      <c r="D45" s="113">
        <v>1.6326530612244898</v>
      </c>
      <c r="E45" s="115">
        <v>468</v>
      </c>
      <c r="F45" s="114">
        <v>482</v>
      </c>
      <c r="G45" s="114">
        <v>467</v>
      </c>
      <c r="H45" s="114">
        <v>475</v>
      </c>
      <c r="I45" s="140">
        <v>480</v>
      </c>
      <c r="J45" s="115">
        <v>-12</v>
      </c>
      <c r="K45" s="116">
        <v>-2.5</v>
      </c>
    </row>
    <row r="46" spans="1:11" ht="14.1" customHeight="1" x14ac:dyDescent="0.2">
      <c r="A46" s="306">
        <v>54</v>
      </c>
      <c r="B46" s="307" t="s">
        <v>268</v>
      </c>
      <c r="C46" s="308"/>
      <c r="D46" s="113">
        <v>3.9002267573696145</v>
      </c>
      <c r="E46" s="115">
        <v>1118</v>
      </c>
      <c r="F46" s="114">
        <v>1145</v>
      </c>
      <c r="G46" s="114">
        <v>1139</v>
      </c>
      <c r="H46" s="114">
        <v>1175</v>
      </c>
      <c r="I46" s="140">
        <v>1152</v>
      </c>
      <c r="J46" s="115">
        <v>-34</v>
      </c>
      <c r="K46" s="116">
        <v>-2.9513888888888888</v>
      </c>
    </row>
    <row r="47" spans="1:11" ht="14.1" customHeight="1" x14ac:dyDescent="0.2">
      <c r="A47" s="306">
        <v>61</v>
      </c>
      <c r="B47" s="307" t="s">
        <v>269</v>
      </c>
      <c r="C47" s="308"/>
      <c r="D47" s="113">
        <v>1.6605616605616607</v>
      </c>
      <c r="E47" s="115">
        <v>476</v>
      </c>
      <c r="F47" s="114">
        <v>460</v>
      </c>
      <c r="G47" s="114">
        <v>462</v>
      </c>
      <c r="H47" s="114">
        <v>443</v>
      </c>
      <c r="I47" s="140">
        <v>457</v>
      </c>
      <c r="J47" s="115">
        <v>19</v>
      </c>
      <c r="K47" s="116">
        <v>4.1575492341356677</v>
      </c>
    </row>
    <row r="48" spans="1:11" ht="14.1" customHeight="1" x14ac:dyDescent="0.2">
      <c r="A48" s="306">
        <v>62</v>
      </c>
      <c r="B48" s="307" t="s">
        <v>270</v>
      </c>
      <c r="C48" s="308"/>
      <c r="D48" s="113">
        <v>4.8805163090877377</v>
      </c>
      <c r="E48" s="115">
        <v>1399</v>
      </c>
      <c r="F48" s="114">
        <v>1429</v>
      </c>
      <c r="G48" s="114">
        <v>1427</v>
      </c>
      <c r="H48" s="114">
        <v>1437</v>
      </c>
      <c r="I48" s="140">
        <v>1430</v>
      </c>
      <c r="J48" s="115">
        <v>-31</v>
      </c>
      <c r="K48" s="116">
        <v>-2.1678321678321679</v>
      </c>
    </row>
    <row r="49" spans="1:11" ht="14.1" customHeight="1" x14ac:dyDescent="0.2">
      <c r="A49" s="306">
        <v>63</v>
      </c>
      <c r="B49" s="307" t="s">
        <v>271</v>
      </c>
      <c r="C49" s="308"/>
      <c r="D49" s="113">
        <v>1.855921855921856</v>
      </c>
      <c r="E49" s="115">
        <v>532</v>
      </c>
      <c r="F49" s="114">
        <v>540</v>
      </c>
      <c r="G49" s="114">
        <v>536</v>
      </c>
      <c r="H49" s="114">
        <v>533</v>
      </c>
      <c r="I49" s="140">
        <v>518</v>
      </c>
      <c r="J49" s="115">
        <v>14</v>
      </c>
      <c r="K49" s="116">
        <v>2.7027027027027026</v>
      </c>
    </row>
    <row r="50" spans="1:11" ht="14.1" customHeight="1" x14ac:dyDescent="0.2">
      <c r="A50" s="306" t="s">
        <v>272</v>
      </c>
      <c r="B50" s="307" t="s">
        <v>273</v>
      </c>
      <c r="C50" s="308"/>
      <c r="D50" s="113">
        <v>0.22326879469736613</v>
      </c>
      <c r="E50" s="115">
        <v>64</v>
      </c>
      <c r="F50" s="114">
        <v>61</v>
      </c>
      <c r="G50" s="114">
        <v>61</v>
      </c>
      <c r="H50" s="114">
        <v>63</v>
      </c>
      <c r="I50" s="140">
        <v>61</v>
      </c>
      <c r="J50" s="115">
        <v>3</v>
      </c>
      <c r="K50" s="116">
        <v>4.918032786885246</v>
      </c>
    </row>
    <row r="51" spans="1:11" ht="14.1" customHeight="1" x14ac:dyDescent="0.2">
      <c r="A51" s="306" t="s">
        <v>274</v>
      </c>
      <c r="B51" s="307" t="s">
        <v>275</v>
      </c>
      <c r="C51" s="308"/>
      <c r="D51" s="113">
        <v>1.4372928658642945</v>
      </c>
      <c r="E51" s="115">
        <v>412</v>
      </c>
      <c r="F51" s="114">
        <v>423</v>
      </c>
      <c r="G51" s="114">
        <v>422</v>
      </c>
      <c r="H51" s="114">
        <v>420</v>
      </c>
      <c r="I51" s="140">
        <v>402</v>
      </c>
      <c r="J51" s="115">
        <v>10</v>
      </c>
      <c r="K51" s="116">
        <v>2.4875621890547261</v>
      </c>
    </row>
    <row r="52" spans="1:11" ht="14.1" customHeight="1" x14ac:dyDescent="0.2">
      <c r="A52" s="306">
        <v>71</v>
      </c>
      <c r="B52" s="307" t="s">
        <v>276</v>
      </c>
      <c r="C52" s="308"/>
      <c r="D52" s="113">
        <v>10.542473399616258</v>
      </c>
      <c r="E52" s="115">
        <v>3022</v>
      </c>
      <c r="F52" s="114">
        <v>3037</v>
      </c>
      <c r="G52" s="114">
        <v>3037</v>
      </c>
      <c r="H52" s="114">
        <v>3019</v>
      </c>
      <c r="I52" s="140">
        <v>3041</v>
      </c>
      <c r="J52" s="115">
        <v>-19</v>
      </c>
      <c r="K52" s="116">
        <v>-0.62479447550147982</v>
      </c>
    </row>
    <row r="53" spans="1:11" ht="14.1" customHeight="1" x14ac:dyDescent="0.2">
      <c r="A53" s="306" t="s">
        <v>277</v>
      </c>
      <c r="B53" s="307" t="s">
        <v>278</v>
      </c>
      <c r="C53" s="308"/>
      <c r="D53" s="113">
        <v>3.8165009593581023</v>
      </c>
      <c r="E53" s="115">
        <v>1094</v>
      </c>
      <c r="F53" s="114">
        <v>1118</v>
      </c>
      <c r="G53" s="114">
        <v>1113</v>
      </c>
      <c r="H53" s="114">
        <v>1129</v>
      </c>
      <c r="I53" s="140">
        <v>1148</v>
      </c>
      <c r="J53" s="115">
        <v>-54</v>
      </c>
      <c r="K53" s="116">
        <v>-4.7038327526132404</v>
      </c>
    </row>
    <row r="54" spans="1:11" ht="14.1" customHeight="1" x14ac:dyDescent="0.2">
      <c r="A54" s="306" t="s">
        <v>279</v>
      </c>
      <c r="B54" s="307" t="s">
        <v>280</v>
      </c>
      <c r="C54" s="308"/>
      <c r="D54" s="113">
        <v>5.1282051282051286</v>
      </c>
      <c r="E54" s="115">
        <v>1470</v>
      </c>
      <c r="F54" s="114">
        <v>1463</v>
      </c>
      <c r="G54" s="114">
        <v>1466</v>
      </c>
      <c r="H54" s="114">
        <v>1435</v>
      </c>
      <c r="I54" s="140">
        <v>1438</v>
      </c>
      <c r="J54" s="115">
        <v>32</v>
      </c>
      <c r="K54" s="116">
        <v>2.2253129346314324</v>
      </c>
    </row>
    <row r="55" spans="1:11" ht="14.1" customHeight="1" x14ac:dyDescent="0.2">
      <c r="A55" s="306">
        <v>72</v>
      </c>
      <c r="B55" s="307" t="s">
        <v>281</v>
      </c>
      <c r="C55" s="308"/>
      <c r="D55" s="113">
        <v>2.633874062445491</v>
      </c>
      <c r="E55" s="115">
        <v>755</v>
      </c>
      <c r="F55" s="114">
        <v>769</v>
      </c>
      <c r="G55" s="114">
        <v>773</v>
      </c>
      <c r="H55" s="114">
        <v>763</v>
      </c>
      <c r="I55" s="140">
        <v>773</v>
      </c>
      <c r="J55" s="115">
        <v>-18</v>
      </c>
      <c r="K55" s="116">
        <v>-2.3285899094437257</v>
      </c>
    </row>
    <row r="56" spans="1:11" ht="14.1" customHeight="1" x14ac:dyDescent="0.2">
      <c r="A56" s="306" t="s">
        <v>282</v>
      </c>
      <c r="B56" s="307" t="s">
        <v>283</v>
      </c>
      <c r="C56" s="308"/>
      <c r="D56" s="113">
        <v>0.99424385138670857</v>
      </c>
      <c r="E56" s="115">
        <v>285</v>
      </c>
      <c r="F56" s="114">
        <v>291</v>
      </c>
      <c r="G56" s="114">
        <v>296</v>
      </c>
      <c r="H56" s="114">
        <v>289</v>
      </c>
      <c r="I56" s="140">
        <v>294</v>
      </c>
      <c r="J56" s="115">
        <v>-9</v>
      </c>
      <c r="K56" s="116">
        <v>-3.0612244897959182</v>
      </c>
    </row>
    <row r="57" spans="1:11" ht="14.1" customHeight="1" x14ac:dyDescent="0.2">
      <c r="A57" s="306" t="s">
        <v>284</v>
      </c>
      <c r="B57" s="307" t="s">
        <v>285</v>
      </c>
      <c r="C57" s="308"/>
      <c r="D57" s="113">
        <v>1.2942612942612943</v>
      </c>
      <c r="E57" s="115">
        <v>371</v>
      </c>
      <c r="F57" s="114">
        <v>373</v>
      </c>
      <c r="G57" s="114">
        <v>371</v>
      </c>
      <c r="H57" s="114">
        <v>372</v>
      </c>
      <c r="I57" s="140">
        <v>376</v>
      </c>
      <c r="J57" s="115">
        <v>-5</v>
      </c>
      <c r="K57" s="116">
        <v>-1.3297872340425532</v>
      </c>
    </row>
    <row r="58" spans="1:11" ht="14.1" customHeight="1" x14ac:dyDescent="0.2">
      <c r="A58" s="306">
        <v>73</v>
      </c>
      <c r="B58" s="307" t="s">
        <v>286</v>
      </c>
      <c r="C58" s="308"/>
      <c r="D58" s="113">
        <v>8.5086342229199374</v>
      </c>
      <c r="E58" s="115">
        <v>2439</v>
      </c>
      <c r="F58" s="114">
        <v>2456</v>
      </c>
      <c r="G58" s="114">
        <v>2458</v>
      </c>
      <c r="H58" s="114">
        <v>2405</v>
      </c>
      <c r="I58" s="140">
        <v>2429</v>
      </c>
      <c r="J58" s="115">
        <v>10</v>
      </c>
      <c r="K58" s="116">
        <v>0.41169205434335115</v>
      </c>
    </row>
    <row r="59" spans="1:11" ht="14.1" customHeight="1" x14ac:dyDescent="0.2">
      <c r="A59" s="306" t="s">
        <v>287</v>
      </c>
      <c r="B59" s="307" t="s">
        <v>288</v>
      </c>
      <c r="C59" s="308"/>
      <c r="D59" s="113">
        <v>7.6748648177219607</v>
      </c>
      <c r="E59" s="115">
        <v>2200</v>
      </c>
      <c r="F59" s="114">
        <v>2215</v>
      </c>
      <c r="G59" s="114">
        <v>2219</v>
      </c>
      <c r="H59" s="114">
        <v>2174</v>
      </c>
      <c r="I59" s="140">
        <v>2199</v>
      </c>
      <c r="J59" s="115">
        <v>1</v>
      </c>
      <c r="K59" s="116">
        <v>4.5475216007276033E-2</v>
      </c>
    </row>
    <row r="60" spans="1:11" ht="14.1" customHeight="1" x14ac:dyDescent="0.2">
      <c r="A60" s="306">
        <v>81</v>
      </c>
      <c r="B60" s="307" t="s">
        <v>289</v>
      </c>
      <c r="C60" s="308"/>
      <c r="D60" s="113">
        <v>10.692482121053549</v>
      </c>
      <c r="E60" s="115">
        <v>3065</v>
      </c>
      <c r="F60" s="114">
        <v>3076</v>
      </c>
      <c r="G60" s="114">
        <v>2993</v>
      </c>
      <c r="H60" s="114">
        <v>2971</v>
      </c>
      <c r="I60" s="140">
        <v>2962</v>
      </c>
      <c r="J60" s="115">
        <v>103</v>
      </c>
      <c r="K60" s="116">
        <v>3.4773801485482783</v>
      </c>
    </row>
    <row r="61" spans="1:11" ht="14.1" customHeight="1" x14ac:dyDescent="0.2">
      <c r="A61" s="306" t="s">
        <v>290</v>
      </c>
      <c r="B61" s="307" t="s">
        <v>291</v>
      </c>
      <c r="C61" s="308"/>
      <c r="D61" s="113">
        <v>1.786150357578929</v>
      </c>
      <c r="E61" s="115">
        <v>512</v>
      </c>
      <c r="F61" s="114">
        <v>521</v>
      </c>
      <c r="G61" s="114">
        <v>519</v>
      </c>
      <c r="H61" s="114">
        <v>508</v>
      </c>
      <c r="I61" s="140">
        <v>511</v>
      </c>
      <c r="J61" s="115">
        <v>1</v>
      </c>
      <c r="K61" s="116">
        <v>0.19569471624266144</v>
      </c>
    </row>
    <row r="62" spans="1:11" ht="14.1" customHeight="1" x14ac:dyDescent="0.2">
      <c r="A62" s="306" t="s">
        <v>292</v>
      </c>
      <c r="B62" s="307" t="s">
        <v>293</v>
      </c>
      <c r="C62" s="308"/>
      <c r="D62" s="113">
        <v>5.1072736787022501</v>
      </c>
      <c r="E62" s="115">
        <v>1464</v>
      </c>
      <c r="F62" s="114">
        <v>1478</v>
      </c>
      <c r="G62" s="114">
        <v>1426</v>
      </c>
      <c r="H62" s="114">
        <v>1413</v>
      </c>
      <c r="I62" s="140">
        <v>1421</v>
      </c>
      <c r="J62" s="115">
        <v>43</v>
      </c>
      <c r="K62" s="116">
        <v>3.0260380014074597</v>
      </c>
    </row>
    <row r="63" spans="1:11" ht="14.1" customHeight="1" x14ac:dyDescent="0.2">
      <c r="A63" s="306"/>
      <c r="B63" s="307" t="s">
        <v>294</v>
      </c>
      <c r="C63" s="308"/>
      <c r="D63" s="113">
        <v>4.831676260247689</v>
      </c>
      <c r="E63" s="115">
        <v>1385</v>
      </c>
      <c r="F63" s="114">
        <v>1399</v>
      </c>
      <c r="G63" s="114">
        <v>1348</v>
      </c>
      <c r="H63" s="114">
        <v>1343</v>
      </c>
      <c r="I63" s="140">
        <v>1348</v>
      </c>
      <c r="J63" s="115">
        <v>37</v>
      </c>
      <c r="K63" s="116">
        <v>2.7448071216617209</v>
      </c>
    </row>
    <row r="64" spans="1:11" ht="14.1" customHeight="1" x14ac:dyDescent="0.2">
      <c r="A64" s="306" t="s">
        <v>295</v>
      </c>
      <c r="B64" s="307" t="s">
        <v>296</v>
      </c>
      <c r="C64" s="308"/>
      <c r="D64" s="113">
        <v>1.5000872143729287</v>
      </c>
      <c r="E64" s="115">
        <v>430</v>
      </c>
      <c r="F64" s="114">
        <v>432</v>
      </c>
      <c r="G64" s="114">
        <v>432</v>
      </c>
      <c r="H64" s="114">
        <v>422</v>
      </c>
      <c r="I64" s="140">
        <v>398</v>
      </c>
      <c r="J64" s="115">
        <v>32</v>
      </c>
      <c r="K64" s="116">
        <v>8.0402010050251249</v>
      </c>
    </row>
    <row r="65" spans="1:11" ht="14.1" customHeight="1" x14ac:dyDescent="0.2">
      <c r="A65" s="306" t="s">
        <v>297</v>
      </c>
      <c r="B65" s="307" t="s">
        <v>298</v>
      </c>
      <c r="C65" s="308"/>
      <c r="D65" s="113">
        <v>0.96633525204953774</v>
      </c>
      <c r="E65" s="115">
        <v>277</v>
      </c>
      <c r="F65" s="114">
        <v>269</v>
      </c>
      <c r="G65" s="114">
        <v>252</v>
      </c>
      <c r="H65" s="114">
        <v>255</v>
      </c>
      <c r="I65" s="140">
        <v>255</v>
      </c>
      <c r="J65" s="115">
        <v>22</v>
      </c>
      <c r="K65" s="116">
        <v>8.6274509803921564</v>
      </c>
    </row>
    <row r="66" spans="1:11" ht="14.1" customHeight="1" x14ac:dyDescent="0.2">
      <c r="A66" s="306">
        <v>82</v>
      </c>
      <c r="B66" s="307" t="s">
        <v>299</v>
      </c>
      <c r="C66" s="308"/>
      <c r="D66" s="113">
        <v>2.633874062445491</v>
      </c>
      <c r="E66" s="115">
        <v>755</v>
      </c>
      <c r="F66" s="114">
        <v>759</v>
      </c>
      <c r="G66" s="114">
        <v>844</v>
      </c>
      <c r="H66" s="114">
        <v>847</v>
      </c>
      <c r="I66" s="140">
        <v>857</v>
      </c>
      <c r="J66" s="115">
        <v>-102</v>
      </c>
      <c r="K66" s="116">
        <v>-11.901983663943991</v>
      </c>
    </row>
    <row r="67" spans="1:11" ht="14.1" customHeight="1" x14ac:dyDescent="0.2">
      <c r="A67" s="306" t="s">
        <v>300</v>
      </c>
      <c r="B67" s="307" t="s">
        <v>301</v>
      </c>
      <c r="C67" s="308"/>
      <c r="D67" s="113">
        <v>1.7547531833246119</v>
      </c>
      <c r="E67" s="115">
        <v>503</v>
      </c>
      <c r="F67" s="114">
        <v>511</v>
      </c>
      <c r="G67" s="114">
        <v>594</v>
      </c>
      <c r="H67" s="114">
        <v>604</v>
      </c>
      <c r="I67" s="140">
        <v>606</v>
      </c>
      <c r="J67" s="115">
        <v>-103</v>
      </c>
      <c r="K67" s="116">
        <v>-16.996699669966997</v>
      </c>
    </row>
    <row r="68" spans="1:11" ht="14.1" customHeight="1" x14ac:dyDescent="0.2">
      <c r="A68" s="306" t="s">
        <v>302</v>
      </c>
      <c r="B68" s="307" t="s">
        <v>303</v>
      </c>
      <c r="C68" s="308"/>
      <c r="D68" s="113">
        <v>0.52677481248909819</v>
      </c>
      <c r="E68" s="115">
        <v>151</v>
      </c>
      <c r="F68" s="114">
        <v>149</v>
      </c>
      <c r="G68" s="114">
        <v>147</v>
      </c>
      <c r="H68" s="114">
        <v>142</v>
      </c>
      <c r="I68" s="140">
        <v>149</v>
      </c>
      <c r="J68" s="115">
        <v>2</v>
      </c>
      <c r="K68" s="116">
        <v>1.3422818791946309</v>
      </c>
    </row>
    <row r="69" spans="1:11" ht="14.1" customHeight="1" x14ac:dyDescent="0.2">
      <c r="A69" s="306">
        <v>83</v>
      </c>
      <c r="B69" s="307" t="s">
        <v>304</v>
      </c>
      <c r="C69" s="308"/>
      <c r="D69" s="113">
        <v>8.2016396302110586</v>
      </c>
      <c r="E69" s="115">
        <v>2351</v>
      </c>
      <c r="F69" s="114">
        <v>2359</v>
      </c>
      <c r="G69" s="114">
        <v>2385</v>
      </c>
      <c r="H69" s="114">
        <v>2147</v>
      </c>
      <c r="I69" s="140">
        <v>2111</v>
      </c>
      <c r="J69" s="115">
        <v>240</v>
      </c>
      <c r="K69" s="116">
        <v>11.369019422074846</v>
      </c>
    </row>
    <row r="70" spans="1:11" ht="14.1" customHeight="1" x14ac:dyDescent="0.2">
      <c r="A70" s="306" t="s">
        <v>305</v>
      </c>
      <c r="B70" s="307" t="s">
        <v>306</v>
      </c>
      <c r="C70" s="308"/>
      <c r="D70" s="113">
        <v>6.7922553636839353</v>
      </c>
      <c r="E70" s="115">
        <v>1947</v>
      </c>
      <c r="F70" s="114">
        <v>1969</v>
      </c>
      <c r="G70" s="114">
        <v>1977</v>
      </c>
      <c r="H70" s="114">
        <v>1759</v>
      </c>
      <c r="I70" s="140">
        <v>1726</v>
      </c>
      <c r="J70" s="115">
        <v>221</v>
      </c>
      <c r="K70" s="116">
        <v>12.804171494785631</v>
      </c>
    </row>
    <row r="71" spans="1:11" ht="14.1" customHeight="1" x14ac:dyDescent="0.2">
      <c r="A71" s="306"/>
      <c r="B71" s="307" t="s">
        <v>307</v>
      </c>
      <c r="C71" s="308"/>
      <c r="D71" s="113">
        <v>4.2386185243328098</v>
      </c>
      <c r="E71" s="115">
        <v>1215</v>
      </c>
      <c r="F71" s="114">
        <v>1220</v>
      </c>
      <c r="G71" s="114">
        <v>1213</v>
      </c>
      <c r="H71" s="114">
        <v>1014</v>
      </c>
      <c r="I71" s="140">
        <v>989</v>
      </c>
      <c r="J71" s="115">
        <v>226</v>
      </c>
      <c r="K71" s="116">
        <v>22.851365015166834</v>
      </c>
    </row>
    <row r="72" spans="1:11" ht="14.1" customHeight="1" x14ac:dyDescent="0.2">
      <c r="A72" s="306">
        <v>84</v>
      </c>
      <c r="B72" s="307" t="s">
        <v>308</v>
      </c>
      <c r="C72" s="308"/>
      <c r="D72" s="113">
        <v>2.6234083376940518</v>
      </c>
      <c r="E72" s="115">
        <v>752</v>
      </c>
      <c r="F72" s="114">
        <v>765</v>
      </c>
      <c r="G72" s="114">
        <v>751</v>
      </c>
      <c r="H72" s="114">
        <v>761</v>
      </c>
      <c r="I72" s="140">
        <v>738</v>
      </c>
      <c r="J72" s="115">
        <v>14</v>
      </c>
      <c r="K72" s="116">
        <v>1.897018970189702</v>
      </c>
    </row>
    <row r="73" spans="1:11" ht="14.1" customHeight="1" x14ac:dyDescent="0.2">
      <c r="A73" s="306" t="s">
        <v>309</v>
      </c>
      <c r="B73" s="307" t="s">
        <v>310</v>
      </c>
      <c r="C73" s="308"/>
      <c r="D73" s="113">
        <v>0.64538635967207392</v>
      </c>
      <c r="E73" s="115">
        <v>185</v>
      </c>
      <c r="F73" s="114">
        <v>184</v>
      </c>
      <c r="G73" s="114">
        <v>183</v>
      </c>
      <c r="H73" s="114">
        <v>183</v>
      </c>
      <c r="I73" s="140">
        <v>182</v>
      </c>
      <c r="J73" s="115">
        <v>3</v>
      </c>
      <c r="K73" s="116">
        <v>1.6483516483516483</v>
      </c>
    </row>
    <row r="74" spans="1:11" ht="14.1" customHeight="1" x14ac:dyDescent="0.2">
      <c r="A74" s="306" t="s">
        <v>311</v>
      </c>
      <c r="B74" s="307" t="s">
        <v>312</v>
      </c>
      <c r="C74" s="308"/>
      <c r="D74" s="113">
        <v>0.37676609105180536</v>
      </c>
      <c r="E74" s="115">
        <v>108</v>
      </c>
      <c r="F74" s="114">
        <v>111</v>
      </c>
      <c r="G74" s="114">
        <v>112</v>
      </c>
      <c r="H74" s="114">
        <v>112</v>
      </c>
      <c r="I74" s="140">
        <v>107</v>
      </c>
      <c r="J74" s="115">
        <v>1</v>
      </c>
      <c r="K74" s="116">
        <v>0.93457943925233644</v>
      </c>
    </row>
    <row r="75" spans="1:11" ht="14.1" customHeight="1" x14ac:dyDescent="0.2">
      <c r="A75" s="306" t="s">
        <v>313</v>
      </c>
      <c r="B75" s="307" t="s">
        <v>314</v>
      </c>
      <c r="C75" s="308"/>
      <c r="D75" s="113">
        <v>1.1791383219954648</v>
      </c>
      <c r="E75" s="115">
        <v>338</v>
      </c>
      <c r="F75" s="114">
        <v>350</v>
      </c>
      <c r="G75" s="114">
        <v>340</v>
      </c>
      <c r="H75" s="114">
        <v>347</v>
      </c>
      <c r="I75" s="140">
        <v>330</v>
      </c>
      <c r="J75" s="115">
        <v>8</v>
      </c>
      <c r="K75" s="116">
        <v>2.4242424242424243</v>
      </c>
    </row>
    <row r="76" spans="1:11" ht="14.1" customHeight="1" x14ac:dyDescent="0.2">
      <c r="A76" s="306">
        <v>91</v>
      </c>
      <c r="B76" s="307" t="s">
        <v>315</v>
      </c>
      <c r="C76" s="308"/>
      <c r="D76" s="113">
        <v>0.25117739403453687</v>
      </c>
      <c r="E76" s="115">
        <v>72</v>
      </c>
      <c r="F76" s="114">
        <v>83</v>
      </c>
      <c r="G76" s="114">
        <v>75</v>
      </c>
      <c r="H76" s="114">
        <v>61</v>
      </c>
      <c r="I76" s="140">
        <v>59</v>
      </c>
      <c r="J76" s="115">
        <v>13</v>
      </c>
      <c r="K76" s="116">
        <v>22.033898305084747</v>
      </c>
    </row>
    <row r="77" spans="1:11" ht="14.1" customHeight="1" x14ac:dyDescent="0.2">
      <c r="A77" s="306">
        <v>92</v>
      </c>
      <c r="B77" s="307" t="s">
        <v>316</v>
      </c>
      <c r="C77" s="308"/>
      <c r="D77" s="113">
        <v>6.7189952904238615</v>
      </c>
      <c r="E77" s="115">
        <v>1926</v>
      </c>
      <c r="F77" s="114">
        <v>1947</v>
      </c>
      <c r="G77" s="114">
        <v>1954</v>
      </c>
      <c r="H77" s="114">
        <v>2006</v>
      </c>
      <c r="I77" s="140">
        <v>2052</v>
      </c>
      <c r="J77" s="115">
        <v>-126</v>
      </c>
      <c r="K77" s="116">
        <v>-6.1403508771929829</v>
      </c>
    </row>
    <row r="78" spans="1:11" ht="14.1" customHeight="1" x14ac:dyDescent="0.2">
      <c r="A78" s="306">
        <v>93</v>
      </c>
      <c r="B78" s="307" t="s">
        <v>317</v>
      </c>
      <c r="C78" s="308"/>
      <c r="D78" s="113">
        <v>0.11163439734868306</v>
      </c>
      <c r="E78" s="115">
        <v>32</v>
      </c>
      <c r="F78" s="114">
        <v>32</v>
      </c>
      <c r="G78" s="114">
        <v>32</v>
      </c>
      <c r="H78" s="114">
        <v>34</v>
      </c>
      <c r="I78" s="140">
        <v>34</v>
      </c>
      <c r="J78" s="115">
        <v>-2</v>
      </c>
      <c r="K78" s="116">
        <v>-5.882352941176471</v>
      </c>
    </row>
    <row r="79" spans="1:11" ht="14.1" customHeight="1" x14ac:dyDescent="0.2">
      <c r="A79" s="306">
        <v>94</v>
      </c>
      <c r="B79" s="307" t="s">
        <v>318</v>
      </c>
      <c r="C79" s="308"/>
      <c r="D79" s="113">
        <v>0.5721262864120007</v>
      </c>
      <c r="E79" s="115">
        <v>164</v>
      </c>
      <c r="F79" s="114">
        <v>167</v>
      </c>
      <c r="G79" s="114">
        <v>166</v>
      </c>
      <c r="H79" s="114">
        <v>168</v>
      </c>
      <c r="I79" s="140">
        <v>164</v>
      </c>
      <c r="J79" s="115">
        <v>0</v>
      </c>
      <c r="K79" s="116">
        <v>0</v>
      </c>
    </row>
    <row r="80" spans="1:11" ht="14.1" customHeight="1" x14ac:dyDescent="0.2">
      <c r="A80" s="306" t="s">
        <v>319</v>
      </c>
      <c r="B80" s="307" t="s">
        <v>320</v>
      </c>
      <c r="C80" s="308"/>
      <c r="D80" s="113">
        <v>1.0465724751439037E-2</v>
      </c>
      <c r="E80" s="115">
        <v>3</v>
      </c>
      <c r="F80" s="114">
        <v>3</v>
      </c>
      <c r="G80" s="114">
        <v>3</v>
      </c>
      <c r="H80" s="114">
        <v>3</v>
      </c>
      <c r="I80" s="140">
        <v>3</v>
      </c>
      <c r="J80" s="115">
        <v>0</v>
      </c>
      <c r="K80" s="116">
        <v>0</v>
      </c>
    </row>
    <row r="81" spans="1:11" ht="14.1" customHeight="1" x14ac:dyDescent="0.2">
      <c r="A81" s="310" t="s">
        <v>321</v>
      </c>
      <c r="B81" s="311" t="s">
        <v>224</v>
      </c>
      <c r="C81" s="312"/>
      <c r="D81" s="125">
        <v>1.6884702598988313</v>
      </c>
      <c r="E81" s="143">
        <v>484</v>
      </c>
      <c r="F81" s="144">
        <v>484</v>
      </c>
      <c r="G81" s="144">
        <v>476</v>
      </c>
      <c r="H81" s="144">
        <v>472</v>
      </c>
      <c r="I81" s="145">
        <v>483</v>
      </c>
      <c r="J81" s="143">
        <v>1</v>
      </c>
      <c r="K81" s="146">
        <v>0.20703933747412009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3274</v>
      </c>
      <c r="E12" s="114">
        <v>3465</v>
      </c>
      <c r="F12" s="114">
        <v>3427</v>
      </c>
      <c r="G12" s="114">
        <v>3571</v>
      </c>
      <c r="H12" s="140">
        <v>3667</v>
      </c>
      <c r="I12" s="115">
        <v>-393</v>
      </c>
      <c r="J12" s="116">
        <v>-10.717207526588492</v>
      </c>
      <c r="K12"/>
      <c r="L12"/>
      <c r="M12"/>
      <c r="N12"/>
      <c r="O12"/>
      <c r="P12"/>
    </row>
    <row r="13" spans="1:16" s="110" customFormat="1" ht="14.45" customHeight="1" x14ac:dyDescent="0.2">
      <c r="A13" s="120" t="s">
        <v>105</v>
      </c>
      <c r="B13" s="119" t="s">
        <v>106</v>
      </c>
      <c r="C13" s="113">
        <v>46.059865607819184</v>
      </c>
      <c r="D13" s="115">
        <v>1508</v>
      </c>
      <c r="E13" s="114">
        <v>1584</v>
      </c>
      <c r="F13" s="114">
        <v>1561</v>
      </c>
      <c r="G13" s="114">
        <v>1600</v>
      </c>
      <c r="H13" s="140">
        <v>1677</v>
      </c>
      <c r="I13" s="115">
        <v>-169</v>
      </c>
      <c r="J13" s="116">
        <v>-10.077519379844961</v>
      </c>
      <c r="K13"/>
      <c r="L13"/>
      <c r="M13"/>
      <c r="N13"/>
      <c r="O13"/>
      <c r="P13"/>
    </row>
    <row r="14" spans="1:16" s="110" customFormat="1" ht="14.45" customHeight="1" x14ac:dyDescent="0.2">
      <c r="A14" s="120"/>
      <c r="B14" s="119" t="s">
        <v>107</v>
      </c>
      <c r="C14" s="113">
        <v>53.940134392180816</v>
      </c>
      <c r="D14" s="115">
        <v>1766</v>
      </c>
      <c r="E14" s="114">
        <v>1881</v>
      </c>
      <c r="F14" s="114">
        <v>1866</v>
      </c>
      <c r="G14" s="114">
        <v>1971</v>
      </c>
      <c r="H14" s="140">
        <v>1990</v>
      </c>
      <c r="I14" s="115">
        <v>-224</v>
      </c>
      <c r="J14" s="116">
        <v>-11.256281407035177</v>
      </c>
      <c r="K14"/>
      <c r="L14"/>
      <c r="M14"/>
      <c r="N14"/>
      <c r="O14"/>
      <c r="P14"/>
    </row>
    <row r="15" spans="1:16" s="110" customFormat="1" ht="14.45" customHeight="1" x14ac:dyDescent="0.2">
      <c r="A15" s="118" t="s">
        <v>105</v>
      </c>
      <c r="B15" s="121" t="s">
        <v>108</v>
      </c>
      <c r="C15" s="113">
        <v>13.500305436774587</v>
      </c>
      <c r="D15" s="115">
        <v>442</v>
      </c>
      <c r="E15" s="114">
        <v>489</v>
      </c>
      <c r="F15" s="114">
        <v>439</v>
      </c>
      <c r="G15" s="114">
        <v>506</v>
      </c>
      <c r="H15" s="140">
        <v>490</v>
      </c>
      <c r="I15" s="115">
        <v>-48</v>
      </c>
      <c r="J15" s="116">
        <v>-9.795918367346939</v>
      </c>
      <c r="K15"/>
      <c r="L15"/>
      <c r="M15"/>
      <c r="N15"/>
      <c r="O15"/>
      <c r="P15"/>
    </row>
    <row r="16" spans="1:16" s="110" customFormat="1" ht="14.45" customHeight="1" x14ac:dyDescent="0.2">
      <c r="A16" s="118"/>
      <c r="B16" s="121" t="s">
        <v>109</v>
      </c>
      <c r="C16" s="113">
        <v>40.531459987782526</v>
      </c>
      <c r="D16" s="115">
        <v>1327</v>
      </c>
      <c r="E16" s="114">
        <v>1416</v>
      </c>
      <c r="F16" s="114">
        <v>1420</v>
      </c>
      <c r="G16" s="114">
        <v>1474</v>
      </c>
      <c r="H16" s="140">
        <v>1526</v>
      </c>
      <c r="I16" s="115">
        <v>-199</v>
      </c>
      <c r="J16" s="116">
        <v>-13.040629095674968</v>
      </c>
      <c r="K16"/>
      <c r="L16"/>
      <c r="M16"/>
      <c r="N16"/>
      <c r="O16"/>
      <c r="P16"/>
    </row>
    <row r="17" spans="1:16" s="110" customFormat="1" ht="14.45" customHeight="1" x14ac:dyDescent="0.2">
      <c r="A17" s="118"/>
      <c r="B17" s="121" t="s">
        <v>110</v>
      </c>
      <c r="C17" s="113">
        <v>22.785583384239462</v>
      </c>
      <c r="D17" s="115">
        <v>746</v>
      </c>
      <c r="E17" s="114">
        <v>769</v>
      </c>
      <c r="F17" s="114">
        <v>785</v>
      </c>
      <c r="G17" s="114">
        <v>821</v>
      </c>
      <c r="H17" s="140">
        <v>873</v>
      </c>
      <c r="I17" s="115">
        <v>-127</v>
      </c>
      <c r="J17" s="116">
        <v>-14.547537227949599</v>
      </c>
      <c r="K17"/>
      <c r="L17"/>
      <c r="M17"/>
      <c r="N17"/>
      <c r="O17"/>
      <c r="P17"/>
    </row>
    <row r="18" spans="1:16" s="110" customFormat="1" ht="14.45" customHeight="1" x14ac:dyDescent="0.2">
      <c r="A18" s="120"/>
      <c r="B18" s="121" t="s">
        <v>111</v>
      </c>
      <c r="C18" s="113">
        <v>23.182651191203419</v>
      </c>
      <c r="D18" s="115">
        <v>759</v>
      </c>
      <c r="E18" s="114">
        <v>791</v>
      </c>
      <c r="F18" s="114">
        <v>783</v>
      </c>
      <c r="G18" s="114">
        <v>770</v>
      </c>
      <c r="H18" s="140">
        <v>778</v>
      </c>
      <c r="I18" s="115">
        <v>-19</v>
      </c>
      <c r="J18" s="116">
        <v>-2.442159383033419</v>
      </c>
      <c r="K18"/>
      <c r="L18"/>
      <c r="M18"/>
      <c r="N18"/>
      <c r="O18"/>
      <c r="P18"/>
    </row>
    <row r="19" spans="1:16" s="110" customFormat="1" ht="14.45" customHeight="1" x14ac:dyDescent="0.2">
      <c r="A19" s="120"/>
      <c r="B19" s="121" t="s">
        <v>112</v>
      </c>
      <c r="C19" s="113">
        <v>2.7794746487477093</v>
      </c>
      <c r="D19" s="115">
        <v>91</v>
      </c>
      <c r="E19" s="114">
        <v>89</v>
      </c>
      <c r="F19" s="114">
        <v>88</v>
      </c>
      <c r="G19" s="114">
        <v>79</v>
      </c>
      <c r="H19" s="140">
        <v>93</v>
      </c>
      <c r="I19" s="115">
        <v>-2</v>
      </c>
      <c r="J19" s="116">
        <v>-2.150537634408602</v>
      </c>
      <c r="K19"/>
      <c r="L19"/>
      <c r="M19"/>
      <c r="N19"/>
      <c r="O19"/>
      <c r="P19"/>
    </row>
    <row r="20" spans="1:16" s="110" customFormat="1" ht="14.45" customHeight="1" x14ac:dyDescent="0.2">
      <c r="A20" s="120" t="s">
        <v>113</v>
      </c>
      <c r="B20" s="119" t="s">
        <v>116</v>
      </c>
      <c r="C20" s="113">
        <v>87.721441661576051</v>
      </c>
      <c r="D20" s="115">
        <v>2872</v>
      </c>
      <c r="E20" s="114">
        <v>3038</v>
      </c>
      <c r="F20" s="114">
        <v>3040</v>
      </c>
      <c r="G20" s="114">
        <v>3152</v>
      </c>
      <c r="H20" s="140">
        <v>3257</v>
      </c>
      <c r="I20" s="115">
        <v>-385</v>
      </c>
      <c r="J20" s="116">
        <v>-11.820693890082898</v>
      </c>
      <c r="K20"/>
      <c r="L20"/>
      <c r="M20"/>
      <c r="N20"/>
      <c r="O20"/>
      <c r="P20"/>
    </row>
    <row r="21" spans="1:16" s="110" customFormat="1" ht="14.45" customHeight="1" x14ac:dyDescent="0.2">
      <c r="A21" s="123"/>
      <c r="B21" s="124" t="s">
        <v>117</v>
      </c>
      <c r="C21" s="125">
        <v>12.09529627367135</v>
      </c>
      <c r="D21" s="143">
        <v>396</v>
      </c>
      <c r="E21" s="144">
        <v>417</v>
      </c>
      <c r="F21" s="144">
        <v>378</v>
      </c>
      <c r="G21" s="144">
        <v>410</v>
      </c>
      <c r="H21" s="145">
        <v>402</v>
      </c>
      <c r="I21" s="143">
        <v>-6</v>
      </c>
      <c r="J21" s="146">
        <v>-1.4925373134328359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121792</v>
      </c>
      <c r="E23" s="114">
        <v>126422</v>
      </c>
      <c r="F23" s="114">
        <v>126864</v>
      </c>
      <c r="G23" s="114">
        <v>128228</v>
      </c>
      <c r="H23" s="140">
        <v>125044</v>
      </c>
      <c r="I23" s="115">
        <v>-3252</v>
      </c>
      <c r="J23" s="116">
        <v>-2.6006845590352197</v>
      </c>
      <c r="K23"/>
      <c r="L23"/>
      <c r="M23"/>
      <c r="N23"/>
      <c r="O23"/>
      <c r="P23"/>
    </row>
    <row r="24" spans="1:16" s="110" customFormat="1" ht="14.45" customHeight="1" x14ac:dyDescent="0.2">
      <c r="A24" s="120" t="s">
        <v>105</v>
      </c>
      <c r="B24" s="119" t="s">
        <v>106</v>
      </c>
      <c r="C24" s="113">
        <v>44.745139253809775</v>
      </c>
      <c r="D24" s="115">
        <v>54496</v>
      </c>
      <c r="E24" s="114">
        <v>56221</v>
      </c>
      <c r="F24" s="114">
        <v>56337</v>
      </c>
      <c r="G24" s="114">
        <v>56991</v>
      </c>
      <c r="H24" s="140">
        <v>55648</v>
      </c>
      <c r="I24" s="115">
        <v>-1152</v>
      </c>
      <c r="J24" s="116">
        <v>-2.0701552616446235</v>
      </c>
      <c r="K24"/>
      <c r="L24"/>
      <c r="M24"/>
      <c r="N24"/>
      <c r="O24"/>
      <c r="P24"/>
    </row>
    <row r="25" spans="1:16" s="110" customFormat="1" ht="14.45" customHeight="1" x14ac:dyDescent="0.2">
      <c r="A25" s="120"/>
      <c r="B25" s="119" t="s">
        <v>107</v>
      </c>
      <c r="C25" s="113">
        <v>55.254860746190225</v>
      </c>
      <c r="D25" s="115">
        <v>67296</v>
      </c>
      <c r="E25" s="114">
        <v>70201</v>
      </c>
      <c r="F25" s="114">
        <v>70527</v>
      </c>
      <c r="G25" s="114">
        <v>71237</v>
      </c>
      <c r="H25" s="140">
        <v>69396</v>
      </c>
      <c r="I25" s="115">
        <v>-2100</v>
      </c>
      <c r="J25" s="116">
        <v>-3.0261110150440946</v>
      </c>
      <c r="K25"/>
      <c r="L25"/>
      <c r="M25"/>
      <c r="N25"/>
      <c r="O25"/>
      <c r="P25"/>
    </row>
    <row r="26" spans="1:16" s="110" customFormat="1" ht="14.45" customHeight="1" x14ac:dyDescent="0.2">
      <c r="A26" s="118" t="s">
        <v>105</v>
      </c>
      <c r="B26" s="121" t="s">
        <v>108</v>
      </c>
      <c r="C26" s="113">
        <v>15.221853652128219</v>
      </c>
      <c r="D26" s="115">
        <v>18539</v>
      </c>
      <c r="E26" s="114">
        <v>19536</v>
      </c>
      <c r="F26" s="114">
        <v>19583</v>
      </c>
      <c r="G26" s="114">
        <v>20556</v>
      </c>
      <c r="H26" s="140">
        <v>18278</v>
      </c>
      <c r="I26" s="115">
        <v>261</v>
      </c>
      <c r="J26" s="116">
        <v>1.4279461647882701</v>
      </c>
      <c r="K26"/>
      <c r="L26"/>
      <c r="M26"/>
      <c r="N26"/>
      <c r="O26"/>
      <c r="P26"/>
    </row>
    <row r="27" spans="1:16" s="110" customFormat="1" ht="14.45" customHeight="1" x14ac:dyDescent="0.2">
      <c r="A27" s="118"/>
      <c r="B27" s="121" t="s">
        <v>109</v>
      </c>
      <c r="C27" s="113">
        <v>41.124211770888074</v>
      </c>
      <c r="D27" s="115">
        <v>50086</v>
      </c>
      <c r="E27" s="114">
        <v>52315</v>
      </c>
      <c r="F27" s="114">
        <v>52419</v>
      </c>
      <c r="G27" s="114">
        <v>52835</v>
      </c>
      <c r="H27" s="140">
        <v>52954</v>
      </c>
      <c r="I27" s="115">
        <v>-2868</v>
      </c>
      <c r="J27" s="116">
        <v>-5.4160214525814858</v>
      </c>
      <c r="K27"/>
      <c r="L27"/>
      <c r="M27"/>
      <c r="N27"/>
      <c r="O27"/>
      <c r="P27"/>
    </row>
    <row r="28" spans="1:16" s="110" customFormat="1" ht="14.45" customHeight="1" x14ac:dyDescent="0.2">
      <c r="A28" s="118"/>
      <c r="B28" s="121" t="s">
        <v>110</v>
      </c>
      <c r="C28" s="113">
        <v>21.836409616395166</v>
      </c>
      <c r="D28" s="115">
        <v>26595</v>
      </c>
      <c r="E28" s="114">
        <v>27262</v>
      </c>
      <c r="F28" s="114">
        <v>27616</v>
      </c>
      <c r="G28" s="114">
        <v>28005</v>
      </c>
      <c r="H28" s="140">
        <v>28144</v>
      </c>
      <c r="I28" s="115">
        <v>-1549</v>
      </c>
      <c r="J28" s="116">
        <v>-5.503837407617965</v>
      </c>
      <c r="K28"/>
      <c r="L28"/>
      <c r="M28"/>
      <c r="N28"/>
      <c r="O28"/>
      <c r="P28"/>
    </row>
    <row r="29" spans="1:16" s="110" customFormat="1" ht="14.45" customHeight="1" x14ac:dyDescent="0.2">
      <c r="A29" s="118"/>
      <c r="B29" s="121" t="s">
        <v>111</v>
      </c>
      <c r="C29" s="113">
        <v>21.816703888596951</v>
      </c>
      <c r="D29" s="115">
        <v>26571</v>
      </c>
      <c r="E29" s="114">
        <v>27308</v>
      </c>
      <c r="F29" s="114">
        <v>27245</v>
      </c>
      <c r="G29" s="114">
        <v>26831</v>
      </c>
      <c r="H29" s="140">
        <v>25668</v>
      </c>
      <c r="I29" s="115">
        <v>903</v>
      </c>
      <c r="J29" s="116">
        <v>3.5179990649836372</v>
      </c>
      <c r="K29"/>
      <c r="L29"/>
      <c r="M29"/>
      <c r="N29"/>
      <c r="O29"/>
      <c r="P29"/>
    </row>
    <row r="30" spans="1:16" s="110" customFormat="1" ht="14.45" customHeight="1" x14ac:dyDescent="0.2">
      <c r="A30" s="120"/>
      <c r="B30" s="121" t="s">
        <v>112</v>
      </c>
      <c r="C30" s="113">
        <v>2.6225039411455597</v>
      </c>
      <c r="D30" s="115">
        <v>3194</v>
      </c>
      <c r="E30" s="114">
        <v>3314</v>
      </c>
      <c r="F30" s="114">
        <v>3386</v>
      </c>
      <c r="G30" s="114">
        <v>2857</v>
      </c>
      <c r="H30" s="140">
        <v>2762</v>
      </c>
      <c r="I30" s="115">
        <v>432</v>
      </c>
      <c r="J30" s="116">
        <v>15.640839971035481</v>
      </c>
      <c r="K30"/>
      <c r="L30"/>
      <c r="M30"/>
      <c r="N30"/>
      <c r="O30"/>
      <c r="P30"/>
    </row>
    <row r="31" spans="1:16" s="110" customFormat="1" ht="14.45" customHeight="1" x14ac:dyDescent="0.2">
      <c r="A31" s="120" t="s">
        <v>113</v>
      </c>
      <c r="B31" s="119" t="s">
        <v>116</v>
      </c>
      <c r="C31" s="113">
        <v>93.941309774040988</v>
      </c>
      <c r="D31" s="115">
        <v>114413</v>
      </c>
      <c r="E31" s="114">
        <v>118509</v>
      </c>
      <c r="F31" s="114">
        <v>119471</v>
      </c>
      <c r="G31" s="114">
        <v>120876</v>
      </c>
      <c r="H31" s="140">
        <v>118079</v>
      </c>
      <c r="I31" s="115">
        <v>-3666</v>
      </c>
      <c r="J31" s="116">
        <v>-3.104701089948255</v>
      </c>
      <c r="K31"/>
      <c r="L31"/>
      <c r="M31"/>
      <c r="N31"/>
      <c r="O31"/>
      <c r="P31"/>
    </row>
    <row r="32" spans="1:16" s="110" customFormat="1" ht="14.45" customHeight="1" x14ac:dyDescent="0.2">
      <c r="A32" s="123"/>
      <c r="B32" s="124" t="s">
        <v>117</v>
      </c>
      <c r="C32" s="125">
        <v>5.8838018917498687</v>
      </c>
      <c r="D32" s="143">
        <v>7166</v>
      </c>
      <c r="E32" s="144">
        <v>7696</v>
      </c>
      <c r="F32" s="144">
        <v>7177</v>
      </c>
      <c r="G32" s="144">
        <v>7128</v>
      </c>
      <c r="H32" s="145">
        <v>6741</v>
      </c>
      <c r="I32" s="143">
        <v>425</v>
      </c>
      <c r="J32" s="146">
        <v>6.3047025663848091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2677</v>
      </c>
      <c r="E56" s="114">
        <v>2778</v>
      </c>
      <c r="F56" s="114">
        <v>2735</v>
      </c>
      <c r="G56" s="114">
        <v>2831</v>
      </c>
      <c r="H56" s="140">
        <v>2867</v>
      </c>
      <c r="I56" s="115">
        <v>-190</v>
      </c>
      <c r="J56" s="116">
        <v>-6.6271363794907572</v>
      </c>
      <c r="K56"/>
      <c r="L56"/>
      <c r="M56"/>
      <c r="N56"/>
      <c r="O56"/>
      <c r="P56"/>
    </row>
    <row r="57" spans="1:16" s="110" customFormat="1" ht="14.45" customHeight="1" x14ac:dyDescent="0.2">
      <c r="A57" s="120" t="s">
        <v>105</v>
      </c>
      <c r="B57" s="119" t="s">
        <v>106</v>
      </c>
      <c r="C57" s="113">
        <v>49.981322375793802</v>
      </c>
      <c r="D57" s="115">
        <v>1338</v>
      </c>
      <c r="E57" s="114">
        <v>1374</v>
      </c>
      <c r="F57" s="114">
        <v>1348</v>
      </c>
      <c r="G57" s="114">
        <v>1387</v>
      </c>
      <c r="H57" s="140">
        <v>1452</v>
      </c>
      <c r="I57" s="115">
        <v>-114</v>
      </c>
      <c r="J57" s="116">
        <v>-7.8512396694214877</v>
      </c>
    </row>
    <row r="58" spans="1:16" s="110" customFormat="1" ht="14.45" customHeight="1" x14ac:dyDescent="0.2">
      <c r="A58" s="120"/>
      <c r="B58" s="119" t="s">
        <v>107</v>
      </c>
      <c r="C58" s="113">
        <v>50.018677624206198</v>
      </c>
      <c r="D58" s="115">
        <v>1339</v>
      </c>
      <c r="E58" s="114">
        <v>1404</v>
      </c>
      <c r="F58" s="114">
        <v>1387</v>
      </c>
      <c r="G58" s="114">
        <v>1444</v>
      </c>
      <c r="H58" s="140">
        <v>1415</v>
      </c>
      <c r="I58" s="115">
        <v>-76</v>
      </c>
      <c r="J58" s="116">
        <v>-5.3710247349823321</v>
      </c>
    </row>
    <row r="59" spans="1:16" s="110" customFormat="1" ht="14.45" customHeight="1" x14ac:dyDescent="0.2">
      <c r="A59" s="118" t="s">
        <v>105</v>
      </c>
      <c r="B59" s="121" t="s">
        <v>108</v>
      </c>
      <c r="C59" s="113">
        <v>15.240941352259993</v>
      </c>
      <c r="D59" s="115">
        <v>408</v>
      </c>
      <c r="E59" s="114">
        <v>442</v>
      </c>
      <c r="F59" s="114">
        <v>408</v>
      </c>
      <c r="G59" s="114">
        <v>472</v>
      </c>
      <c r="H59" s="140">
        <v>446</v>
      </c>
      <c r="I59" s="115">
        <v>-38</v>
      </c>
      <c r="J59" s="116">
        <v>-8.52017937219731</v>
      </c>
    </row>
    <row r="60" spans="1:16" s="110" customFormat="1" ht="14.45" customHeight="1" x14ac:dyDescent="0.2">
      <c r="A60" s="118"/>
      <c r="B60" s="121" t="s">
        <v>109</v>
      </c>
      <c r="C60" s="113">
        <v>39.671273813970863</v>
      </c>
      <c r="D60" s="115">
        <v>1062</v>
      </c>
      <c r="E60" s="114">
        <v>1117</v>
      </c>
      <c r="F60" s="114">
        <v>1125</v>
      </c>
      <c r="G60" s="114">
        <v>1150</v>
      </c>
      <c r="H60" s="140">
        <v>1178</v>
      </c>
      <c r="I60" s="115">
        <v>-116</v>
      </c>
      <c r="J60" s="116">
        <v>-9.8471986417657043</v>
      </c>
    </row>
    <row r="61" spans="1:16" s="110" customFormat="1" ht="14.45" customHeight="1" x14ac:dyDescent="0.2">
      <c r="A61" s="118"/>
      <c r="B61" s="121" t="s">
        <v>110</v>
      </c>
      <c r="C61" s="113">
        <v>22.375793799028763</v>
      </c>
      <c r="D61" s="115">
        <v>599</v>
      </c>
      <c r="E61" s="114">
        <v>607</v>
      </c>
      <c r="F61" s="114">
        <v>599</v>
      </c>
      <c r="G61" s="114">
        <v>617</v>
      </c>
      <c r="H61" s="140">
        <v>658</v>
      </c>
      <c r="I61" s="115">
        <v>-59</v>
      </c>
      <c r="J61" s="116">
        <v>-8.9665653495440729</v>
      </c>
    </row>
    <row r="62" spans="1:16" s="110" customFormat="1" ht="14.45" customHeight="1" x14ac:dyDescent="0.2">
      <c r="A62" s="120"/>
      <c r="B62" s="121" t="s">
        <v>111</v>
      </c>
      <c r="C62" s="113">
        <v>22.711991034740382</v>
      </c>
      <c r="D62" s="115">
        <v>608</v>
      </c>
      <c r="E62" s="114">
        <v>612</v>
      </c>
      <c r="F62" s="114">
        <v>603</v>
      </c>
      <c r="G62" s="114">
        <v>592</v>
      </c>
      <c r="H62" s="140">
        <v>585</v>
      </c>
      <c r="I62" s="115">
        <v>23</v>
      </c>
      <c r="J62" s="116">
        <v>3.9316239316239314</v>
      </c>
    </row>
    <row r="63" spans="1:16" s="110" customFormat="1" ht="14.45" customHeight="1" x14ac:dyDescent="0.2">
      <c r="A63" s="120"/>
      <c r="B63" s="121" t="s">
        <v>112</v>
      </c>
      <c r="C63" s="113">
        <v>2.5028016436309302</v>
      </c>
      <c r="D63" s="115">
        <v>67</v>
      </c>
      <c r="E63" s="114">
        <v>66</v>
      </c>
      <c r="F63" s="114">
        <v>65</v>
      </c>
      <c r="G63" s="114">
        <v>53</v>
      </c>
      <c r="H63" s="140">
        <v>64</v>
      </c>
      <c r="I63" s="115">
        <v>3</v>
      </c>
      <c r="J63" s="116">
        <v>4.6875</v>
      </c>
    </row>
    <row r="64" spans="1:16" s="110" customFormat="1" ht="14.45" customHeight="1" x14ac:dyDescent="0.2">
      <c r="A64" s="120" t="s">
        <v>113</v>
      </c>
      <c r="B64" s="119" t="s">
        <v>116</v>
      </c>
      <c r="C64" s="113">
        <v>91.221516623085549</v>
      </c>
      <c r="D64" s="115">
        <v>2442</v>
      </c>
      <c r="E64" s="114">
        <v>2527</v>
      </c>
      <c r="F64" s="114">
        <v>2497</v>
      </c>
      <c r="G64" s="114">
        <v>2570</v>
      </c>
      <c r="H64" s="140">
        <v>2604</v>
      </c>
      <c r="I64" s="115">
        <v>-162</v>
      </c>
      <c r="J64" s="116">
        <v>-6.2211981566820276</v>
      </c>
    </row>
    <row r="65" spans="1:10" s="110" customFormat="1" ht="14.45" customHeight="1" x14ac:dyDescent="0.2">
      <c r="A65" s="123"/>
      <c r="B65" s="124" t="s">
        <v>117</v>
      </c>
      <c r="C65" s="125">
        <v>8.6664176316772501</v>
      </c>
      <c r="D65" s="143">
        <v>232</v>
      </c>
      <c r="E65" s="144">
        <v>248</v>
      </c>
      <c r="F65" s="144">
        <v>234</v>
      </c>
      <c r="G65" s="144">
        <v>257</v>
      </c>
      <c r="H65" s="145">
        <v>259</v>
      </c>
      <c r="I65" s="143">
        <v>-27</v>
      </c>
      <c r="J65" s="146">
        <v>-10.424710424710424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3274</v>
      </c>
      <c r="G11" s="114">
        <v>3465</v>
      </c>
      <c r="H11" s="114">
        <v>3427</v>
      </c>
      <c r="I11" s="114">
        <v>3571</v>
      </c>
      <c r="J11" s="140">
        <v>3667</v>
      </c>
      <c r="K11" s="114">
        <v>-393</v>
      </c>
      <c r="L11" s="116">
        <v>-10.717207526588492</v>
      </c>
    </row>
    <row r="12" spans="1:17" s="110" customFormat="1" ht="24" customHeight="1" x14ac:dyDescent="0.2">
      <c r="A12" s="604" t="s">
        <v>185</v>
      </c>
      <c r="B12" s="605"/>
      <c r="C12" s="605"/>
      <c r="D12" s="606"/>
      <c r="E12" s="113">
        <v>46.059865607819184</v>
      </c>
      <c r="F12" s="115">
        <v>1508</v>
      </c>
      <c r="G12" s="114">
        <v>1584</v>
      </c>
      <c r="H12" s="114">
        <v>1561</v>
      </c>
      <c r="I12" s="114">
        <v>1600</v>
      </c>
      <c r="J12" s="140">
        <v>1677</v>
      </c>
      <c r="K12" s="114">
        <v>-169</v>
      </c>
      <c r="L12" s="116">
        <v>-10.077519379844961</v>
      </c>
    </row>
    <row r="13" spans="1:17" s="110" customFormat="1" ht="15" customHeight="1" x14ac:dyDescent="0.2">
      <c r="A13" s="120"/>
      <c r="B13" s="612" t="s">
        <v>107</v>
      </c>
      <c r="C13" s="612"/>
      <c r="E13" s="113">
        <v>53.940134392180816</v>
      </c>
      <c r="F13" s="115">
        <v>1766</v>
      </c>
      <c r="G13" s="114">
        <v>1881</v>
      </c>
      <c r="H13" s="114">
        <v>1866</v>
      </c>
      <c r="I13" s="114">
        <v>1971</v>
      </c>
      <c r="J13" s="140">
        <v>1990</v>
      </c>
      <c r="K13" s="114">
        <v>-224</v>
      </c>
      <c r="L13" s="116">
        <v>-11.256281407035177</v>
      </c>
    </row>
    <row r="14" spans="1:17" s="110" customFormat="1" ht="22.5" customHeight="1" x14ac:dyDescent="0.2">
      <c r="A14" s="604" t="s">
        <v>186</v>
      </c>
      <c r="B14" s="605"/>
      <c r="C14" s="605"/>
      <c r="D14" s="606"/>
      <c r="E14" s="113">
        <v>13.500305436774587</v>
      </c>
      <c r="F14" s="115">
        <v>442</v>
      </c>
      <c r="G14" s="114">
        <v>489</v>
      </c>
      <c r="H14" s="114">
        <v>439</v>
      </c>
      <c r="I14" s="114">
        <v>506</v>
      </c>
      <c r="J14" s="140">
        <v>490</v>
      </c>
      <c r="K14" s="114">
        <v>-48</v>
      </c>
      <c r="L14" s="116">
        <v>-9.795918367346939</v>
      </c>
    </row>
    <row r="15" spans="1:17" s="110" customFormat="1" ht="15" customHeight="1" x14ac:dyDescent="0.2">
      <c r="A15" s="120"/>
      <c r="B15" s="119"/>
      <c r="C15" s="258" t="s">
        <v>106</v>
      </c>
      <c r="E15" s="113">
        <v>44.796380090497735</v>
      </c>
      <c r="F15" s="115">
        <v>198</v>
      </c>
      <c r="G15" s="114">
        <v>217</v>
      </c>
      <c r="H15" s="114">
        <v>203</v>
      </c>
      <c r="I15" s="114">
        <v>222</v>
      </c>
      <c r="J15" s="140">
        <v>229</v>
      </c>
      <c r="K15" s="114">
        <v>-31</v>
      </c>
      <c r="L15" s="116">
        <v>-13.537117903930131</v>
      </c>
    </row>
    <row r="16" spans="1:17" s="110" customFormat="1" ht="15" customHeight="1" x14ac:dyDescent="0.2">
      <c r="A16" s="120"/>
      <c r="B16" s="119"/>
      <c r="C16" s="258" t="s">
        <v>107</v>
      </c>
      <c r="E16" s="113">
        <v>55.203619909502265</v>
      </c>
      <c r="F16" s="115">
        <v>244</v>
      </c>
      <c r="G16" s="114">
        <v>272</v>
      </c>
      <c r="H16" s="114">
        <v>236</v>
      </c>
      <c r="I16" s="114">
        <v>284</v>
      </c>
      <c r="J16" s="140">
        <v>261</v>
      </c>
      <c r="K16" s="114">
        <v>-17</v>
      </c>
      <c r="L16" s="116">
        <v>-6.5134099616858236</v>
      </c>
    </row>
    <row r="17" spans="1:12" s="110" customFormat="1" ht="15" customHeight="1" x14ac:dyDescent="0.2">
      <c r="A17" s="120"/>
      <c r="B17" s="121" t="s">
        <v>109</v>
      </c>
      <c r="C17" s="258"/>
      <c r="E17" s="113">
        <v>40.531459987782526</v>
      </c>
      <c r="F17" s="115">
        <v>1327</v>
      </c>
      <c r="G17" s="114">
        <v>1416</v>
      </c>
      <c r="H17" s="114">
        <v>1420</v>
      </c>
      <c r="I17" s="114">
        <v>1474</v>
      </c>
      <c r="J17" s="140">
        <v>1526</v>
      </c>
      <c r="K17" s="114">
        <v>-199</v>
      </c>
      <c r="L17" s="116">
        <v>-13.040629095674968</v>
      </c>
    </row>
    <row r="18" spans="1:12" s="110" customFormat="1" ht="15" customHeight="1" x14ac:dyDescent="0.2">
      <c r="A18" s="120"/>
      <c r="B18" s="119"/>
      <c r="C18" s="258" t="s">
        <v>106</v>
      </c>
      <c r="E18" s="113">
        <v>42.652599849284101</v>
      </c>
      <c r="F18" s="115">
        <v>566</v>
      </c>
      <c r="G18" s="114">
        <v>607</v>
      </c>
      <c r="H18" s="114">
        <v>599</v>
      </c>
      <c r="I18" s="114">
        <v>598</v>
      </c>
      <c r="J18" s="140">
        <v>628</v>
      </c>
      <c r="K18" s="114">
        <v>-62</v>
      </c>
      <c r="L18" s="116">
        <v>-9.872611464968152</v>
      </c>
    </row>
    <row r="19" spans="1:12" s="110" customFormat="1" ht="15" customHeight="1" x14ac:dyDescent="0.2">
      <c r="A19" s="120"/>
      <c r="B19" s="119"/>
      <c r="C19" s="258" t="s">
        <v>107</v>
      </c>
      <c r="E19" s="113">
        <v>57.347400150715899</v>
      </c>
      <c r="F19" s="115">
        <v>761</v>
      </c>
      <c r="G19" s="114">
        <v>809</v>
      </c>
      <c r="H19" s="114">
        <v>821</v>
      </c>
      <c r="I19" s="114">
        <v>876</v>
      </c>
      <c r="J19" s="140">
        <v>898</v>
      </c>
      <c r="K19" s="114">
        <v>-137</v>
      </c>
      <c r="L19" s="116">
        <v>-15.256124721603564</v>
      </c>
    </row>
    <row r="20" spans="1:12" s="110" customFormat="1" ht="15" customHeight="1" x14ac:dyDescent="0.2">
      <c r="A20" s="120"/>
      <c r="B20" s="121" t="s">
        <v>110</v>
      </c>
      <c r="C20" s="258"/>
      <c r="E20" s="113">
        <v>22.785583384239462</v>
      </c>
      <c r="F20" s="115">
        <v>746</v>
      </c>
      <c r="G20" s="114">
        <v>769</v>
      </c>
      <c r="H20" s="114">
        <v>785</v>
      </c>
      <c r="I20" s="114">
        <v>821</v>
      </c>
      <c r="J20" s="140">
        <v>873</v>
      </c>
      <c r="K20" s="114">
        <v>-127</v>
      </c>
      <c r="L20" s="116">
        <v>-14.547537227949599</v>
      </c>
    </row>
    <row r="21" spans="1:12" s="110" customFormat="1" ht="15" customHeight="1" x14ac:dyDescent="0.2">
      <c r="A21" s="120"/>
      <c r="B21" s="119"/>
      <c r="C21" s="258" t="s">
        <v>106</v>
      </c>
      <c r="E21" s="113">
        <v>41.689008042895445</v>
      </c>
      <c r="F21" s="115">
        <v>311</v>
      </c>
      <c r="G21" s="114">
        <v>324</v>
      </c>
      <c r="H21" s="114">
        <v>328</v>
      </c>
      <c r="I21" s="114">
        <v>351</v>
      </c>
      <c r="J21" s="140">
        <v>389</v>
      </c>
      <c r="K21" s="114">
        <v>-78</v>
      </c>
      <c r="L21" s="116">
        <v>-20.051413881748072</v>
      </c>
    </row>
    <row r="22" spans="1:12" s="110" customFormat="1" ht="15" customHeight="1" x14ac:dyDescent="0.2">
      <c r="A22" s="120"/>
      <c r="B22" s="119"/>
      <c r="C22" s="258" t="s">
        <v>107</v>
      </c>
      <c r="E22" s="113">
        <v>58.310991957104555</v>
      </c>
      <c r="F22" s="115">
        <v>435</v>
      </c>
      <c r="G22" s="114">
        <v>445</v>
      </c>
      <c r="H22" s="114">
        <v>457</v>
      </c>
      <c r="I22" s="114">
        <v>470</v>
      </c>
      <c r="J22" s="140">
        <v>484</v>
      </c>
      <c r="K22" s="114">
        <v>-49</v>
      </c>
      <c r="L22" s="116">
        <v>-10.12396694214876</v>
      </c>
    </row>
    <row r="23" spans="1:12" s="110" customFormat="1" ht="15" customHeight="1" x14ac:dyDescent="0.2">
      <c r="A23" s="120"/>
      <c r="B23" s="121" t="s">
        <v>111</v>
      </c>
      <c r="C23" s="258"/>
      <c r="E23" s="113">
        <v>23.182651191203419</v>
      </c>
      <c r="F23" s="115">
        <v>759</v>
      </c>
      <c r="G23" s="114">
        <v>791</v>
      </c>
      <c r="H23" s="114">
        <v>783</v>
      </c>
      <c r="I23" s="114">
        <v>770</v>
      </c>
      <c r="J23" s="140">
        <v>778</v>
      </c>
      <c r="K23" s="114">
        <v>-19</v>
      </c>
      <c r="L23" s="116">
        <v>-2.442159383033419</v>
      </c>
    </row>
    <row r="24" spans="1:12" s="110" customFormat="1" ht="15" customHeight="1" x14ac:dyDescent="0.2">
      <c r="A24" s="120"/>
      <c r="B24" s="119"/>
      <c r="C24" s="258" t="s">
        <v>106</v>
      </c>
      <c r="E24" s="113">
        <v>57.04874835309618</v>
      </c>
      <c r="F24" s="115">
        <v>433</v>
      </c>
      <c r="G24" s="114">
        <v>436</v>
      </c>
      <c r="H24" s="114">
        <v>431</v>
      </c>
      <c r="I24" s="114">
        <v>429</v>
      </c>
      <c r="J24" s="140">
        <v>431</v>
      </c>
      <c r="K24" s="114">
        <v>2</v>
      </c>
      <c r="L24" s="116">
        <v>0.46403712296983757</v>
      </c>
    </row>
    <row r="25" spans="1:12" s="110" customFormat="1" ht="15" customHeight="1" x14ac:dyDescent="0.2">
      <c r="A25" s="120"/>
      <c r="B25" s="119"/>
      <c r="C25" s="258" t="s">
        <v>107</v>
      </c>
      <c r="E25" s="113">
        <v>42.95125164690382</v>
      </c>
      <c r="F25" s="115">
        <v>326</v>
      </c>
      <c r="G25" s="114">
        <v>355</v>
      </c>
      <c r="H25" s="114">
        <v>352</v>
      </c>
      <c r="I25" s="114">
        <v>341</v>
      </c>
      <c r="J25" s="140">
        <v>347</v>
      </c>
      <c r="K25" s="114">
        <v>-21</v>
      </c>
      <c r="L25" s="116">
        <v>-6.0518731988472618</v>
      </c>
    </row>
    <row r="26" spans="1:12" s="110" customFormat="1" ht="15" customHeight="1" x14ac:dyDescent="0.2">
      <c r="A26" s="120"/>
      <c r="C26" s="121" t="s">
        <v>187</v>
      </c>
      <c r="D26" s="110" t="s">
        <v>188</v>
      </c>
      <c r="E26" s="113">
        <v>2.7794746487477093</v>
      </c>
      <c r="F26" s="115">
        <v>91</v>
      </c>
      <c r="G26" s="114">
        <v>89</v>
      </c>
      <c r="H26" s="114">
        <v>88</v>
      </c>
      <c r="I26" s="114">
        <v>79</v>
      </c>
      <c r="J26" s="140">
        <v>93</v>
      </c>
      <c r="K26" s="114">
        <v>-2</v>
      </c>
      <c r="L26" s="116">
        <v>-2.150537634408602</v>
      </c>
    </row>
    <row r="27" spans="1:12" s="110" customFormat="1" ht="15" customHeight="1" x14ac:dyDescent="0.2">
      <c r="A27" s="120"/>
      <c r="B27" s="119"/>
      <c r="D27" s="259" t="s">
        <v>106</v>
      </c>
      <c r="E27" s="113">
        <v>59.340659340659343</v>
      </c>
      <c r="F27" s="115">
        <v>54</v>
      </c>
      <c r="G27" s="114">
        <v>53</v>
      </c>
      <c r="H27" s="114">
        <v>52</v>
      </c>
      <c r="I27" s="114">
        <v>47</v>
      </c>
      <c r="J27" s="140">
        <v>49</v>
      </c>
      <c r="K27" s="114">
        <v>5</v>
      </c>
      <c r="L27" s="116">
        <v>10.204081632653061</v>
      </c>
    </row>
    <row r="28" spans="1:12" s="110" customFormat="1" ht="15" customHeight="1" x14ac:dyDescent="0.2">
      <c r="A28" s="120"/>
      <c r="B28" s="119"/>
      <c r="D28" s="259" t="s">
        <v>107</v>
      </c>
      <c r="E28" s="113">
        <v>40.659340659340657</v>
      </c>
      <c r="F28" s="115">
        <v>37</v>
      </c>
      <c r="G28" s="114">
        <v>36</v>
      </c>
      <c r="H28" s="114">
        <v>36</v>
      </c>
      <c r="I28" s="114">
        <v>32</v>
      </c>
      <c r="J28" s="140">
        <v>44</v>
      </c>
      <c r="K28" s="114">
        <v>-7</v>
      </c>
      <c r="L28" s="116">
        <v>-15.909090909090908</v>
      </c>
    </row>
    <row r="29" spans="1:12" s="110" customFormat="1" ht="24" customHeight="1" x14ac:dyDescent="0.2">
      <c r="A29" s="604" t="s">
        <v>189</v>
      </c>
      <c r="B29" s="605"/>
      <c r="C29" s="605"/>
      <c r="D29" s="606"/>
      <c r="E29" s="113">
        <v>87.721441661576051</v>
      </c>
      <c r="F29" s="115">
        <v>2872</v>
      </c>
      <c r="G29" s="114">
        <v>3038</v>
      </c>
      <c r="H29" s="114">
        <v>3040</v>
      </c>
      <c r="I29" s="114">
        <v>3152</v>
      </c>
      <c r="J29" s="140">
        <v>3257</v>
      </c>
      <c r="K29" s="114">
        <v>-385</v>
      </c>
      <c r="L29" s="116">
        <v>-11.820693890082898</v>
      </c>
    </row>
    <row r="30" spans="1:12" s="110" customFormat="1" ht="15" customHeight="1" x14ac:dyDescent="0.2">
      <c r="A30" s="120"/>
      <c r="B30" s="119"/>
      <c r="C30" s="258" t="s">
        <v>106</v>
      </c>
      <c r="E30" s="113">
        <v>47.005571030640667</v>
      </c>
      <c r="F30" s="115">
        <v>1350</v>
      </c>
      <c r="G30" s="114">
        <v>1424</v>
      </c>
      <c r="H30" s="114">
        <v>1423</v>
      </c>
      <c r="I30" s="114">
        <v>1442</v>
      </c>
      <c r="J30" s="140">
        <v>1521</v>
      </c>
      <c r="K30" s="114">
        <v>-171</v>
      </c>
      <c r="L30" s="116">
        <v>-11.242603550295858</v>
      </c>
    </row>
    <row r="31" spans="1:12" s="110" customFormat="1" ht="15" customHeight="1" x14ac:dyDescent="0.2">
      <c r="A31" s="120"/>
      <c r="B31" s="119"/>
      <c r="C31" s="258" t="s">
        <v>107</v>
      </c>
      <c r="E31" s="113">
        <v>52.994428969359333</v>
      </c>
      <c r="F31" s="115">
        <v>1522</v>
      </c>
      <c r="G31" s="114">
        <v>1614</v>
      </c>
      <c r="H31" s="114">
        <v>1617</v>
      </c>
      <c r="I31" s="114">
        <v>1710</v>
      </c>
      <c r="J31" s="140">
        <v>1736</v>
      </c>
      <c r="K31" s="114">
        <v>-214</v>
      </c>
      <c r="L31" s="116">
        <v>-12.327188940092165</v>
      </c>
    </row>
    <row r="32" spans="1:12" s="110" customFormat="1" ht="15" customHeight="1" x14ac:dyDescent="0.2">
      <c r="A32" s="120"/>
      <c r="B32" s="119" t="s">
        <v>117</v>
      </c>
      <c r="C32" s="258"/>
      <c r="E32" s="113">
        <v>12.09529627367135</v>
      </c>
      <c r="F32" s="114">
        <v>396</v>
      </c>
      <c r="G32" s="114">
        <v>417</v>
      </c>
      <c r="H32" s="114">
        <v>378</v>
      </c>
      <c r="I32" s="114">
        <v>410</v>
      </c>
      <c r="J32" s="140">
        <v>402</v>
      </c>
      <c r="K32" s="114">
        <v>-6</v>
      </c>
      <c r="L32" s="116">
        <v>-1.4925373134328359</v>
      </c>
    </row>
    <row r="33" spans="1:12" s="110" customFormat="1" ht="15" customHeight="1" x14ac:dyDescent="0.2">
      <c r="A33" s="120"/>
      <c r="B33" s="119"/>
      <c r="C33" s="258" t="s">
        <v>106</v>
      </c>
      <c r="E33" s="113">
        <v>39.393939393939391</v>
      </c>
      <c r="F33" s="114">
        <v>156</v>
      </c>
      <c r="G33" s="114">
        <v>156</v>
      </c>
      <c r="H33" s="114">
        <v>134</v>
      </c>
      <c r="I33" s="114">
        <v>153</v>
      </c>
      <c r="J33" s="140">
        <v>152</v>
      </c>
      <c r="K33" s="114">
        <v>4</v>
      </c>
      <c r="L33" s="116">
        <v>2.6315789473684212</v>
      </c>
    </row>
    <row r="34" spans="1:12" s="110" customFormat="1" ht="15" customHeight="1" x14ac:dyDescent="0.2">
      <c r="A34" s="120"/>
      <c r="B34" s="119"/>
      <c r="C34" s="258" t="s">
        <v>107</v>
      </c>
      <c r="E34" s="113">
        <v>60.606060606060609</v>
      </c>
      <c r="F34" s="114">
        <v>240</v>
      </c>
      <c r="G34" s="114">
        <v>261</v>
      </c>
      <c r="H34" s="114">
        <v>244</v>
      </c>
      <c r="I34" s="114">
        <v>257</v>
      </c>
      <c r="J34" s="140">
        <v>250</v>
      </c>
      <c r="K34" s="114">
        <v>-10</v>
      </c>
      <c r="L34" s="116">
        <v>-4</v>
      </c>
    </row>
    <row r="35" spans="1:12" s="110" customFormat="1" ht="24" customHeight="1" x14ac:dyDescent="0.2">
      <c r="A35" s="604" t="s">
        <v>192</v>
      </c>
      <c r="B35" s="605"/>
      <c r="C35" s="605"/>
      <c r="D35" s="606"/>
      <c r="E35" s="113">
        <v>12.186927306047648</v>
      </c>
      <c r="F35" s="114">
        <v>399</v>
      </c>
      <c r="G35" s="114">
        <v>423</v>
      </c>
      <c r="H35" s="114">
        <v>386</v>
      </c>
      <c r="I35" s="114">
        <v>439</v>
      </c>
      <c r="J35" s="114">
        <v>420</v>
      </c>
      <c r="K35" s="318">
        <v>-21</v>
      </c>
      <c r="L35" s="319">
        <v>-5</v>
      </c>
    </row>
    <row r="36" spans="1:12" s="110" customFormat="1" ht="15" customHeight="1" x14ac:dyDescent="0.2">
      <c r="A36" s="120"/>
      <c r="B36" s="119"/>
      <c r="C36" s="258" t="s">
        <v>106</v>
      </c>
      <c r="E36" s="113">
        <v>44.110275689223059</v>
      </c>
      <c r="F36" s="114">
        <v>176</v>
      </c>
      <c r="G36" s="114">
        <v>192</v>
      </c>
      <c r="H36" s="114">
        <v>178</v>
      </c>
      <c r="I36" s="114">
        <v>193</v>
      </c>
      <c r="J36" s="114">
        <v>193</v>
      </c>
      <c r="K36" s="318">
        <v>-17</v>
      </c>
      <c r="L36" s="116">
        <v>-8.8082901554404138</v>
      </c>
    </row>
    <row r="37" spans="1:12" s="110" customFormat="1" ht="15" customHeight="1" x14ac:dyDescent="0.2">
      <c r="A37" s="120"/>
      <c r="B37" s="119"/>
      <c r="C37" s="258" t="s">
        <v>107</v>
      </c>
      <c r="E37" s="113">
        <v>55.889724310776941</v>
      </c>
      <c r="F37" s="114">
        <v>223</v>
      </c>
      <c r="G37" s="114">
        <v>231</v>
      </c>
      <c r="H37" s="114">
        <v>208</v>
      </c>
      <c r="I37" s="114">
        <v>246</v>
      </c>
      <c r="J37" s="140">
        <v>227</v>
      </c>
      <c r="K37" s="114">
        <v>-4</v>
      </c>
      <c r="L37" s="116">
        <v>-1.7621145374449338</v>
      </c>
    </row>
    <row r="38" spans="1:12" s="110" customFormat="1" ht="15" customHeight="1" x14ac:dyDescent="0.2">
      <c r="A38" s="120"/>
      <c r="B38" s="119" t="s">
        <v>328</v>
      </c>
      <c r="C38" s="258"/>
      <c r="E38" s="113">
        <v>52.504581551618813</v>
      </c>
      <c r="F38" s="114">
        <v>1719</v>
      </c>
      <c r="G38" s="114">
        <v>1803</v>
      </c>
      <c r="H38" s="114">
        <v>1803</v>
      </c>
      <c r="I38" s="114">
        <v>1848</v>
      </c>
      <c r="J38" s="140">
        <v>1901</v>
      </c>
      <c r="K38" s="114">
        <v>-182</v>
      </c>
      <c r="L38" s="116">
        <v>-9.5739084692267227</v>
      </c>
    </row>
    <row r="39" spans="1:12" s="110" customFormat="1" ht="15" customHeight="1" x14ac:dyDescent="0.2">
      <c r="A39" s="120"/>
      <c r="B39" s="119"/>
      <c r="C39" s="258" t="s">
        <v>106</v>
      </c>
      <c r="E39" s="113">
        <v>46.131471785922045</v>
      </c>
      <c r="F39" s="115">
        <v>793</v>
      </c>
      <c r="G39" s="114">
        <v>829</v>
      </c>
      <c r="H39" s="114">
        <v>826</v>
      </c>
      <c r="I39" s="114">
        <v>831</v>
      </c>
      <c r="J39" s="140">
        <v>870</v>
      </c>
      <c r="K39" s="114">
        <v>-77</v>
      </c>
      <c r="L39" s="116">
        <v>-8.8505747126436773</v>
      </c>
    </row>
    <row r="40" spans="1:12" s="110" customFormat="1" ht="15" customHeight="1" x14ac:dyDescent="0.2">
      <c r="A40" s="120"/>
      <c r="B40" s="119"/>
      <c r="C40" s="258" t="s">
        <v>107</v>
      </c>
      <c r="E40" s="113">
        <v>53.868528214077955</v>
      </c>
      <c r="F40" s="115">
        <v>926</v>
      </c>
      <c r="G40" s="114">
        <v>974</v>
      </c>
      <c r="H40" s="114">
        <v>977</v>
      </c>
      <c r="I40" s="114">
        <v>1017</v>
      </c>
      <c r="J40" s="140">
        <v>1031</v>
      </c>
      <c r="K40" s="114">
        <v>-105</v>
      </c>
      <c r="L40" s="116">
        <v>-10.184287099903006</v>
      </c>
    </row>
    <row r="41" spans="1:12" s="110" customFormat="1" ht="15" customHeight="1" x14ac:dyDescent="0.2">
      <c r="A41" s="120"/>
      <c r="B41" s="320" t="s">
        <v>516</v>
      </c>
      <c r="C41" s="258"/>
      <c r="E41" s="113">
        <v>10.32376298106292</v>
      </c>
      <c r="F41" s="115">
        <v>338</v>
      </c>
      <c r="G41" s="114">
        <v>348</v>
      </c>
      <c r="H41" s="114">
        <v>368</v>
      </c>
      <c r="I41" s="114">
        <v>373</v>
      </c>
      <c r="J41" s="140">
        <v>382</v>
      </c>
      <c r="K41" s="114">
        <v>-44</v>
      </c>
      <c r="L41" s="116">
        <v>-11.518324607329843</v>
      </c>
    </row>
    <row r="42" spans="1:12" s="110" customFormat="1" ht="15" customHeight="1" x14ac:dyDescent="0.2">
      <c r="A42" s="120"/>
      <c r="B42" s="119"/>
      <c r="C42" s="268" t="s">
        <v>106</v>
      </c>
      <c r="D42" s="182"/>
      <c r="E42" s="113">
        <v>45.26627218934911</v>
      </c>
      <c r="F42" s="115">
        <v>153</v>
      </c>
      <c r="G42" s="114">
        <v>159</v>
      </c>
      <c r="H42" s="114">
        <v>173</v>
      </c>
      <c r="I42" s="114">
        <v>173</v>
      </c>
      <c r="J42" s="140">
        <v>178</v>
      </c>
      <c r="K42" s="114">
        <v>-25</v>
      </c>
      <c r="L42" s="116">
        <v>-14.044943820224718</v>
      </c>
    </row>
    <row r="43" spans="1:12" s="110" customFormat="1" ht="15" customHeight="1" x14ac:dyDescent="0.2">
      <c r="A43" s="120"/>
      <c r="B43" s="119"/>
      <c r="C43" s="268" t="s">
        <v>107</v>
      </c>
      <c r="D43" s="182"/>
      <c r="E43" s="113">
        <v>54.73372781065089</v>
      </c>
      <c r="F43" s="115">
        <v>185</v>
      </c>
      <c r="G43" s="114">
        <v>189</v>
      </c>
      <c r="H43" s="114">
        <v>195</v>
      </c>
      <c r="I43" s="114">
        <v>200</v>
      </c>
      <c r="J43" s="140">
        <v>204</v>
      </c>
      <c r="K43" s="114">
        <v>-19</v>
      </c>
      <c r="L43" s="116">
        <v>-9.3137254901960791</v>
      </c>
    </row>
    <row r="44" spans="1:12" s="110" customFormat="1" ht="15" customHeight="1" x14ac:dyDescent="0.2">
      <c r="A44" s="120"/>
      <c r="B44" s="119" t="s">
        <v>205</v>
      </c>
      <c r="C44" s="268"/>
      <c r="D44" s="182"/>
      <c r="E44" s="113">
        <v>24.984728161270617</v>
      </c>
      <c r="F44" s="115">
        <v>818</v>
      </c>
      <c r="G44" s="114">
        <v>891</v>
      </c>
      <c r="H44" s="114">
        <v>870</v>
      </c>
      <c r="I44" s="114">
        <v>911</v>
      </c>
      <c r="J44" s="140">
        <v>964</v>
      </c>
      <c r="K44" s="114">
        <v>-146</v>
      </c>
      <c r="L44" s="116">
        <v>-15.145228215767634</v>
      </c>
    </row>
    <row r="45" spans="1:12" s="110" customFormat="1" ht="15" customHeight="1" x14ac:dyDescent="0.2">
      <c r="A45" s="120"/>
      <c r="B45" s="119"/>
      <c r="C45" s="268" t="s">
        <v>106</v>
      </c>
      <c r="D45" s="182"/>
      <c r="E45" s="113">
        <v>47.188264058679707</v>
      </c>
      <c r="F45" s="115">
        <v>386</v>
      </c>
      <c r="G45" s="114">
        <v>404</v>
      </c>
      <c r="H45" s="114">
        <v>384</v>
      </c>
      <c r="I45" s="114">
        <v>403</v>
      </c>
      <c r="J45" s="140">
        <v>436</v>
      </c>
      <c r="K45" s="114">
        <v>-50</v>
      </c>
      <c r="L45" s="116">
        <v>-11.467889908256881</v>
      </c>
    </row>
    <row r="46" spans="1:12" s="110" customFormat="1" ht="15" customHeight="1" x14ac:dyDescent="0.2">
      <c r="A46" s="123"/>
      <c r="B46" s="124"/>
      <c r="C46" s="260" t="s">
        <v>107</v>
      </c>
      <c r="D46" s="261"/>
      <c r="E46" s="125">
        <v>52.811735941320293</v>
      </c>
      <c r="F46" s="143">
        <v>432</v>
      </c>
      <c r="G46" s="144">
        <v>487</v>
      </c>
      <c r="H46" s="144">
        <v>486</v>
      </c>
      <c r="I46" s="144">
        <v>508</v>
      </c>
      <c r="J46" s="145">
        <v>528</v>
      </c>
      <c r="K46" s="144">
        <v>-96</v>
      </c>
      <c r="L46" s="146">
        <v>-18.181818181818183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3274</v>
      </c>
      <c r="E11" s="114">
        <v>3465</v>
      </c>
      <c r="F11" s="114">
        <v>3427</v>
      </c>
      <c r="G11" s="114">
        <v>3571</v>
      </c>
      <c r="H11" s="140">
        <v>3667</v>
      </c>
      <c r="I11" s="115">
        <v>-393</v>
      </c>
      <c r="J11" s="116">
        <v>-10.717207526588492</v>
      </c>
    </row>
    <row r="12" spans="1:15" s="110" customFormat="1" ht="24.95" customHeight="1" x14ac:dyDescent="0.2">
      <c r="A12" s="193" t="s">
        <v>132</v>
      </c>
      <c r="B12" s="194" t="s">
        <v>133</v>
      </c>
      <c r="C12" s="113">
        <v>1.4050091631032375</v>
      </c>
      <c r="D12" s="115">
        <v>46</v>
      </c>
      <c r="E12" s="114">
        <v>34</v>
      </c>
      <c r="F12" s="114">
        <v>35</v>
      </c>
      <c r="G12" s="114">
        <v>29</v>
      </c>
      <c r="H12" s="140">
        <v>36</v>
      </c>
      <c r="I12" s="115">
        <v>10</v>
      </c>
      <c r="J12" s="116">
        <v>27.777777777777779</v>
      </c>
    </row>
    <row r="13" spans="1:15" s="110" customFormat="1" ht="24.95" customHeight="1" x14ac:dyDescent="0.2">
      <c r="A13" s="193" t="s">
        <v>134</v>
      </c>
      <c r="B13" s="199" t="s">
        <v>214</v>
      </c>
      <c r="C13" s="113">
        <v>0.36652412950519242</v>
      </c>
      <c r="D13" s="115">
        <v>12</v>
      </c>
      <c r="E13" s="114">
        <v>16</v>
      </c>
      <c r="F13" s="114">
        <v>14</v>
      </c>
      <c r="G13" s="114">
        <v>19</v>
      </c>
      <c r="H13" s="140">
        <v>18</v>
      </c>
      <c r="I13" s="115">
        <v>-6</v>
      </c>
      <c r="J13" s="116">
        <v>-33.333333333333336</v>
      </c>
    </row>
    <row r="14" spans="1:15" s="287" customFormat="1" ht="24.95" customHeight="1" x14ac:dyDescent="0.2">
      <c r="A14" s="193" t="s">
        <v>215</v>
      </c>
      <c r="B14" s="199" t="s">
        <v>137</v>
      </c>
      <c r="C14" s="113">
        <v>1.6188149053145999</v>
      </c>
      <c r="D14" s="115">
        <v>53</v>
      </c>
      <c r="E14" s="114">
        <v>59</v>
      </c>
      <c r="F14" s="114">
        <v>57</v>
      </c>
      <c r="G14" s="114">
        <v>56</v>
      </c>
      <c r="H14" s="140">
        <v>57</v>
      </c>
      <c r="I14" s="115">
        <v>-4</v>
      </c>
      <c r="J14" s="116">
        <v>-7.0175438596491224</v>
      </c>
      <c r="K14" s="110"/>
      <c r="L14" s="110"/>
      <c r="M14" s="110"/>
      <c r="N14" s="110"/>
      <c r="O14" s="110"/>
    </row>
    <row r="15" spans="1:15" s="110" customFormat="1" ht="24.95" customHeight="1" x14ac:dyDescent="0.2">
      <c r="A15" s="193" t="s">
        <v>216</v>
      </c>
      <c r="B15" s="199" t="s">
        <v>217</v>
      </c>
      <c r="C15" s="113">
        <v>0.5803298717165547</v>
      </c>
      <c r="D15" s="115">
        <v>19</v>
      </c>
      <c r="E15" s="114">
        <v>20</v>
      </c>
      <c r="F15" s="114">
        <v>19</v>
      </c>
      <c r="G15" s="114">
        <v>19</v>
      </c>
      <c r="H15" s="140">
        <v>18</v>
      </c>
      <c r="I15" s="115">
        <v>1</v>
      </c>
      <c r="J15" s="116">
        <v>5.5555555555555554</v>
      </c>
    </row>
    <row r="16" spans="1:15" s="287" customFormat="1" ht="24.95" customHeight="1" x14ac:dyDescent="0.2">
      <c r="A16" s="193" t="s">
        <v>218</v>
      </c>
      <c r="B16" s="199" t="s">
        <v>141</v>
      </c>
      <c r="C16" s="113">
        <v>0.82467929138668294</v>
      </c>
      <c r="D16" s="115">
        <v>27</v>
      </c>
      <c r="E16" s="114">
        <v>32</v>
      </c>
      <c r="F16" s="114">
        <v>31</v>
      </c>
      <c r="G16" s="114">
        <v>33</v>
      </c>
      <c r="H16" s="140">
        <v>35</v>
      </c>
      <c r="I16" s="115">
        <v>-8</v>
      </c>
      <c r="J16" s="116">
        <v>-22.857142857142858</v>
      </c>
      <c r="K16" s="110"/>
      <c r="L16" s="110"/>
      <c r="M16" s="110"/>
      <c r="N16" s="110"/>
      <c r="O16" s="110"/>
    </row>
    <row r="17" spans="1:15" s="110" customFormat="1" ht="24.95" customHeight="1" x14ac:dyDescent="0.2">
      <c r="A17" s="193" t="s">
        <v>142</v>
      </c>
      <c r="B17" s="199" t="s">
        <v>220</v>
      </c>
      <c r="C17" s="113">
        <v>0.21380574221136225</v>
      </c>
      <c r="D17" s="115">
        <v>7</v>
      </c>
      <c r="E17" s="114">
        <v>7</v>
      </c>
      <c r="F17" s="114">
        <v>7</v>
      </c>
      <c r="G17" s="114">
        <v>4</v>
      </c>
      <c r="H17" s="140">
        <v>4</v>
      </c>
      <c r="I17" s="115">
        <v>3</v>
      </c>
      <c r="J17" s="116">
        <v>75</v>
      </c>
    </row>
    <row r="18" spans="1:15" s="287" customFormat="1" ht="24.95" customHeight="1" x14ac:dyDescent="0.2">
      <c r="A18" s="201" t="s">
        <v>144</v>
      </c>
      <c r="B18" s="202" t="s">
        <v>145</v>
      </c>
      <c r="C18" s="113">
        <v>4.5815516188149052</v>
      </c>
      <c r="D18" s="115">
        <v>150</v>
      </c>
      <c r="E18" s="114">
        <v>138</v>
      </c>
      <c r="F18" s="114">
        <v>141</v>
      </c>
      <c r="G18" s="114">
        <v>145</v>
      </c>
      <c r="H18" s="140">
        <v>132</v>
      </c>
      <c r="I18" s="115">
        <v>18</v>
      </c>
      <c r="J18" s="116">
        <v>13.636363636363637</v>
      </c>
      <c r="K18" s="110"/>
      <c r="L18" s="110"/>
      <c r="M18" s="110"/>
      <c r="N18" s="110"/>
      <c r="O18" s="110"/>
    </row>
    <row r="19" spans="1:15" s="110" customFormat="1" ht="24.95" customHeight="1" x14ac:dyDescent="0.2">
      <c r="A19" s="193" t="s">
        <v>146</v>
      </c>
      <c r="B19" s="199" t="s">
        <v>147</v>
      </c>
      <c r="C19" s="113">
        <v>12.09529627367135</v>
      </c>
      <c r="D19" s="115">
        <v>396</v>
      </c>
      <c r="E19" s="114">
        <v>399</v>
      </c>
      <c r="F19" s="114">
        <v>398</v>
      </c>
      <c r="G19" s="114">
        <v>428</v>
      </c>
      <c r="H19" s="140">
        <v>437</v>
      </c>
      <c r="I19" s="115">
        <v>-41</v>
      </c>
      <c r="J19" s="116">
        <v>-9.3821510297482842</v>
      </c>
    </row>
    <row r="20" spans="1:15" s="287" customFormat="1" ht="24.95" customHeight="1" x14ac:dyDescent="0.2">
      <c r="A20" s="193" t="s">
        <v>148</v>
      </c>
      <c r="B20" s="199" t="s">
        <v>149</v>
      </c>
      <c r="C20" s="113">
        <v>12.370189370800244</v>
      </c>
      <c r="D20" s="115">
        <v>405</v>
      </c>
      <c r="E20" s="114">
        <v>375</v>
      </c>
      <c r="F20" s="114">
        <v>372</v>
      </c>
      <c r="G20" s="114">
        <v>368</v>
      </c>
      <c r="H20" s="140">
        <v>370</v>
      </c>
      <c r="I20" s="115">
        <v>35</v>
      </c>
      <c r="J20" s="116">
        <v>9.4594594594594597</v>
      </c>
      <c r="K20" s="110"/>
      <c r="L20" s="110"/>
      <c r="M20" s="110"/>
      <c r="N20" s="110"/>
      <c r="O20" s="110"/>
    </row>
    <row r="21" spans="1:15" s="110" customFormat="1" ht="24.95" customHeight="1" x14ac:dyDescent="0.2">
      <c r="A21" s="201" t="s">
        <v>150</v>
      </c>
      <c r="B21" s="202" t="s">
        <v>151</v>
      </c>
      <c r="C21" s="113">
        <v>8.1551618814905318</v>
      </c>
      <c r="D21" s="115">
        <v>267</v>
      </c>
      <c r="E21" s="114">
        <v>308</v>
      </c>
      <c r="F21" s="114">
        <v>311</v>
      </c>
      <c r="G21" s="114">
        <v>351</v>
      </c>
      <c r="H21" s="140">
        <v>316</v>
      </c>
      <c r="I21" s="115">
        <v>-49</v>
      </c>
      <c r="J21" s="116">
        <v>-15.50632911392405</v>
      </c>
    </row>
    <row r="22" spans="1:15" s="110" customFormat="1" ht="24.95" customHeight="1" x14ac:dyDescent="0.2">
      <c r="A22" s="201" t="s">
        <v>152</v>
      </c>
      <c r="B22" s="199" t="s">
        <v>153</v>
      </c>
      <c r="C22" s="113">
        <v>6.353084911423335</v>
      </c>
      <c r="D22" s="115">
        <v>208</v>
      </c>
      <c r="E22" s="114">
        <v>280</v>
      </c>
      <c r="F22" s="114">
        <v>285</v>
      </c>
      <c r="G22" s="114">
        <v>321</v>
      </c>
      <c r="H22" s="140">
        <v>350</v>
      </c>
      <c r="I22" s="115">
        <v>-142</v>
      </c>
      <c r="J22" s="116">
        <v>-40.571428571428569</v>
      </c>
    </row>
    <row r="23" spans="1:15" s="110" customFormat="1" ht="24.95" customHeight="1" x14ac:dyDescent="0.2">
      <c r="A23" s="193" t="s">
        <v>154</v>
      </c>
      <c r="B23" s="199" t="s">
        <v>155</v>
      </c>
      <c r="C23" s="113">
        <v>0.91631032376298105</v>
      </c>
      <c r="D23" s="115">
        <v>30</v>
      </c>
      <c r="E23" s="114">
        <v>31</v>
      </c>
      <c r="F23" s="114">
        <v>29</v>
      </c>
      <c r="G23" s="114">
        <v>29</v>
      </c>
      <c r="H23" s="140">
        <v>30</v>
      </c>
      <c r="I23" s="115">
        <v>0</v>
      </c>
      <c r="J23" s="116">
        <v>0</v>
      </c>
    </row>
    <row r="24" spans="1:15" s="110" customFormat="1" ht="24.95" customHeight="1" x14ac:dyDescent="0.2">
      <c r="A24" s="193" t="s">
        <v>156</v>
      </c>
      <c r="B24" s="199" t="s">
        <v>221</v>
      </c>
      <c r="C24" s="113">
        <v>7.3915699450213808</v>
      </c>
      <c r="D24" s="115">
        <v>242</v>
      </c>
      <c r="E24" s="114">
        <v>241</v>
      </c>
      <c r="F24" s="114">
        <v>242</v>
      </c>
      <c r="G24" s="114">
        <v>245</v>
      </c>
      <c r="H24" s="140">
        <v>281</v>
      </c>
      <c r="I24" s="115">
        <v>-39</v>
      </c>
      <c r="J24" s="116">
        <v>-13.87900355871886</v>
      </c>
    </row>
    <row r="25" spans="1:15" s="110" customFormat="1" ht="24.95" customHeight="1" x14ac:dyDescent="0.2">
      <c r="A25" s="193" t="s">
        <v>222</v>
      </c>
      <c r="B25" s="204" t="s">
        <v>159</v>
      </c>
      <c r="C25" s="113">
        <v>18.814905314599876</v>
      </c>
      <c r="D25" s="115">
        <v>616</v>
      </c>
      <c r="E25" s="114">
        <v>714</v>
      </c>
      <c r="F25" s="114">
        <v>696</v>
      </c>
      <c r="G25" s="114">
        <v>719</v>
      </c>
      <c r="H25" s="140">
        <v>789</v>
      </c>
      <c r="I25" s="115">
        <v>-173</v>
      </c>
      <c r="J25" s="116">
        <v>-21.926489226869457</v>
      </c>
    </row>
    <row r="26" spans="1:15" s="110" customFormat="1" ht="24.95" customHeight="1" x14ac:dyDescent="0.2">
      <c r="A26" s="201">
        <v>782.78300000000002</v>
      </c>
      <c r="B26" s="203" t="s">
        <v>160</v>
      </c>
      <c r="C26" s="113">
        <v>1.4966401954795356</v>
      </c>
      <c r="D26" s="115">
        <v>49</v>
      </c>
      <c r="E26" s="114">
        <v>42</v>
      </c>
      <c r="F26" s="114">
        <v>26</v>
      </c>
      <c r="G26" s="114">
        <v>14</v>
      </c>
      <c r="H26" s="140">
        <v>7</v>
      </c>
      <c r="I26" s="115">
        <v>42</v>
      </c>
      <c r="J26" s="116" t="s">
        <v>514</v>
      </c>
    </row>
    <row r="27" spans="1:15" s="110" customFormat="1" ht="24.95" customHeight="1" x14ac:dyDescent="0.2">
      <c r="A27" s="193" t="s">
        <v>161</v>
      </c>
      <c r="B27" s="199" t="s">
        <v>162</v>
      </c>
      <c r="C27" s="113">
        <v>0.36652412950519242</v>
      </c>
      <c r="D27" s="115">
        <v>12</v>
      </c>
      <c r="E27" s="114">
        <v>12</v>
      </c>
      <c r="F27" s="114">
        <v>9</v>
      </c>
      <c r="G27" s="114">
        <v>14</v>
      </c>
      <c r="H27" s="140">
        <v>16</v>
      </c>
      <c r="I27" s="115">
        <v>-4</v>
      </c>
      <c r="J27" s="116">
        <v>-25</v>
      </c>
    </row>
    <row r="28" spans="1:15" s="110" customFormat="1" ht="24.95" customHeight="1" x14ac:dyDescent="0.2">
      <c r="A28" s="193" t="s">
        <v>163</v>
      </c>
      <c r="B28" s="199" t="s">
        <v>164</v>
      </c>
      <c r="C28" s="113">
        <v>5.00916310323763</v>
      </c>
      <c r="D28" s="115">
        <v>164</v>
      </c>
      <c r="E28" s="114">
        <v>176</v>
      </c>
      <c r="F28" s="114">
        <v>183</v>
      </c>
      <c r="G28" s="114">
        <v>198</v>
      </c>
      <c r="H28" s="140">
        <v>186</v>
      </c>
      <c r="I28" s="115">
        <v>-22</v>
      </c>
      <c r="J28" s="116">
        <v>-11.827956989247312</v>
      </c>
    </row>
    <row r="29" spans="1:15" s="110" customFormat="1" ht="24.95" customHeight="1" x14ac:dyDescent="0.2">
      <c r="A29" s="193">
        <v>86</v>
      </c>
      <c r="B29" s="199" t="s">
        <v>165</v>
      </c>
      <c r="C29" s="113">
        <v>5.6505803298717163</v>
      </c>
      <c r="D29" s="115">
        <v>185</v>
      </c>
      <c r="E29" s="114">
        <v>189</v>
      </c>
      <c r="F29" s="114">
        <v>183</v>
      </c>
      <c r="G29" s="114">
        <v>184</v>
      </c>
      <c r="H29" s="140">
        <v>187</v>
      </c>
      <c r="I29" s="115">
        <v>-2</v>
      </c>
      <c r="J29" s="116">
        <v>-1.0695187165775402</v>
      </c>
    </row>
    <row r="30" spans="1:15" s="110" customFormat="1" ht="24.95" customHeight="1" x14ac:dyDescent="0.2">
      <c r="A30" s="193">
        <v>87.88</v>
      </c>
      <c r="B30" s="204" t="s">
        <v>166</v>
      </c>
      <c r="C30" s="113">
        <v>5.0397067806963962</v>
      </c>
      <c r="D30" s="115">
        <v>165</v>
      </c>
      <c r="E30" s="114">
        <v>168</v>
      </c>
      <c r="F30" s="114">
        <v>168</v>
      </c>
      <c r="G30" s="114">
        <v>168</v>
      </c>
      <c r="H30" s="140">
        <v>172</v>
      </c>
      <c r="I30" s="115">
        <v>-7</v>
      </c>
      <c r="J30" s="116">
        <v>-4.0697674418604652</v>
      </c>
    </row>
    <row r="31" spans="1:15" s="110" customFormat="1" ht="24.95" customHeight="1" x14ac:dyDescent="0.2">
      <c r="A31" s="193" t="s">
        <v>167</v>
      </c>
      <c r="B31" s="199" t="s">
        <v>168</v>
      </c>
      <c r="C31" s="113">
        <v>8.3689676237018933</v>
      </c>
      <c r="D31" s="115">
        <v>274</v>
      </c>
      <c r="E31" s="114">
        <v>283</v>
      </c>
      <c r="F31" s="114">
        <v>278</v>
      </c>
      <c r="G31" s="114">
        <v>283</v>
      </c>
      <c r="H31" s="140">
        <v>283</v>
      </c>
      <c r="I31" s="115">
        <v>-9</v>
      </c>
      <c r="J31" s="116">
        <v>-3.1802120141342756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1.4050091631032375</v>
      </c>
      <c r="D34" s="115">
        <v>46</v>
      </c>
      <c r="E34" s="114">
        <v>34</v>
      </c>
      <c r="F34" s="114">
        <v>35</v>
      </c>
      <c r="G34" s="114">
        <v>29</v>
      </c>
      <c r="H34" s="140">
        <v>36</v>
      </c>
      <c r="I34" s="115">
        <v>10</v>
      </c>
      <c r="J34" s="116">
        <v>27.777777777777779</v>
      </c>
    </row>
    <row r="35" spans="1:10" s="110" customFormat="1" ht="24.95" customHeight="1" x14ac:dyDescent="0.2">
      <c r="A35" s="292" t="s">
        <v>171</v>
      </c>
      <c r="B35" s="293" t="s">
        <v>172</v>
      </c>
      <c r="C35" s="113">
        <v>6.5668906536346974</v>
      </c>
      <c r="D35" s="115">
        <v>215</v>
      </c>
      <c r="E35" s="114">
        <v>213</v>
      </c>
      <c r="F35" s="114">
        <v>212</v>
      </c>
      <c r="G35" s="114">
        <v>220</v>
      </c>
      <c r="H35" s="140">
        <v>207</v>
      </c>
      <c r="I35" s="115">
        <v>8</v>
      </c>
      <c r="J35" s="116">
        <v>3.8647342995169081</v>
      </c>
    </row>
    <row r="36" spans="1:10" s="110" customFormat="1" ht="24.95" customHeight="1" x14ac:dyDescent="0.2">
      <c r="A36" s="294" t="s">
        <v>173</v>
      </c>
      <c r="B36" s="295" t="s">
        <v>174</v>
      </c>
      <c r="C36" s="125">
        <v>92.028100183262069</v>
      </c>
      <c r="D36" s="143">
        <v>3013</v>
      </c>
      <c r="E36" s="144">
        <v>3218</v>
      </c>
      <c r="F36" s="144">
        <v>3180</v>
      </c>
      <c r="G36" s="144">
        <v>3322</v>
      </c>
      <c r="H36" s="145">
        <v>3424</v>
      </c>
      <c r="I36" s="143">
        <v>-411</v>
      </c>
      <c r="J36" s="146">
        <v>-12.003504672897197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3274</v>
      </c>
      <c r="F11" s="264">
        <v>3465</v>
      </c>
      <c r="G11" s="264">
        <v>3427</v>
      </c>
      <c r="H11" s="264">
        <v>3571</v>
      </c>
      <c r="I11" s="265">
        <v>3667</v>
      </c>
      <c r="J11" s="263">
        <v>-393</v>
      </c>
      <c r="K11" s="266">
        <v>-10.717207526588492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48.839340256566892</v>
      </c>
      <c r="E13" s="115">
        <v>1599</v>
      </c>
      <c r="F13" s="114">
        <v>1695</v>
      </c>
      <c r="G13" s="114">
        <v>1640</v>
      </c>
      <c r="H13" s="114">
        <v>1715</v>
      </c>
      <c r="I13" s="140">
        <v>1827</v>
      </c>
      <c r="J13" s="115">
        <v>-228</v>
      </c>
      <c r="K13" s="116">
        <v>-12.479474548440066</v>
      </c>
    </row>
    <row r="14" spans="1:15" ht="15.95" customHeight="1" x14ac:dyDescent="0.2">
      <c r="A14" s="306" t="s">
        <v>230</v>
      </c>
      <c r="B14" s="307"/>
      <c r="C14" s="308"/>
      <c r="D14" s="113">
        <v>37.202199144777033</v>
      </c>
      <c r="E14" s="115">
        <v>1218</v>
      </c>
      <c r="F14" s="114">
        <v>1311</v>
      </c>
      <c r="G14" s="114">
        <v>1306</v>
      </c>
      <c r="H14" s="114">
        <v>1368</v>
      </c>
      <c r="I14" s="140">
        <v>1360</v>
      </c>
      <c r="J14" s="115">
        <v>-142</v>
      </c>
      <c r="K14" s="116">
        <v>-10.441176470588236</v>
      </c>
    </row>
    <row r="15" spans="1:15" ht="15.95" customHeight="1" x14ac:dyDescent="0.2">
      <c r="A15" s="306" t="s">
        <v>231</v>
      </c>
      <c r="B15" s="307"/>
      <c r="C15" s="308"/>
      <c r="D15" s="113">
        <v>6.353084911423335</v>
      </c>
      <c r="E15" s="115">
        <v>208</v>
      </c>
      <c r="F15" s="114">
        <v>195</v>
      </c>
      <c r="G15" s="114">
        <v>201</v>
      </c>
      <c r="H15" s="114">
        <v>204</v>
      </c>
      <c r="I15" s="140">
        <v>200</v>
      </c>
      <c r="J15" s="115">
        <v>8</v>
      </c>
      <c r="K15" s="116">
        <v>4</v>
      </c>
    </row>
    <row r="16" spans="1:15" ht="15.95" customHeight="1" x14ac:dyDescent="0.2">
      <c r="A16" s="306" t="s">
        <v>232</v>
      </c>
      <c r="B16" s="307"/>
      <c r="C16" s="308"/>
      <c r="D16" s="113">
        <v>5.6200366524129501</v>
      </c>
      <c r="E16" s="115">
        <v>184</v>
      </c>
      <c r="F16" s="114">
        <v>198</v>
      </c>
      <c r="G16" s="114">
        <v>212</v>
      </c>
      <c r="H16" s="114">
        <v>223</v>
      </c>
      <c r="I16" s="140">
        <v>219</v>
      </c>
      <c r="J16" s="115">
        <v>-35</v>
      </c>
      <c r="K16" s="116">
        <v>-15.981735159817351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0.82467929138668294</v>
      </c>
      <c r="E18" s="115">
        <v>27</v>
      </c>
      <c r="F18" s="114">
        <v>18</v>
      </c>
      <c r="G18" s="114">
        <v>19</v>
      </c>
      <c r="H18" s="114">
        <v>15</v>
      </c>
      <c r="I18" s="140">
        <v>18</v>
      </c>
      <c r="J18" s="115">
        <v>9</v>
      </c>
      <c r="K18" s="116">
        <v>50</v>
      </c>
    </row>
    <row r="19" spans="1:11" ht="14.1" customHeight="1" x14ac:dyDescent="0.2">
      <c r="A19" s="306" t="s">
        <v>235</v>
      </c>
      <c r="B19" s="307" t="s">
        <v>236</v>
      </c>
      <c r="C19" s="308"/>
      <c r="D19" s="113">
        <v>0.36652412950519242</v>
      </c>
      <c r="E19" s="115">
        <v>12</v>
      </c>
      <c r="F19" s="114">
        <v>9</v>
      </c>
      <c r="G19" s="114">
        <v>6</v>
      </c>
      <c r="H19" s="114">
        <v>7</v>
      </c>
      <c r="I19" s="140">
        <v>8</v>
      </c>
      <c r="J19" s="115">
        <v>4</v>
      </c>
      <c r="K19" s="116">
        <v>50</v>
      </c>
    </row>
    <row r="20" spans="1:11" ht="14.1" customHeight="1" x14ac:dyDescent="0.2">
      <c r="A20" s="306">
        <v>12</v>
      </c>
      <c r="B20" s="307" t="s">
        <v>237</v>
      </c>
      <c r="C20" s="308"/>
      <c r="D20" s="113">
        <v>1.4050091631032375</v>
      </c>
      <c r="E20" s="115">
        <v>46</v>
      </c>
      <c r="F20" s="114">
        <v>48</v>
      </c>
      <c r="G20" s="114">
        <v>26</v>
      </c>
      <c r="H20" s="114">
        <v>30</v>
      </c>
      <c r="I20" s="140">
        <v>58</v>
      </c>
      <c r="J20" s="115">
        <v>-12</v>
      </c>
      <c r="K20" s="116">
        <v>-20.689655172413794</v>
      </c>
    </row>
    <row r="21" spans="1:11" ht="14.1" customHeight="1" x14ac:dyDescent="0.2">
      <c r="A21" s="306">
        <v>21</v>
      </c>
      <c r="B21" s="307" t="s">
        <v>238</v>
      </c>
      <c r="C21" s="308"/>
      <c r="D21" s="113" t="s">
        <v>513</v>
      </c>
      <c r="E21" s="115" t="s">
        <v>513</v>
      </c>
      <c r="F21" s="114">
        <v>3</v>
      </c>
      <c r="G21" s="114">
        <v>3</v>
      </c>
      <c r="H21" s="114" t="s">
        <v>513</v>
      </c>
      <c r="I21" s="140" t="s">
        <v>513</v>
      </c>
      <c r="J21" s="115" t="s">
        <v>513</v>
      </c>
      <c r="K21" s="116" t="s">
        <v>513</v>
      </c>
    </row>
    <row r="22" spans="1:11" ht="14.1" customHeight="1" x14ac:dyDescent="0.2">
      <c r="A22" s="306">
        <v>22</v>
      </c>
      <c r="B22" s="307" t="s">
        <v>239</v>
      </c>
      <c r="C22" s="308"/>
      <c r="D22" s="113">
        <v>0.24434941967012827</v>
      </c>
      <c r="E22" s="115">
        <v>8</v>
      </c>
      <c r="F22" s="114">
        <v>8</v>
      </c>
      <c r="G22" s="114">
        <v>10</v>
      </c>
      <c r="H22" s="114">
        <v>10</v>
      </c>
      <c r="I22" s="140">
        <v>8</v>
      </c>
      <c r="J22" s="115">
        <v>0</v>
      </c>
      <c r="K22" s="116">
        <v>0</v>
      </c>
    </row>
    <row r="23" spans="1:11" ht="14.1" customHeight="1" x14ac:dyDescent="0.2">
      <c r="A23" s="306">
        <v>23</v>
      </c>
      <c r="B23" s="307" t="s">
        <v>240</v>
      </c>
      <c r="C23" s="308"/>
      <c r="D23" s="113">
        <v>0.39706780696395844</v>
      </c>
      <c r="E23" s="115">
        <v>13</v>
      </c>
      <c r="F23" s="114">
        <v>15</v>
      </c>
      <c r="G23" s="114">
        <v>15</v>
      </c>
      <c r="H23" s="114">
        <v>16</v>
      </c>
      <c r="I23" s="140">
        <v>16</v>
      </c>
      <c r="J23" s="115">
        <v>-3</v>
      </c>
      <c r="K23" s="116">
        <v>-18.75</v>
      </c>
    </row>
    <row r="24" spans="1:11" ht="14.1" customHeight="1" x14ac:dyDescent="0.2">
      <c r="A24" s="306">
        <v>24</v>
      </c>
      <c r="B24" s="307" t="s">
        <v>241</v>
      </c>
      <c r="C24" s="308"/>
      <c r="D24" s="113">
        <v>0.39706780696395844</v>
      </c>
      <c r="E24" s="115">
        <v>13</v>
      </c>
      <c r="F24" s="114">
        <v>12</v>
      </c>
      <c r="G24" s="114">
        <v>12</v>
      </c>
      <c r="H24" s="114">
        <v>11</v>
      </c>
      <c r="I24" s="140">
        <v>11</v>
      </c>
      <c r="J24" s="115">
        <v>2</v>
      </c>
      <c r="K24" s="116">
        <v>18.181818181818183</v>
      </c>
    </row>
    <row r="25" spans="1:11" ht="14.1" customHeight="1" x14ac:dyDescent="0.2">
      <c r="A25" s="306">
        <v>25</v>
      </c>
      <c r="B25" s="307" t="s">
        <v>242</v>
      </c>
      <c r="C25" s="308"/>
      <c r="D25" s="113">
        <v>0.54978619425778863</v>
      </c>
      <c r="E25" s="115">
        <v>18</v>
      </c>
      <c r="F25" s="114">
        <v>17</v>
      </c>
      <c r="G25" s="114">
        <v>19</v>
      </c>
      <c r="H25" s="114">
        <v>25</v>
      </c>
      <c r="I25" s="140">
        <v>24</v>
      </c>
      <c r="J25" s="115">
        <v>-6</v>
      </c>
      <c r="K25" s="116">
        <v>-25</v>
      </c>
    </row>
    <row r="26" spans="1:11" ht="14.1" customHeight="1" x14ac:dyDescent="0.2">
      <c r="A26" s="306">
        <v>26</v>
      </c>
      <c r="B26" s="307" t="s">
        <v>243</v>
      </c>
      <c r="C26" s="308"/>
      <c r="D26" s="113">
        <v>0.76359193646915091</v>
      </c>
      <c r="E26" s="115">
        <v>25</v>
      </c>
      <c r="F26" s="114">
        <v>27</v>
      </c>
      <c r="G26" s="114">
        <v>30</v>
      </c>
      <c r="H26" s="114">
        <v>29</v>
      </c>
      <c r="I26" s="140">
        <v>32</v>
      </c>
      <c r="J26" s="115">
        <v>-7</v>
      </c>
      <c r="K26" s="116">
        <v>-21.875</v>
      </c>
    </row>
    <row r="27" spans="1:11" ht="14.1" customHeight="1" x14ac:dyDescent="0.2">
      <c r="A27" s="306">
        <v>27</v>
      </c>
      <c r="B27" s="307" t="s">
        <v>244</v>
      </c>
      <c r="C27" s="308"/>
      <c r="D27" s="113">
        <v>0.30543677458766033</v>
      </c>
      <c r="E27" s="115">
        <v>10</v>
      </c>
      <c r="F27" s="114">
        <v>10</v>
      </c>
      <c r="G27" s="114">
        <v>11</v>
      </c>
      <c r="H27" s="114">
        <v>13</v>
      </c>
      <c r="I27" s="140">
        <v>11</v>
      </c>
      <c r="J27" s="115">
        <v>-1</v>
      </c>
      <c r="K27" s="116">
        <v>-9.0909090909090917</v>
      </c>
    </row>
    <row r="28" spans="1:11" ht="14.1" customHeight="1" x14ac:dyDescent="0.2">
      <c r="A28" s="306">
        <v>28</v>
      </c>
      <c r="B28" s="307" t="s">
        <v>245</v>
      </c>
      <c r="C28" s="308"/>
      <c r="D28" s="113">
        <v>0.15271838729383017</v>
      </c>
      <c r="E28" s="115">
        <v>5</v>
      </c>
      <c r="F28" s="114">
        <v>3</v>
      </c>
      <c r="G28" s="114">
        <v>3</v>
      </c>
      <c r="H28" s="114">
        <v>3</v>
      </c>
      <c r="I28" s="140">
        <v>3</v>
      </c>
      <c r="J28" s="115">
        <v>2</v>
      </c>
      <c r="K28" s="116">
        <v>66.666666666666671</v>
      </c>
    </row>
    <row r="29" spans="1:11" ht="14.1" customHeight="1" x14ac:dyDescent="0.2">
      <c r="A29" s="306">
        <v>29</v>
      </c>
      <c r="B29" s="307" t="s">
        <v>246</v>
      </c>
      <c r="C29" s="308"/>
      <c r="D29" s="113">
        <v>2.9016493585827732</v>
      </c>
      <c r="E29" s="115">
        <v>95</v>
      </c>
      <c r="F29" s="114">
        <v>113</v>
      </c>
      <c r="G29" s="114">
        <v>121</v>
      </c>
      <c r="H29" s="114">
        <v>123</v>
      </c>
      <c r="I29" s="140">
        <v>130</v>
      </c>
      <c r="J29" s="115">
        <v>-35</v>
      </c>
      <c r="K29" s="116">
        <v>-26.923076923076923</v>
      </c>
    </row>
    <row r="30" spans="1:11" ht="14.1" customHeight="1" x14ac:dyDescent="0.2">
      <c r="A30" s="306" t="s">
        <v>247</v>
      </c>
      <c r="B30" s="307" t="s">
        <v>248</v>
      </c>
      <c r="C30" s="308"/>
      <c r="D30" s="113">
        <v>0.24434941967012827</v>
      </c>
      <c r="E30" s="115">
        <v>8</v>
      </c>
      <c r="F30" s="114">
        <v>5</v>
      </c>
      <c r="G30" s="114">
        <v>6</v>
      </c>
      <c r="H30" s="114">
        <v>6</v>
      </c>
      <c r="I30" s="140">
        <v>7</v>
      </c>
      <c r="J30" s="115">
        <v>1</v>
      </c>
      <c r="K30" s="116">
        <v>14.285714285714286</v>
      </c>
    </row>
    <row r="31" spans="1:11" ht="14.1" customHeight="1" x14ac:dyDescent="0.2">
      <c r="A31" s="306" t="s">
        <v>249</v>
      </c>
      <c r="B31" s="307" t="s">
        <v>250</v>
      </c>
      <c r="C31" s="308"/>
      <c r="D31" s="113">
        <v>2.657299938912645</v>
      </c>
      <c r="E31" s="115">
        <v>87</v>
      </c>
      <c r="F31" s="114">
        <v>108</v>
      </c>
      <c r="G31" s="114">
        <v>115</v>
      </c>
      <c r="H31" s="114">
        <v>117</v>
      </c>
      <c r="I31" s="140">
        <v>123</v>
      </c>
      <c r="J31" s="115">
        <v>-36</v>
      </c>
      <c r="K31" s="116">
        <v>-29.26829268292683</v>
      </c>
    </row>
    <row r="32" spans="1:11" ht="14.1" customHeight="1" x14ac:dyDescent="0.2">
      <c r="A32" s="306">
        <v>31</v>
      </c>
      <c r="B32" s="307" t="s">
        <v>251</v>
      </c>
      <c r="C32" s="308"/>
      <c r="D32" s="113">
        <v>0.39706780696395844</v>
      </c>
      <c r="E32" s="115">
        <v>13</v>
      </c>
      <c r="F32" s="114">
        <v>11</v>
      </c>
      <c r="G32" s="114">
        <v>10</v>
      </c>
      <c r="H32" s="114">
        <v>11</v>
      </c>
      <c r="I32" s="140">
        <v>11</v>
      </c>
      <c r="J32" s="115">
        <v>2</v>
      </c>
      <c r="K32" s="116">
        <v>18.181818181818183</v>
      </c>
    </row>
    <row r="33" spans="1:11" ht="14.1" customHeight="1" x14ac:dyDescent="0.2">
      <c r="A33" s="306">
        <v>32</v>
      </c>
      <c r="B33" s="307" t="s">
        <v>252</v>
      </c>
      <c r="C33" s="308"/>
      <c r="D33" s="113">
        <v>0.88576664630421498</v>
      </c>
      <c r="E33" s="115">
        <v>29</v>
      </c>
      <c r="F33" s="114">
        <v>29</v>
      </c>
      <c r="G33" s="114">
        <v>26</v>
      </c>
      <c r="H33" s="114">
        <v>29</v>
      </c>
      <c r="I33" s="140">
        <v>32</v>
      </c>
      <c r="J33" s="115">
        <v>-3</v>
      </c>
      <c r="K33" s="116">
        <v>-9.375</v>
      </c>
    </row>
    <row r="34" spans="1:11" ht="14.1" customHeight="1" x14ac:dyDescent="0.2">
      <c r="A34" s="306">
        <v>33</v>
      </c>
      <c r="B34" s="307" t="s">
        <v>253</v>
      </c>
      <c r="C34" s="308"/>
      <c r="D34" s="113">
        <v>0.61087354917532066</v>
      </c>
      <c r="E34" s="115">
        <v>20</v>
      </c>
      <c r="F34" s="114">
        <v>20</v>
      </c>
      <c r="G34" s="114">
        <v>22</v>
      </c>
      <c r="H34" s="114">
        <v>21</v>
      </c>
      <c r="I34" s="140">
        <v>16</v>
      </c>
      <c r="J34" s="115">
        <v>4</v>
      </c>
      <c r="K34" s="116">
        <v>25</v>
      </c>
    </row>
    <row r="35" spans="1:11" ht="14.1" customHeight="1" x14ac:dyDescent="0.2">
      <c r="A35" s="306">
        <v>34</v>
      </c>
      <c r="B35" s="307" t="s">
        <v>254</v>
      </c>
      <c r="C35" s="308"/>
      <c r="D35" s="113">
        <v>4.9480757483200977</v>
      </c>
      <c r="E35" s="115">
        <v>162</v>
      </c>
      <c r="F35" s="114">
        <v>178</v>
      </c>
      <c r="G35" s="114">
        <v>162</v>
      </c>
      <c r="H35" s="114">
        <v>168</v>
      </c>
      <c r="I35" s="140">
        <v>180</v>
      </c>
      <c r="J35" s="115">
        <v>-18</v>
      </c>
      <c r="K35" s="116">
        <v>-10</v>
      </c>
    </row>
    <row r="36" spans="1:11" ht="14.1" customHeight="1" x14ac:dyDescent="0.2">
      <c r="A36" s="306">
        <v>41</v>
      </c>
      <c r="B36" s="307" t="s">
        <v>255</v>
      </c>
      <c r="C36" s="308"/>
      <c r="D36" s="113">
        <v>0.12217470983506414</v>
      </c>
      <c r="E36" s="115">
        <v>4</v>
      </c>
      <c r="F36" s="114">
        <v>5</v>
      </c>
      <c r="G36" s="114">
        <v>6</v>
      </c>
      <c r="H36" s="114">
        <v>7</v>
      </c>
      <c r="I36" s="140">
        <v>7</v>
      </c>
      <c r="J36" s="115">
        <v>-3</v>
      </c>
      <c r="K36" s="116">
        <v>-42.857142857142854</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0.70250458155161877</v>
      </c>
      <c r="E38" s="115">
        <v>23</v>
      </c>
      <c r="F38" s="114">
        <v>28</v>
      </c>
      <c r="G38" s="114">
        <v>23</v>
      </c>
      <c r="H38" s="114">
        <v>24</v>
      </c>
      <c r="I38" s="140">
        <v>25</v>
      </c>
      <c r="J38" s="115">
        <v>-2</v>
      </c>
      <c r="K38" s="116">
        <v>-8</v>
      </c>
    </row>
    <row r="39" spans="1:11" ht="14.1" customHeight="1" x14ac:dyDescent="0.2">
      <c r="A39" s="306">
        <v>51</v>
      </c>
      <c r="B39" s="307" t="s">
        <v>258</v>
      </c>
      <c r="C39" s="308"/>
      <c r="D39" s="113">
        <v>17.104459376908981</v>
      </c>
      <c r="E39" s="115">
        <v>560</v>
      </c>
      <c r="F39" s="114">
        <v>591</v>
      </c>
      <c r="G39" s="114">
        <v>583</v>
      </c>
      <c r="H39" s="114">
        <v>609</v>
      </c>
      <c r="I39" s="140">
        <v>649</v>
      </c>
      <c r="J39" s="115">
        <v>-89</v>
      </c>
      <c r="K39" s="116">
        <v>-13.713405238828967</v>
      </c>
    </row>
    <row r="40" spans="1:11" ht="14.1" customHeight="1" x14ac:dyDescent="0.2">
      <c r="A40" s="306" t="s">
        <v>259</v>
      </c>
      <c r="B40" s="307" t="s">
        <v>260</v>
      </c>
      <c r="C40" s="308"/>
      <c r="D40" s="113">
        <v>16.768478924862553</v>
      </c>
      <c r="E40" s="115">
        <v>549</v>
      </c>
      <c r="F40" s="114">
        <v>583</v>
      </c>
      <c r="G40" s="114">
        <v>572</v>
      </c>
      <c r="H40" s="114">
        <v>597</v>
      </c>
      <c r="I40" s="140">
        <v>635</v>
      </c>
      <c r="J40" s="115">
        <v>-86</v>
      </c>
      <c r="K40" s="116">
        <v>-13.543307086614174</v>
      </c>
    </row>
    <row r="41" spans="1:11" ht="14.1" customHeight="1" x14ac:dyDescent="0.2">
      <c r="A41" s="306"/>
      <c r="B41" s="307" t="s">
        <v>261</v>
      </c>
      <c r="C41" s="308"/>
      <c r="D41" s="113">
        <v>3.0238240684178375</v>
      </c>
      <c r="E41" s="115">
        <v>99</v>
      </c>
      <c r="F41" s="114">
        <v>90</v>
      </c>
      <c r="G41" s="114">
        <v>78</v>
      </c>
      <c r="H41" s="114">
        <v>72</v>
      </c>
      <c r="I41" s="140">
        <v>66</v>
      </c>
      <c r="J41" s="115">
        <v>33</v>
      </c>
      <c r="K41" s="116">
        <v>50</v>
      </c>
    </row>
    <row r="42" spans="1:11" ht="14.1" customHeight="1" x14ac:dyDescent="0.2">
      <c r="A42" s="306">
        <v>52</v>
      </c>
      <c r="B42" s="307" t="s">
        <v>262</v>
      </c>
      <c r="C42" s="308"/>
      <c r="D42" s="113">
        <v>5.00916310323763</v>
      </c>
      <c r="E42" s="115">
        <v>164</v>
      </c>
      <c r="F42" s="114">
        <v>167</v>
      </c>
      <c r="G42" s="114">
        <v>163</v>
      </c>
      <c r="H42" s="114">
        <v>166</v>
      </c>
      <c r="I42" s="140">
        <v>166</v>
      </c>
      <c r="J42" s="115">
        <v>-2</v>
      </c>
      <c r="K42" s="116">
        <v>-1.2048192771084338</v>
      </c>
    </row>
    <row r="43" spans="1:11" ht="14.1" customHeight="1" x14ac:dyDescent="0.2">
      <c r="A43" s="306" t="s">
        <v>263</v>
      </c>
      <c r="B43" s="307" t="s">
        <v>264</v>
      </c>
      <c r="C43" s="308"/>
      <c r="D43" s="113">
        <v>4.9175320708613315</v>
      </c>
      <c r="E43" s="115">
        <v>161</v>
      </c>
      <c r="F43" s="114">
        <v>164</v>
      </c>
      <c r="G43" s="114">
        <v>159</v>
      </c>
      <c r="H43" s="114">
        <v>162</v>
      </c>
      <c r="I43" s="140">
        <v>161</v>
      </c>
      <c r="J43" s="115">
        <v>0</v>
      </c>
      <c r="K43" s="116">
        <v>0</v>
      </c>
    </row>
    <row r="44" spans="1:11" ht="14.1" customHeight="1" x14ac:dyDescent="0.2">
      <c r="A44" s="306">
        <v>53</v>
      </c>
      <c r="B44" s="307" t="s">
        <v>265</v>
      </c>
      <c r="C44" s="308"/>
      <c r="D44" s="113">
        <v>2.2907758094074526</v>
      </c>
      <c r="E44" s="115">
        <v>75</v>
      </c>
      <c r="F44" s="114">
        <v>82</v>
      </c>
      <c r="G44" s="114">
        <v>80</v>
      </c>
      <c r="H44" s="114">
        <v>88</v>
      </c>
      <c r="I44" s="140">
        <v>85</v>
      </c>
      <c r="J44" s="115">
        <v>-10</v>
      </c>
      <c r="K44" s="116">
        <v>-11.764705882352942</v>
      </c>
    </row>
    <row r="45" spans="1:11" ht="14.1" customHeight="1" x14ac:dyDescent="0.2">
      <c r="A45" s="306" t="s">
        <v>266</v>
      </c>
      <c r="B45" s="307" t="s">
        <v>267</v>
      </c>
      <c r="C45" s="308"/>
      <c r="D45" s="113">
        <v>2.2907758094074526</v>
      </c>
      <c r="E45" s="115">
        <v>75</v>
      </c>
      <c r="F45" s="114">
        <v>82</v>
      </c>
      <c r="G45" s="114">
        <v>80</v>
      </c>
      <c r="H45" s="114">
        <v>88</v>
      </c>
      <c r="I45" s="140">
        <v>84</v>
      </c>
      <c r="J45" s="115">
        <v>-9</v>
      </c>
      <c r="K45" s="116">
        <v>-10.714285714285714</v>
      </c>
    </row>
    <row r="46" spans="1:11" ht="14.1" customHeight="1" x14ac:dyDescent="0.2">
      <c r="A46" s="306">
        <v>54</v>
      </c>
      <c r="B46" s="307" t="s">
        <v>268</v>
      </c>
      <c r="C46" s="308"/>
      <c r="D46" s="113">
        <v>11.148442272449604</v>
      </c>
      <c r="E46" s="115">
        <v>365</v>
      </c>
      <c r="F46" s="114">
        <v>387</v>
      </c>
      <c r="G46" s="114">
        <v>393</v>
      </c>
      <c r="H46" s="114">
        <v>441</v>
      </c>
      <c r="I46" s="140">
        <v>459</v>
      </c>
      <c r="J46" s="115">
        <v>-94</v>
      </c>
      <c r="K46" s="116">
        <v>-20.479302832244009</v>
      </c>
    </row>
    <row r="47" spans="1:11" ht="14.1" customHeight="1" x14ac:dyDescent="0.2">
      <c r="A47" s="306">
        <v>61</v>
      </c>
      <c r="B47" s="307" t="s">
        <v>269</v>
      </c>
      <c r="C47" s="308"/>
      <c r="D47" s="113">
        <v>0.79413561392791687</v>
      </c>
      <c r="E47" s="115">
        <v>26</v>
      </c>
      <c r="F47" s="114">
        <v>26</v>
      </c>
      <c r="G47" s="114">
        <v>25</v>
      </c>
      <c r="H47" s="114">
        <v>25</v>
      </c>
      <c r="I47" s="140">
        <v>27</v>
      </c>
      <c r="J47" s="115">
        <v>-1</v>
      </c>
      <c r="K47" s="116">
        <v>-3.7037037037037037</v>
      </c>
    </row>
    <row r="48" spans="1:11" ht="14.1" customHeight="1" x14ac:dyDescent="0.2">
      <c r="A48" s="306">
        <v>62</v>
      </c>
      <c r="B48" s="307" t="s">
        <v>270</v>
      </c>
      <c r="C48" s="308"/>
      <c r="D48" s="113">
        <v>7.3304825901038484</v>
      </c>
      <c r="E48" s="115">
        <v>240</v>
      </c>
      <c r="F48" s="114">
        <v>238</v>
      </c>
      <c r="G48" s="114">
        <v>228</v>
      </c>
      <c r="H48" s="114">
        <v>235</v>
      </c>
      <c r="I48" s="140">
        <v>242</v>
      </c>
      <c r="J48" s="115">
        <v>-2</v>
      </c>
      <c r="K48" s="116">
        <v>-0.82644628099173556</v>
      </c>
    </row>
    <row r="49" spans="1:11" ht="14.1" customHeight="1" x14ac:dyDescent="0.2">
      <c r="A49" s="306">
        <v>63</v>
      </c>
      <c r="B49" s="307" t="s">
        <v>271</v>
      </c>
      <c r="C49" s="308"/>
      <c r="D49" s="113">
        <v>8.9798411728772152</v>
      </c>
      <c r="E49" s="115">
        <v>294</v>
      </c>
      <c r="F49" s="114">
        <v>351</v>
      </c>
      <c r="G49" s="114">
        <v>343</v>
      </c>
      <c r="H49" s="114">
        <v>346</v>
      </c>
      <c r="I49" s="140">
        <v>333</v>
      </c>
      <c r="J49" s="115">
        <v>-39</v>
      </c>
      <c r="K49" s="116">
        <v>-11.711711711711711</v>
      </c>
    </row>
    <row r="50" spans="1:11" ht="14.1" customHeight="1" x14ac:dyDescent="0.2">
      <c r="A50" s="306" t="s">
        <v>272</v>
      </c>
      <c r="B50" s="307" t="s">
        <v>273</v>
      </c>
      <c r="C50" s="308"/>
      <c r="D50" s="113">
        <v>0.51924251679902256</v>
      </c>
      <c r="E50" s="115">
        <v>17</v>
      </c>
      <c r="F50" s="114">
        <v>14</v>
      </c>
      <c r="G50" s="114">
        <v>15</v>
      </c>
      <c r="H50" s="114">
        <v>17</v>
      </c>
      <c r="I50" s="140">
        <v>13</v>
      </c>
      <c r="J50" s="115">
        <v>4</v>
      </c>
      <c r="K50" s="116">
        <v>30.76923076923077</v>
      </c>
    </row>
    <row r="51" spans="1:11" ht="14.1" customHeight="1" x14ac:dyDescent="0.2">
      <c r="A51" s="306" t="s">
        <v>274</v>
      </c>
      <c r="B51" s="307" t="s">
        <v>275</v>
      </c>
      <c r="C51" s="308"/>
      <c r="D51" s="113">
        <v>8.0940745265729994</v>
      </c>
      <c r="E51" s="115">
        <v>265</v>
      </c>
      <c r="F51" s="114">
        <v>324</v>
      </c>
      <c r="G51" s="114">
        <v>306</v>
      </c>
      <c r="H51" s="114">
        <v>307</v>
      </c>
      <c r="I51" s="140">
        <v>301</v>
      </c>
      <c r="J51" s="115">
        <v>-36</v>
      </c>
      <c r="K51" s="116">
        <v>-11.960132890365449</v>
      </c>
    </row>
    <row r="52" spans="1:11" ht="14.1" customHeight="1" x14ac:dyDescent="0.2">
      <c r="A52" s="306">
        <v>71</v>
      </c>
      <c r="B52" s="307" t="s">
        <v>276</v>
      </c>
      <c r="C52" s="308"/>
      <c r="D52" s="113">
        <v>13.591936469150886</v>
      </c>
      <c r="E52" s="115">
        <v>445</v>
      </c>
      <c r="F52" s="114">
        <v>460</v>
      </c>
      <c r="G52" s="114">
        <v>468</v>
      </c>
      <c r="H52" s="114">
        <v>489</v>
      </c>
      <c r="I52" s="140">
        <v>487</v>
      </c>
      <c r="J52" s="115">
        <v>-42</v>
      </c>
      <c r="K52" s="116">
        <v>-8.6242299794661186</v>
      </c>
    </row>
    <row r="53" spans="1:11" ht="14.1" customHeight="1" x14ac:dyDescent="0.2">
      <c r="A53" s="306" t="s">
        <v>277</v>
      </c>
      <c r="B53" s="307" t="s">
        <v>278</v>
      </c>
      <c r="C53" s="308"/>
      <c r="D53" s="113">
        <v>2.0769700671960902</v>
      </c>
      <c r="E53" s="115">
        <v>68</v>
      </c>
      <c r="F53" s="114">
        <v>74</v>
      </c>
      <c r="G53" s="114">
        <v>84</v>
      </c>
      <c r="H53" s="114">
        <v>84</v>
      </c>
      <c r="I53" s="140">
        <v>82</v>
      </c>
      <c r="J53" s="115">
        <v>-14</v>
      </c>
      <c r="K53" s="116">
        <v>-17.073170731707318</v>
      </c>
    </row>
    <row r="54" spans="1:11" ht="14.1" customHeight="1" x14ac:dyDescent="0.2">
      <c r="A54" s="306" t="s">
        <v>279</v>
      </c>
      <c r="B54" s="307" t="s">
        <v>280</v>
      </c>
      <c r="C54" s="308"/>
      <c r="D54" s="113">
        <v>11.056811240073305</v>
      </c>
      <c r="E54" s="115">
        <v>362</v>
      </c>
      <c r="F54" s="114">
        <v>368</v>
      </c>
      <c r="G54" s="114">
        <v>366</v>
      </c>
      <c r="H54" s="114">
        <v>385</v>
      </c>
      <c r="I54" s="140">
        <v>383</v>
      </c>
      <c r="J54" s="115">
        <v>-21</v>
      </c>
      <c r="K54" s="116">
        <v>-5.4830287206266322</v>
      </c>
    </row>
    <row r="55" spans="1:11" ht="14.1" customHeight="1" x14ac:dyDescent="0.2">
      <c r="A55" s="306">
        <v>72</v>
      </c>
      <c r="B55" s="307" t="s">
        <v>281</v>
      </c>
      <c r="C55" s="308"/>
      <c r="D55" s="113">
        <v>1.5882712278558337</v>
      </c>
      <c r="E55" s="115">
        <v>52</v>
      </c>
      <c r="F55" s="114">
        <v>48</v>
      </c>
      <c r="G55" s="114">
        <v>51</v>
      </c>
      <c r="H55" s="114">
        <v>47</v>
      </c>
      <c r="I55" s="140">
        <v>49</v>
      </c>
      <c r="J55" s="115">
        <v>3</v>
      </c>
      <c r="K55" s="116">
        <v>6.1224489795918364</v>
      </c>
    </row>
    <row r="56" spans="1:11" ht="14.1" customHeight="1" x14ac:dyDescent="0.2">
      <c r="A56" s="306" t="s">
        <v>282</v>
      </c>
      <c r="B56" s="307" t="s">
        <v>283</v>
      </c>
      <c r="C56" s="308"/>
      <c r="D56" s="113">
        <v>0.3359804520464264</v>
      </c>
      <c r="E56" s="115">
        <v>11</v>
      </c>
      <c r="F56" s="114">
        <v>11</v>
      </c>
      <c r="G56" s="114">
        <v>10</v>
      </c>
      <c r="H56" s="114">
        <v>10</v>
      </c>
      <c r="I56" s="140">
        <v>11</v>
      </c>
      <c r="J56" s="115">
        <v>0</v>
      </c>
      <c r="K56" s="116">
        <v>0</v>
      </c>
    </row>
    <row r="57" spans="1:11" ht="14.1" customHeight="1" x14ac:dyDescent="0.2">
      <c r="A57" s="306" t="s">
        <v>284</v>
      </c>
      <c r="B57" s="307" t="s">
        <v>285</v>
      </c>
      <c r="C57" s="308"/>
      <c r="D57" s="113">
        <v>1.0384850335980451</v>
      </c>
      <c r="E57" s="115">
        <v>34</v>
      </c>
      <c r="F57" s="114">
        <v>31</v>
      </c>
      <c r="G57" s="114">
        <v>36</v>
      </c>
      <c r="H57" s="114">
        <v>33</v>
      </c>
      <c r="I57" s="140">
        <v>34</v>
      </c>
      <c r="J57" s="115">
        <v>0</v>
      </c>
      <c r="K57" s="116">
        <v>0</v>
      </c>
    </row>
    <row r="58" spans="1:11" ht="14.1" customHeight="1" x14ac:dyDescent="0.2">
      <c r="A58" s="306">
        <v>73</v>
      </c>
      <c r="B58" s="307" t="s">
        <v>286</v>
      </c>
      <c r="C58" s="308"/>
      <c r="D58" s="113">
        <v>0.73304825901038484</v>
      </c>
      <c r="E58" s="115">
        <v>24</v>
      </c>
      <c r="F58" s="114">
        <v>27</v>
      </c>
      <c r="G58" s="114">
        <v>29</v>
      </c>
      <c r="H58" s="114">
        <v>30</v>
      </c>
      <c r="I58" s="140">
        <v>31</v>
      </c>
      <c r="J58" s="115">
        <v>-7</v>
      </c>
      <c r="K58" s="116">
        <v>-22.580645161290324</v>
      </c>
    </row>
    <row r="59" spans="1:11" ht="14.1" customHeight="1" x14ac:dyDescent="0.2">
      <c r="A59" s="306" t="s">
        <v>287</v>
      </c>
      <c r="B59" s="307" t="s">
        <v>288</v>
      </c>
      <c r="C59" s="308"/>
      <c r="D59" s="113">
        <v>0.61087354917532066</v>
      </c>
      <c r="E59" s="115">
        <v>20</v>
      </c>
      <c r="F59" s="114">
        <v>22</v>
      </c>
      <c r="G59" s="114">
        <v>22</v>
      </c>
      <c r="H59" s="114">
        <v>22</v>
      </c>
      <c r="I59" s="140">
        <v>24</v>
      </c>
      <c r="J59" s="115">
        <v>-4</v>
      </c>
      <c r="K59" s="116">
        <v>-16.666666666666668</v>
      </c>
    </row>
    <row r="60" spans="1:11" ht="14.1" customHeight="1" x14ac:dyDescent="0.2">
      <c r="A60" s="306">
        <v>81</v>
      </c>
      <c r="B60" s="307" t="s">
        <v>289</v>
      </c>
      <c r="C60" s="308"/>
      <c r="D60" s="113">
        <v>2.9627367135003055</v>
      </c>
      <c r="E60" s="115">
        <v>97</v>
      </c>
      <c r="F60" s="114">
        <v>102</v>
      </c>
      <c r="G60" s="114">
        <v>101</v>
      </c>
      <c r="H60" s="114">
        <v>97</v>
      </c>
      <c r="I60" s="140">
        <v>100</v>
      </c>
      <c r="J60" s="115">
        <v>-3</v>
      </c>
      <c r="K60" s="116">
        <v>-3</v>
      </c>
    </row>
    <row r="61" spans="1:11" ht="14.1" customHeight="1" x14ac:dyDescent="0.2">
      <c r="A61" s="306" t="s">
        <v>290</v>
      </c>
      <c r="B61" s="307" t="s">
        <v>291</v>
      </c>
      <c r="C61" s="308"/>
      <c r="D61" s="113">
        <v>1.0079413561392792</v>
      </c>
      <c r="E61" s="115">
        <v>33</v>
      </c>
      <c r="F61" s="114">
        <v>33</v>
      </c>
      <c r="G61" s="114">
        <v>34</v>
      </c>
      <c r="H61" s="114">
        <v>31</v>
      </c>
      <c r="I61" s="140">
        <v>32</v>
      </c>
      <c r="J61" s="115">
        <v>1</v>
      </c>
      <c r="K61" s="116">
        <v>3.125</v>
      </c>
    </row>
    <row r="62" spans="1:11" ht="14.1" customHeight="1" x14ac:dyDescent="0.2">
      <c r="A62" s="306" t="s">
        <v>292</v>
      </c>
      <c r="B62" s="307" t="s">
        <v>293</v>
      </c>
      <c r="C62" s="308"/>
      <c r="D62" s="113">
        <v>0.82467929138668294</v>
      </c>
      <c r="E62" s="115">
        <v>27</v>
      </c>
      <c r="F62" s="114">
        <v>27</v>
      </c>
      <c r="G62" s="114">
        <v>26</v>
      </c>
      <c r="H62" s="114">
        <v>27</v>
      </c>
      <c r="I62" s="140">
        <v>30</v>
      </c>
      <c r="J62" s="115">
        <v>-3</v>
      </c>
      <c r="K62" s="116">
        <v>-10</v>
      </c>
    </row>
    <row r="63" spans="1:11" ht="14.1" customHeight="1" x14ac:dyDescent="0.2">
      <c r="A63" s="306"/>
      <c r="B63" s="307" t="s">
        <v>294</v>
      </c>
      <c r="C63" s="308"/>
      <c r="D63" s="113">
        <v>0.79413561392791687</v>
      </c>
      <c r="E63" s="115">
        <v>26</v>
      </c>
      <c r="F63" s="114">
        <v>27</v>
      </c>
      <c r="G63" s="114">
        <v>26</v>
      </c>
      <c r="H63" s="114">
        <v>27</v>
      </c>
      <c r="I63" s="140">
        <v>30</v>
      </c>
      <c r="J63" s="115">
        <v>-4</v>
      </c>
      <c r="K63" s="116">
        <v>-13.333333333333334</v>
      </c>
    </row>
    <row r="64" spans="1:11" ht="14.1" customHeight="1" x14ac:dyDescent="0.2">
      <c r="A64" s="306" t="s">
        <v>295</v>
      </c>
      <c r="B64" s="307" t="s">
        <v>296</v>
      </c>
      <c r="C64" s="308"/>
      <c r="D64" s="113">
        <v>9.1631032376298105E-2</v>
      </c>
      <c r="E64" s="115">
        <v>3</v>
      </c>
      <c r="F64" s="114">
        <v>3</v>
      </c>
      <c r="G64" s="114">
        <v>3</v>
      </c>
      <c r="H64" s="114">
        <v>3</v>
      </c>
      <c r="I64" s="140">
        <v>4</v>
      </c>
      <c r="J64" s="115">
        <v>-1</v>
      </c>
      <c r="K64" s="116">
        <v>-25</v>
      </c>
    </row>
    <row r="65" spans="1:11" ht="14.1" customHeight="1" x14ac:dyDescent="0.2">
      <c r="A65" s="306" t="s">
        <v>297</v>
      </c>
      <c r="B65" s="307" t="s">
        <v>298</v>
      </c>
      <c r="C65" s="308"/>
      <c r="D65" s="113">
        <v>0.70250458155161877</v>
      </c>
      <c r="E65" s="115">
        <v>23</v>
      </c>
      <c r="F65" s="114">
        <v>26</v>
      </c>
      <c r="G65" s="114">
        <v>26</v>
      </c>
      <c r="H65" s="114">
        <v>26</v>
      </c>
      <c r="I65" s="140">
        <v>24</v>
      </c>
      <c r="J65" s="115">
        <v>-1</v>
      </c>
      <c r="K65" s="116">
        <v>-4.166666666666667</v>
      </c>
    </row>
    <row r="66" spans="1:11" ht="14.1" customHeight="1" x14ac:dyDescent="0.2">
      <c r="A66" s="306">
        <v>82</v>
      </c>
      <c r="B66" s="307" t="s">
        <v>299</v>
      </c>
      <c r="C66" s="308"/>
      <c r="D66" s="113">
        <v>1.1301160659743432</v>
      </c>
      <c r="E66" s="115">
        <v>37</v>
      </c>
      <c r="F66" s="114">
        <v>38</v>
      </c>
      <c r="G66" s="114">
        <v>40</v>
      </c>
      <c r="H66" s="114">
        <v>42</v>
      </c>
      <c r="I66" s="140">
        <v>41</v>
      </c>
      <c r="J66" s="115">
        <v>-4</v>
      </c>
      <c r="K66" s="116">
        <v>-9.7560975609756095</v>
      </c>
    </row>
    <row r="67" spans="1:11" ht="14.1" customHeight="1" x14ac:dyDescent="0.2">
      <c r="A67" s="306" t="s">
        <v>300</v>
      </c>
      <c r="B67" s="307" t="s">
        <v>301</v>
      </c>
      <c r="C67" s="308"/>
      <c r="D67" s="113">
        <v>0.39706780696395844</v>
      </c>
      <c r="E67" s="115">
        <v>13</v>
      </c>
      <c r="F67" s="114">
        <v>14</v>
      </c>
      <c r="G67" s="114">
        <v>13</v>
      </c>
      <c r="H67" s="114">
        <v>14</v>
      </c>
      <c r="I67" s="140">
        <v>13</v>
      </c>
      <c r="J67" s="115">
        <v>0</v>
      </c>
      <c r="K67" s="116">
        <v>0</v>
      </c>
    </row>
    <row r="68" spans="1:11" ht="14.1" customHeight="1" x14ac:dyDescent="0.2">
      <c r="A68" s="306" t="s">
        <v>302</v>
      </c>
      <c r="B68" s="307" t="s">
        <v>303</v>
      </c>
      <c r="C68" s="308"/>
      <c r="D68" s="113">
        <v>0.30543677458766033</v>
      </c>
      <c r="E68" s="115">
        <v>10</v>
      </c>
      <c r="F68" s="114">
        <v>9</v>
      </c>
      <c r="G68" s="114">
        <v>11</v>
      </c>
      <c r="H68" s="114">
        <v>10</v>
      </c>
      <c r="I68" s="140">
        <v>11</v>
      </c>
      <c r="J68" s="115">
        <v>-1</v>
      </c>
      <c r="K68" s="116">
        <v>-9.0909090909090917</v>
      </c>
    </row>
    <row r="69" spans="1:11" ht="14.1" customHeight="1" x14ac:dyDescent="0.2">
      <c r="A69" s="306">
        <v>83</v>
      </c>
      <c r="B69" s="307" t="s">
        <v>304</v>
      </c>
      <c r="C69" s="308"/>
      <c r="D69" s="113">
        <v>3.5430665852168599</v>
      </c>
      <c r="E69" s="115">
        <v>116</v>
      </c>
      <c r="F69" s="114">
        <v>133</v>
      </c>
      <c r="G69" s="114">
        <v>127</v>
      </c>
      <c r="H69" s="114">
        <v>127</v>
      </c>
      <c r="I69" s="140">
        <v>130</v>
      </c>
      <c r="J69" s="115">
        <v>-14</v>
      </c>
      <c r="K69" s="116">
        <v>-10.76923076923077</v>
      </c>
    </row>
    <row r="70" spans="1:11" ht="14.1" customHeight="1" x14ac:dyDescent="0.2">
      <c r="A70" s="306" t="s">
        <v>305</v>
      </c>
      <c r="B70" s="307" t="s">
        <v>306</v>
      </c>
      <c r="C70" s="308"/>
      <c r="D70" s="113">
        <v>1.710445937690898</v>
      </c>
      <c r="E70" s="115">
        <v>56</v>
      </c>
      <c r="F70" s="114">
        <v>62</v>
      </c>
      <c r="G70" s="114">
        <v>58</v>
      </c>
      <c r="H70" s="114">
        <v>52</v>
      </c>
      <c r="I70" s="140">
        <v>52</v>
      </c>
      <c r="J70" s="115">
        <v>4</v>
      </c>
      <c r="K70" s="116">
        <v>7.6923076923076925</v>
      </c>
    </row>
    <row r="71" spans="1:11" ht="14.1" customHeight="1" x14ac:dyDescent="0.2">
      <c r="A71" s="306"/>
      <c r="B71" s="307" t="s">
        <v>307</v>
      </c>
      <c r="C71" s="308"/>
      <c r="D71" s="113">
        <v>0.94685400122174712</v>
      </c>
      <c r="E71" s="115">
        <v>31</v>
      </c>
      <c r="F71" s="114">
        <v>35</v>
      </c>
      <c r="G71" s="114">
        <v>30</v>
      </c>
      <c r="H71" s="114">
        <v>27</v>
      </c>
      <c r="I71" s="140">
        <v>24</v>
      </c>
      <c r="J71" s="115">
        <v>7</v>
      </c>
      <c r="K71" s="116">
        <v>29.166666666666668</v>
      </c>
    </row>
    <row r="72" spans="1:11" ht="14.1" customHeight="1" x14ac:dyDescent="0.2">
      <c r="A72" s="306">
        <v>84</v>
      </c>
      <c r="B72" s="307" t="s">
        <v>308</v>
      </c>
      <c r="C72" s="308"/>
      <c r="D72" s="113">
        <v>4.4899205864386076</v>
      </c>
      <c r="E72" s="115">
        <v>147</v>
      </c>
      <c r="F72" s="114">
        <v>153</v>
      </c>
      <c r="G72" s="114">
        <v>162</v>
      </c>
      <c r="H72" s="114">
        <v>176</v>
      </c>
      <c r="I72" s="140">
        <v>164</v>
      </c>
      <c r="J72" s="115">
        <v>-17</v>
      </c>
      <c r="K72" s="116">
        <v>-10.365853658536585</v>
      </c>
    </row>
    <row r="73" spans="1:11" ht="14.1" customHeight="1" x14ac:dyDescent="0.2">
      <c r="A73" s="306" t="s">
        <v>309</v>
      </c>
      <c r="B73" s="307" t="s">
        <v>310</v>
      </c>
      <c r="C73" s="308"/>
      <c r="D73" s="113" t="s">
        <v>513</v>
      </c>
      <c r="E73" s="115" t="s">
        <v>513</v>
      </c>
      <c r="F73" s="114" t="s">
        <v>513</v>
      </c>
      <c r="G73" s="114" t="s">
        <v>513</v>
      </c>
      <c r="H73" s="114" t="s">
        <v>513</v>
      </c>
      <c r="I73" s="140" t="s">
        <v>513</v>
      </c>
      <c r="J73" s="115" t="s">
        <v>513</v>
      </c>
      <c r="K73" s="116" t="s">
        <v>513</v>
      </c>
    </row>
    <row r="74" spans="1:11" ht="14.1" customHeight="1" x14ac:dyDescent="0.2">
      <c r="A74" s="306" t="s">
        <v>311</v>
      </c>
      <c r="B74" s="307" t="s">
        <v>312</v>
      </c>
      <c r="C74" s="308"/>
      <c r="D74" s="113">
        <v>0.15271838729383017</v>
      </c>
      <c r="E74" s="115">
        <v>5</v>
      </c>
      <c r="F74" s="114">
        <v>6</v>
      </c>
      <c r="G74" s="114">
        <v>5</v>
      </c>
      <c r="H74" s="114">
        <v>6</v>
      </c>
      <c r="I74" s="140">
        <v>5</v>
      </c>
      <c r="J74" s="115">
        <v>0</v>
      </c>
      <c r="K74" s="116">
        <v>0</v>
      </c>
    </row>
    <row r="75" spans="1:11" ht="14.1" customHeight="1" x14ac:dyDescent="0.2">
      <c r="A75" s="306" t="s">
        <v>313</v>
      </c>
      <c r="B75" s="307" t="s">
        <v>314</v>
      </c>
      <c r="C75" s="308"/>
      <c r="D75" s="113">
        <v>3.2681734880879656</v>
      </c>
      <c r="E75" s="115">
        <v>107</v>
      </c>
      <c r="F75" s="114">
        <v>117</v>
      </c>
      <c r="G75" s="114">
        <v>130</v>
      </c>
      <c r="H75" s="114">
        <v>141</v>
      </c>
      <c r="I75" s="140">
        <v>128</v>
      </c>
      <c r="J75" s="115">
        <v>-21</v>
      </c>
      <c r="K75" s="116">
        <v>-16.40625</v>
      </c>
    </row>
    <row r="76" spans="1:11" ht="14.1" customHeight="1" x14ac:dyDescent="0.2">
      <c r="A76" s="306">
        <v>91</v>
      </c>
      <c r="B76" s="307" t="s">
        <v>315</v>
      </c>
      <c r="C76" s="308"/>
      <c r="D76" s="113">
        <v>0</v>
      </c>
      <c r="E76" s="115">
        <v>0</v>
      </c>
      <c r="F76" s="114" t="s">
        <v>513</v>
      </c>
      <c r="G76" s="114" t="s">
        <v>513</v>
      </c>
      <c r="H76" s="114">
        <v>3</v>
      </c>
      <c r="I76" s="140">
        <v>3</v>
      </c>
      <c r="J76" s="115">
        <v>-3</v>
      </c>
      <c r="K76" s="116">
        <v>-100</v>
      </c>
    </row>
    <row r="77" spans="1:11" ht="14.1" customHeight="1" x14ac:dyDescent="0.2">
      <c r="A77" s="306">
        <v>92</v>
      </c>
      <c r="B77" s="307" t="s">
        <v>316</v>
      </c>
      <c r="C77" s="308"/>
      <c r="D77" s="113">
        <v>1.0690287110568113</v>
      </c>
      <c r="E77" s="115">
        <v>35</v>
      </c>
      <c r="F77" s="114">
        <v>28</v>
      </c>
      <c r="G77" s="114">
        <v>32</v>
      </c>
      <c r="H77" s="114">
        <v>36</v>
      </c>
      <c r="I77" s="140">
        <v>39</v>
      </c>
      <c r="J77" s="115">
        <v>-4</v>
      </c>
      <c r="K77" s="116">
        <v>-10.256410256410257</v>
      </c>
    </row>
    <row r="78" spans="1:11" ht="14.1" customHeight="1" x14ac:dyDescent="0.2">
      <c r="A78" s="306">
        <v>93</v>
      </c>
      <c r="B78" s="307" t="s">
        <v>317</v>
      </c>
      <c r="C78" s="308"/>
      <c r="D78" s="113" t="s">
        <v>513</v>
      </c>
      <c r="E78" s="115" t="s">
        <v>513</v>
      </c>
      <c r="F78" s="114">
        <v>0</v>
      </c>
      <c r="G78" s="114">
        <v>0</v>
      </c>
      <c r="H78" s="114">
        <v>0</v>
      </c>
      <c r="I78" s="140">
        <v>0</v>
      </c>
      <c r="J78" s="115" t="s">
        <v>513</v>
      </c>
      <c r="K78" s="116" t="s">
        <v>513</v>
      </c>
    </row>
    <row r="79" spans="1:11" ht="14.1" customHeight="1" x14ac:dyDescent="0.2">
      <c r="A79" s="306">
        <v>94</v>
      </c>
      <c r="B79" s="307" t="s">
        <v>318</v>
      </c>
      <c r="C79" s="308"/>
      <c r="D79" s="113">
        <v>0.45815516188149052</v>
      </c>
      <c r="E79" s="115">
        <v>15</v>
      </c>
      <c r="F79" s="114">
        <v>20</v>
      </c>
      <c r="G79" s="114">
        <v>13</v>
      </c>
      <c r="H79" s="114">
        <v>15</v>
      </c>
      <c r="I79" s="140">
        <v>16</v>
      </c>
      <c r="J79" s="115">
        <v>-1</v>
      </c>
      <c r="K79" s="116">
        <v>-6.25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1.9853390348197923</v>
      </c>
      <c r="E81" s="143">
        <v>65</v>
      </c>
      <c r="F81" s="144">
        <v>66</v>
      </c>
      <c r="G81" s="144">
        <v>68</v>
      </c>
      <c r="H81" s="144">
        <v>61</v>
      </c>
      <c r="I81" s="145">
        <v>61</v>
      </c>
      <c r="J81" s="143">
        <v>4</v>
      </c>
      <c r="K81" s="146">
        <v>6.557377049180328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2279</v>
      </c>
      <c r="G12" s="536">
        <v>2291</v>
      </c>
      <c r="H12" s="536">
        <v>2648</v>
      </c>
      <c r="I12" s="536">
        <v>2306</v>
      </c>
      <c r="J12" s="537">
        <v>2173</v>
      </c>
      <c r="K12" s="538">
        <v>106</v>
      </c>
      <c r="L12" s="349">
        <v>4.8780487804878048</v>
      </c>
    </row>
    <row r="13" spans="1:17" s="110" customFormat="1" ht="15" customHeight="1" x14ac:dyDescent="0.2">
      <c r="A13" s="350" t="s">
        <v>344</v>
      </c>
      <c r="B13" s="351" t="s">
        <v>345</v>
      </c>
      <c r="C13" s="347"/>
      <c r="D13" s="347"/>
      <c r="E13" s="348"/>
      <c r="F13" s="536">
        <v>1265</v>
      </c>
      <c r="G13" s="536">
        <v>1237</v>
      </c>
      <c r="H13" s="536">
        <v>1449</v>
      </c>
      <c r="I13" s="536">
        <v>1312</v>
      </c>
      <c r="J13" s="537">
        <v>1160</v>
      </c>
      <c r="K13" s="538">
        <v>105</v>
      </c>
      <c r="L13" s="349">
        <v>9.0517241379310338</v>
      </c>
    </row>
    <row r="14" spans="1:17" s="110" customFormat="1" ht="22.5" customHeight="1" x14ac:dyDescent="0.2">
      <c r="A14" s="350"/>
      <c r="B14" s="351" t="s">
        <v>346</v>
      </c>
      <c r="C14" s="347"/>
      <c r="D14" s="347"/>
      <c r="E14" s="348"/>
      <c r="F14" s="536">
        <v>1014</v>
      </c>
      <c r="G14" s="536">
        <v>1054</v>
      </c>
      <c r="H14" s="536">
        <v>1199</v>
      </c>
      <c r="I14" s="536">
        <v>994</v>
      </c>
      <c r="J14" s="537">
        <v>1013</v>
      </c>
      <c r="K14" s="538">
        <v>1</v>
      </c>
      <c r="L14" s="349">
        <v>9.8716683119447188E-2</v>
      </c>
    </row>
    <row r="15" spans="1:17" s="110" customFormat="1" ht="15" customHeight="1" x14ac:dyDescent="0.2">
      <c r="A15" s="350" t="s">
        <v>347</v>
      </c>
      <c r="B15" s="351" t="s">
        <v>108</v>
      </c>
      <c r="C15" s="347"/>
      <c r="D15" s="347"/>
      <c r="E15" s="348"/>
      <c r="F15" s="536">
        <v>402</v>
      </c>
      <c r="G15" s="536">
        <v>563</v>
      </c>
      <c r="H15" s="536">
        <v>890</v>
      </c>
      <c r="I15" s="536">
        <v>505</v>
      </c>
      <c r="J15" s="537">
        <v>332</v>
      </c>
      <c r="K15" s="538">
        <v>70</v>
      </c>
      <c r="L15" s="349">
        <v>21.08433734939759</v>
      </c>
    </row>
    <row r="16" spans="1:17" s="110" customFormat="1" ht="15" customHeight="1" x14ac:dyDescent="0.2">
      <c r="A16" s="350"/>
      <c r="B16" s="351" t="s">
        <v>109</v>
      </c>
      <c r="C16" s="347"/>
      <c r="D16" s="347"/>
      <c r="E16" s="348"/>
      <c r="F16" s="536">
        <v>1592</v>
      </c>
      <c r="G16" s="536">
        <v>1533</v>
      </c>
      <c r="H16" s="536">
        <v>1523</v>
      </c>
      <c r="I16" s="536">
        <v>1541</v>
      </c>
      <c r="J16" s="537">
        <v>1552</v>
      </c>
      <c r="K16" s="538">
        <v>40</v>
      </c>
      <c r="L16" s="349">
        <v>2.5773195876288661</v>
      </c>
    </row>
    <row r="17" spans="1:12" s="110" customFormat="1" ht="15" customHeight="1" x14ac:dyDescent="0.2">
      <c r="A17" s="350"/>
      <c r="B17" s="351" t="s">
        <v>110</v>
      </c>
      <c r="C17" s="347"/>
      <c r="D17" s="347"/>
      <c r="E17" s="348"/>
      <c r="F17" s="536">
        <v>252</v>
      </c>
      <c r="G17" s="536">
        <v>170</v>
      </c>
      <c r="H17" s="536">
        <v>204</v>
      </c>
      <c r="I17" s="536">
        <v>238</v>
      </c>
      <c r="J17" s="537">
        <v>260</v>
      </c>
      <c r="K17" s="538">
        <v>-8</v>
      </c>
      <c r="L17" s="349">
        <v>-3.0769230769230771</v>
      </c>
    </row>
    <row r="18" spans="1:12" s="110" customFormat="1" ht="15" customHeight="1" x14ac:dyDescent="0.2">
      <c r="A18" s="350"/>
      <c r="B18" s="351" t="s">
        <v>111</v>
      </c>
      <c r="C18" s="347"/>
      <c r="D18" s="347"/>
      <c r="E18" s="348"/>
      <c r="F18" s="536">
        <v>33</v>
      </c>
      <c r="G18" s="536">
        <v>25</v>
      </c>
      <c r="H18" s="536">
        <v>31</v>
      </c>
      <c r="I18" s="536">
        <v>22</v>
      </c>
      <c r="J18" s="537">
        <v>29</v>
      </c>
      <c r="K18" s="538">
        <v>4</v>
      </c>
      <c r="L18" s="349">
        <v>13.793103448275861</v>
      </c>
    </row>
    <row r="19" spans="1:12" s="110" customFormat="1" ht="15" customHeight="1" x14ac:dyDescent="0.2">
      <c r="A19" s="118" t="s">
        <v>113</v>
      </c>
      <c r="B19" s="119" t="s">
        <v>181</v>
      </c>
      <c r="C19" s="347"/>
      <c r="D19" s="347"/>
      <c r="E19" s="348"/>
      <c r="F19" s="536">
        <v>1397</v>
      </c>
      <c r="G19" s="536">
        <v>1479</v>
      </c>
      <c r="H19" s="536">
        <v>1722</v>
      </c>
      <c r="I19" s="536">
        <v>1333</v>
      </c>
      <c r="J19" s="537">
        <v>1252</v>
      </c>
      <c r="K19" s="538">
        <v>145</v>
      </c>
      <c r="L19" s="349">
        <v>11.581469648562301</v>
      </c>
    </row>
    <row r="20" spans="1:12" s="110" customFormat="1" ht="15" customHeight="1" x14ac:dyDescent="0.2">
      <c r="A20" s="118"/>
      <c r="B20" s="119" t="s">
        <v>182</v>
      </c>
      <c r="C20" s="347"/>
      <c r="D20" s="347"/>
      <c r="E20" s="348"/>
      <c r="F20" s="536">
        <v>882</v>
      </c>
      <c r="G20" s="536">
        <v>812</v>
      </c>
      <c r="H20" s="536">
        <v>926</v>
      </c>
      <c r="I20" s="536">
        <v>973</v>
      </c>
      <c r="J20" s="537">
        <v>921</v>
      </c>
      <c r="K20" s="538">
        <v>-39</v>
      </c>
      <c r="L20" s="349">
        <v>-4.234527687296417</v>
      </c>
    </row>
    <row r="21" spans="1:12" s="110" customFormat="1" ht="15" customHeight="1" x14ac:dyDescent="0.2">
      <c r="A21" s="118" t="s">
        <v>113</v>
      </c>
      <c r="B21" s="119" t="s">
        <v>116</v>
      </c>
      <c r="C21" s="347"/>
      <c r="D21" s="347"/>
      <c r="E21" s="348"/>
      <c r="F21" s="536">
        <v>1433</v>
      </c>
      <c r="G21" s="536">
        <v>1260</v>
      </c>
      <c r="H21" s="536">
        <v>1764</v>
      </c>
      <c r="I21" s="536">
        <v>1356</v>
      </c>
      <c r="J21" s="537">
        <v>1498</v>
      </c>
      <c r="K21" s="538">
        <v>-65</v>
      </c>
      <c r="L21" s="349">
        <v>-4.3391188251001331</v>
      </c>
    </row>
    <row r="22" spans="1:12" s="110" customFormat="1" ht="15" customHeight="1" x14ac:dyDescent="0.2">
      <c r="A22" s="118"/>
      <c r="B22" s="119" t="s">
        <v>117</v>
      </c>
      <c r="C22" s="347"/>
      <c r="D22" s="347"/>
      <c r="E22" s="348"/>
      <c r="F22" s="536">
        <v>844</v>
      </c>
      <c r="G22" s="536">
        <v>1030</v>
      </c>
      <c r="H22" s="536">
        <v>881</v>
      </c>
      <c r="I22" s="536">
        <v>948</v>
      </c>
      <c r="J22" s="537">
        <v>673</v>
      </c>
      <c r="K22" s="538">
        <v>171</v>
      </c>
      <c r="L22" s="349">
        <v>25.408618127786031</v>
      </c>
    </row>
    <row r="23" spans="1:12" s="110" customFormat="1" ht="15" customHeight="1" x14ac:dyDescent="0.2">
      <c r="A23" s="352" t="s">
        <v>347</v>
      </c>
      <c r="B23" s="353" t="s">
        <v>193</v>
      </c>
      <c r="C23" s="354"/>
      <c r="D23" s="354"/>
      <c r="E23" s="355"/>
      <c r="F23" s="539">
        <v>23</v>
      </c>
      <c r="G23" s="539">
        <v>156</v>
      </c>
      <c r="H23" s="539">
        <v>279</v>
      </c>
      <c r="I23" s="539">
        <v>29</v>
      </c>
      <c r="J23" s="540">
        <v>28</v>
      </c>
      <c r="K23" s="541">
        <v>-5</v>
      </c>
      <c r="L23" s="356">
        <v>-17.857142857142858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52.7</v>
      </c>
      <c r="G25" s="542">
        <v>54.6</v>
      </c>
      <c r="H25" s="542">
        <v>45.2</v>
      </c>
      <c r="I25" s="542">
        <v>40.799999999999997</v>
      </c>
      <c r="J25" s="542">
        <v>39.4</v>
      </c>
      <c r="K25" s="543" t="s">
        <v>349</v>
      </c>
      <c r="L25" s="364">
        <v>13.300000000000004</v>
      </c>
    </row>
    <row r="26" spans="1:12" s="110" customFormat="1" ht="15" customHeight="1" x14ac:dyDescent="0.2">
      <c r="A26" s="365" t="s">
        <v>105</v>
      </c>
      <c r="B26" s="366" t="s">
        <v>345</v>
      </c>
      <c r="C26" s="362"/>
      <c r="D26" s="362"/>
      <c r="E26" s="363"/>
      <c r="F26" s="542">
        <v>51</v>
      </c>
      <c r="G26" s="542">
        <v>56</v>
      </c>
      <c r="H26" s="542">
        <v>40.200000000000003</v>
      </c>
      <c r="I26" s="542">
        <v>37.1</v>
      </c>
      <c r="J26" s="544">
        <v>33.700000000000003</v>
      </c>
      <c r="K26" s="543" t="s">
        <v>349</v>
      </c>
      <c r="L26" s="364">
        <v>17.299999999999997</v>
      </c>
    </row>
    <row r="27" spans="1:12" s="110" customFormat="1" ht="15" customHeight="1" x14ac:dyDescent="0.2">
      <c r="A27" s="365"/>
      <c r="B27" s="366" t="s">
        <v>346</v>
      </c>
      <c r="C27" s="362"/>
      <c r="D27" s="362"/>
      <c r="E27" s="363"/>
      <c r="F27" s="542">
        <v>54.8</v>
      </c>
      <c r="G27" s="542">
        <v>53</v>
      </c>
      <c r="H27" s="542">
        <v>51.3</v>
      </c>
      <c r="I27" s="542">
        <v>45.8</v>
      </c>
      <c r="J27" s="542">
        <v>45.9</v>
      </c>
      <c r="K27" s="543" t="s">
        <v>349</v>
      </c>
      <c r="L27" s="364">
        <v>8.8999999999999986</v>
      </c>
    </row>
    <row r="28" spans="1:12" s="110" customFormat="1" ht="15" customHeight="1" x14ac:dyDescent="0.2">
      <c r="A28" s="365" t="s">
        <v>113</v>
      </c>
      <c r="B28" s="366" t="s">
        <v>108</v>
      </c>
      <c r="C28" s="362"/>
      <c r="D28" s="362"/>
      <c r="E28" s="363"/>
      <c r="F28" s="542">
        <v>66.2</v>
      </c>
      <c r="G28" s="542">
        <v>64.599999999999994</v>
      </c>
      <c r="H28" s="542">
        <v>45.2</v>
      </c>
      <c r="I28" s="542">
        <v>35.799999999999997</v>
      </c>
      <c r="J28" s="542">
        <v>39</v>
      </c>
      <c r="K28" s="543" t="s">
        <v>349</v>
      </c>
      <c r="L28" s="364">
        <v>27.200000000000003</v>
      </c>
    </row>
    <row r="29" spans="1:12" s="110" customFormat="1" ht="11.25" x14ac:dyDescent="0.2">
      <c r="A29" s="365"/>
      <c r="B29" s="366" t="s">
        <v>109</v>
      </c>
      <c r="C29" s="362"/>
      <c r="D29" s="362"/>
      <c r="E29" s="363"/>
      <c r="F29" s="542">
        <v>50.1</v>
      </c>
      <c r="G29" s="542">
        <v>51.7</v>
      </c>
      <c r="H29" s="542">
        <v>44.5</v>
      </c>
      <c r="I29" s="542">
        <v>40.9</v>
      </c>
      <c r="J29" s="544">
        <v>39.700000000000003</v>
      </c>
      <c r="K29" s="543" t="s">
        <v>349</v>
      </c>
      <c r="L29" s="364">
        <v>10.399999999999999</v>
      </c>
    </row>
    <row r="30" spans="1:12" s="110" customFormat="1" ht="15" customHeight="1" x14ac:dyDescent="0.2">
      <c r="A30" s="365"/>
      <c r="B30" s="366" t="s">
        <v>110</v>
      </c>
      <c r="C30" s="362"/>
      <c r="D30" s="362"/>
      <c r="E30" s="363"/>
      <c r="F30" s="542">
        <v>48</v>
      </c>
      <c r="G30" s="542">
        <v>55.5</v>
      </c>
      <c r="H30" s="542">
        <v>50.5</v>
      </c>
      <c r="I30" s="542">
        <v>48</v>
      </c>
      <c r="J30" s="542">
        <v>38.200000000000003</v>
      </c>
      <c r="K30" s="543" t="s">
        <v>349</v>
      </c>
      <c r="L30" s="364">
        <v>9.7999999999999972</v>
      </c>
    </row>
    <row r="31" spans="1:12" s="110" customFormat="1" ht="15" customHeight="1" x14ac:dyDescent="0.2">
      <c r="A31" s="365"/>
      <c r="B31" s="366" t="s">
        <v>111</v>
      </c>
      <c r="C31" s="362"/>
      <c r="D31" s="362"/>
      <c r="E31" s="363"/>
      <c r="F31" s="542">
        <v>63.6</v>
      </c>
      <c r="G31" s="542">
        <v>56</v>
      </c>
      <c r="H31" s="542">
        <v>45.2</v>
      </c>
      <c r="I31" s="542">
        <v>77.3</v>
      </c>
      <c r="J31" s="542">
        <v>37.9</v>
      </c>
      <c r="K31" s="543" t="s">
        <v>349</v>
      </c>
      <c r="L31" s="364">
        <v>25.700000000000003</v>
      </c>
    </row>
    <row r="32" spans="1:12" s="110" customFormat="1" ht="15" customHeight="1" x14ac:dyDescent="0.2">
      <c r="A32" s="367" t="s">
        <v>113</v>
      </c>
      <c r="B32" s="368" t="s">
        <v>181</v>
      </c>
      <c r="C32" s="362"/>
      <c r="D32" s="362"/>
      <c r="E32" s="363"/>
      <c r="F32" s="542">
        <v>49.9</v>
      </c>
      <c r="G32" s="542">
        <v>54.7</v>
      </c>
      <c r="H32" s="542">
        <v>38.4</v>
      </c>
      <c r="I32" s="542">
        <v>36.6</v>
      </c>
      <c r="J32" s="544">
        <v>32.299999999999997</v>
      </c>
      <c r="K32" s="543" t="s">
        <v>349</v>
      </c>
      <c r="L32" s="364">
        <v>17.600000000000001</v>
      </c>
    </row>
    <row r="33" spans="1:12" s="110" customFormat="1" ht="15" customHeight="1" x14ac:dyDescent="0.2">
      <c r="A33" s="367"/>
      <c r="B33" s="368" t="s">
        <v>182</v>
      </c>
      <c r="C33" s="362"/>
      <c r="D33" s="362"/>
      <c r="E33" s="363"/>
      <c r="F33" s="542">
        <v>57.2</v>
      </c>
      <c r="G33" s="542">
        <v>54.5</v>
      </c>
      <c r="H33" s="542">
        <v>55.1</v>
      </c>
      <c r="I33" s="542">
        <v>46.7</v>
      </c>
      <c r="J33" s="542">
        <v>48.9</v>
      </c>
      <c r="K33" s="543" t="s">
        <v>349</v>
      </c>
      <c r="L33" s="364">
        <v>8.3000000000000043</v>
      </c>
    </row>
    <row r="34" spans="1:12" s="369" customFormat="1" ht="15" customHeight="1" x14ac:dyDescent="0.2">
      <c r="A34" s="367" t="s">
        <v>113</v>
      </c>
      <c r="B34" s="368" t="s">
        <v>116</v>
      </c>
      <c r="C34" s="362"/>
      <c r="D34" s="362"/>
      <c r="E34" s="363"/>
      <c r="F34" s="542">
        <v>39.799999999999997</v>
      </c>
      <c r="G34" s="542">
        <v>44.7</v>
      </c>
      <c r="H34" s="542">
        <v>47</v>
      </c>
      <c r="I34" s="542">
        <v>45.6</v>
      </c>
      <c r="J34" s="542">
        <v>38.1</v>
      </c>
      <c r="K34" s="543" t="s">
        <v>349</v>
      </c>
      <c r="L34" s="364">
        <v>1.6999999999999957</v>
      </c>
    </row>
    <row r="35" spans="1:12" s="369" customFormat="1" ht="11.25" x14ac:dyDescent="0.2">
      <c r="A35" s="370"/>
      <c r="B35" s="371" t="s">
        <v>117</v>
      </c>
      <c r="C35" s="372"/>
      <c r="D35" s="372"/>
      <c r="E35" s="373"/>
      <c r="F35" s="545">
        <v>73.8</v>
      </c>
      <c r="G35" s="545">
        <v>65.2</v>
      </c>
      <c r="H35" s="545">
        <v>42.6</v>
      </c>
      <c r="I35" s="545">
        <v>34.299999999999997</v>
      </c>
      <c r="J35" s="546">
        <v>42</v>
      </c>
      <c r="K35" s="547" t="s">
        <v>349</v>
      </c>
      <c r="L35" s="374">
        <v>31.799999999999997</v>
      </c>
    </row>
    <row r="36" spans="1:12" s="369" customFormat="1" ht="15.95" customHeight="1" x14ac:dyDescent="0.2">
      <c r="A36" s="375" t="s">
        <v>350</v>
      </c>
      <c r="B36" s="376"/>
      <c r="C36" s="377"/>
      <c r="D36" s="376"/>
      <c r="E36" s="378"/>
      <c r="F36" s="548">
        <v>2217</v>
      </c>
      <c r="G36" s="548">
        <v>2093</v>
      </c>
      <c r="H36" s="548">
        <v>2188</v>
      </c>
      <c r="I36" s="548">
        <v>2248</v>
      </c>
      <c r="J36" s="548">
        <v>2110</v>
      </c>
      <c r="K36" s="549">
        <v>107</v>
      </c>
      <c r="L36" s="380">
        <v>5.0710900473933647</v>
      </c>
    </row>
    <row r="37" spans="1:12" s="369" customFormat="1" ht="15.95" customHeight="1" x14ac:dyDescent="0.2">
      <c r="A37" s="381"/>
      <c r="B37" s="382" t="s">
        <v>113</v>
      </c>
      <c r="C37" s="382" t="s">
        <v>351</v>
      </c>
      <c r="D37" s="382"/>
      <c r="E37" s="383"/>
      <c r="F37" s="548">
        <v>1169</v>
      </c>
      <c r="G37" s="548">
        <v>1143</v>
      </c>
      <c r="H37" s="548">
        <v>990</v>
      </c>
      <c r="I37" s="548">
        <v>918</v>
      </c>
      <c r="J37" s="548">
        <v>831</v>
      </c>
      <c r="K37" s="549">
        <v>338</v>
      </c>
      <c r="L37" s="380">
        <v>40.673886883273163</v>
      </c>
    </row>
    <row r="38" spans="1:12" s="369" customFormat="1" ht="15.95" customHeight="1" x14ac:dyDescent="0.2">
      <c r="A38" s="381"/>
      <c r="B38" s="384" t="s">
        <v>105</v>
      </c>
      <c r="C38" s="384" t="s">
        <v>106</v>
      </c>
      <c r="D38" s="385"/>
      <c r="E38" s="383"/>
      <c r="F38" s="548">
        <v>1227</v>
      </c>
      <c r="G38" s="548">
        <v>1151</v>
      </c>
      <c r="H38" s="548">
        <v>1200</v>
      </c>
      <c r="I38" s="548">
        <v>1286</v>
      </c>
      <c r="J38" s="550">
        <v>1128</v>
      </c>
      <c r="K38" s="549">
        <v>99</v>
      </c>
      <c r="L38" s="380">
        <v>8.7765957446808507</v>
      </c>
    </row>
    <row r="39" spans="1:12" s="369" customFormat="1" ht="15.95" customHeight="1" x14ac:dyDescent="0.2">
      <c r="A39" s="381"/>
      <c r="B39" s="385"/>
      <c r="C39" s="382" t="s">
        <v>352</v>
      </c>
      <c r="D39" s="385"/>
      <c r="E39" s="383"/>
      <c r="F39" s="548">
        <v>626</v>
      </c>
      <c r="G39" s="548">
        <v>644</v>
      </c>
      <c r="H39" s="548">
        <v>483</v>
      </c>
      <c r="I39" s="548">
        <v>477</v>
      </c>
      <c r="J39" s="548">
        <v>380</v>
      </c>
      <c r="K39" s="549">
        <v>246</v>
      </c>
      <c r="L39" s="380">
        <v>64.736842105263165</v>
      </c>
    </row>
    <row r="40" spans="1:12" s="369" customFormat="1" ht="15.95" customHeight="1" x14ac:dyDescent="0.2">
      <c r="A40" s="381"/>
      <c r="B40" s="384"/>
      <c r="C40" s="384" t="s">
        <v>107</v>
      </c>
      <c r="D40" s="385"/>
      <c r="E40" s="383"/>
      <c r="F40" s="548">
        <v>990</v>
      </c>
      <c r="G40" s="548">
        <v>942</v>
      </c>
      <c r="H40" s="548">
        <v>988</v>
      </c>
      <c r="I40" s="548">
        <v>962</v>
      </c>
      <c r="J40" s="548">
        <v>982</v>
      </c>
      <c r="K40" s="549">
        <v>8</v>
      </c>
      <c r="L40" s="380">
        <v>0.81466395112016299</v>
      </c>
    </row>
    <row r="41" spans="1:12" s="369" customFormat="1" ht="24" customHeight="1" x14ac:dyDescent="0.2">
      <c r="A41" s="381"/>
      <c r="B41" s="385"/>
      <c r="C41" s="382" t="s">
        <v>352</v>
      </c>
      <c r="D41" s="385"/>
      <c r="E41" s="383"/>
      <c r="F41" s="548">
        <v>543</v>
      </c>
      <c r="G41" s="548">
        <v>499</v>
      </c>
      <c r="H41" s="548">
        <v>507</v>
      </c>
      <c r="I41" s="548">
        <v>441</v>
      </c>
      <c r="J41" s="550">
        <v>451</v>
      </c>
      <c r="K41" s="549">
        <v>92</v>
      </c>
      <c r="L41" s="380">
        <v>20.399113082039911</v>
      </c>
    </row>
    <row r="42" spans="1:12" s="110" customFormat="1" ht="15" customHeight="1" x14ac:dyDescent="0.2">
      <c r="A42" s="381"/>
      <c r="B42" s="384" t="s">
        <v>113</v>
      </c>
      <c r="C42" s="384" t="s">
        <v>353</v>
      </c>
      <c r="D42" s="385"/>
      <c r="E42" s="383"/>
      <c r="F42" s="548">
        <v>364</v>
      </c>
      <c r="G42" s="548">
        <v>421</v>
      </c>
      <c r="H42" s="548">
        <v>493</v>
      </c>
      <c r="I42" s="548">
        <v>489</v>
      </c>
      <c r="J42" s="548">
        <v>295</v>
      </c>
      <c r="K42" s="549">
        <v>69</v>
      </c>
      <c r="L42" s="380">
        <v>23.389830508474578</v>
      </c>
    </row>
    <row r="43" spans="1:12" s="110" customFormat="1" ht="15" customHeight="1" x14ac:dyDescent="0.2">
      <c r="A43" s="381"/>
      <c r="B43" s="385"/>
      <c r="C43" s="382" t="s">
        <v>352</v>
      </c>
      <c r="D43" s="385"/>
      <c r="E43" s="383"/>
      <c r="F43" s="548">
        <v>241</v>
      </c>
      <c r="G43" s="548">
        <v>272</v>
      </c>
      <c r="H43" s="548">
        <v>223</v>
      </c>
      <c r="I43" s="548">
        <v>175</v>
      </c>
      <c r="J43" s="548">
        <v>115</v>
      </c>
      <c r="K43" s="549">
        <v>126</v>
      </c>
      <c r="L43" s="380">
        <v>109.56521739130434</v>
      </c>
    </row>
    <row r="44" spans="1:12" s="110" customFormat="1" ht="15" customHeight="1" x14ac:dyDescent="0.2">
      <c r="A44" s="381"/>
      <c r="B44" s="384"/>
      <c r="C44" s="366" t="s">
        <v>109</v>
      </c>
      <c r="D44" s="385"/>
      <c r="E44" s="383"/>
      <c r="F44" s="548">
        <v>1576</v>
      </c>
      <c r="G44" s="548">
        <v>1483</v>
      </c>
      <c r="H44" s="548">
        <v>1466</v>
      </c>
      <c r="I44" s="548">
        <v>1510</v>
      </c>
      <c r="J44" s="550">
        <v>1532</v>
      </c>
      <c r="K44" s="549">
        <v>44</v>
      </c>
      <c r="L44" s="380">
        <v>2.8720626631853787</v>
      </c>
    </row>
    <row r="45" spans="1:12" s="110" customFormat="1" ht="15" customHeight="1" x14ac:dyDescent="0.2">
      <c r="A45" s="381"/>
      <c r="B45" s="385"/>
      <c r="C45" s="382" t="s">
        <v>352</v>
      </c>
      <c r="D45" s="385"/>
      <c r="E45" s="383"/>
      <c r="F45" s="548">
        <v>790</v>
      </c>
      <c r="G45" s="548">
        <v>766</v>
      </c>
      <c r="H45" s="548">
        <v>653</v>
      </c>
      <c r="I45" s="548">
        <v>617</v>
      </c>
      <c r="J45" s="548">
        <v>608</v>
      </c>
      <c r="K45" s="549">
        <v>182</v>
      </c>
      <c r="L45" s="380">
        <v>29.934210526315791</v>
      </c>
    </row>
    <row r="46" spans="1:12" s="110" customFormat="1" ht="15" customHeight="1" x14ac:dyDescent="0.2">
      <c r="A46" s="381"/>
      <c r="B46" s="384"/>
      <c r="C46" s="366" t="s">
        <v>110</v>
      </c>
      <c r="D46" s="385"/>
      <c r="E46" s="383"/>
      <c r="F46" s="548">
        <v>244</v>
      </c>
      <c r="G46" s="548">
        <v>164</v>
      </c>
      <c r="H46" s="548">
        <v>198</v>
      </c>
      <c r="I46" s="548">
        <v>227</v>
      </c>
      <c r="J46" s="548">
        <v>254</v>
      </c>
      <c r="K46" s="549">
        <v>-10</v>
      </c>
      <c r="L46" s="380">
        <v>-3.9370078740157481</v>
      </c>
    </row>
    <row r="47" spans="1:12" s="110" customFormat="1" ht="15" customHeight="1" x14ac:dyDescent="0.2">
      <c r="A47" s="381"/>
      <c r="B47" s="385"/>
      <c r="C47" s="382" t="s">
        <v>352</v>
      </c>
      <c r="D47" s="385"/>
      <c r="E47" s="383"/>
      <c r="F47" s="548">
        <v>117</v>
      </c>
      <c r="G47" s="548">
        <v>91</v>
      </c>
      <c r="H47" s="548">
        <v>100</v>
      </c>
      <c r="I47" s="548">
        <v>109</v>
      </c>
      <c r="J47" s="550">
        <v>97</v>
      </c>
      <c r="K47" s="549">
        <v>20</v>
      </c>
      <c r="L47" s="380">
        <v>20.618556701030929</v>
      </c>
    </row>
    <row r="48" spans="1:12" s="110" customFormat="1" ht="15" customHeight="1" x14ac:dyDescent="0.2">
      <c r="A48" s="381"/>
      <c r="B48" s="385"/>
      <c r="C48" s="366" t="s">
        <v>111</v>
      </c>
      <c r="D48" s="386"/>
      <c r="E48" s="387"/>
      <c r="F48" s="548">
        <v>33</v>
      </c>
      <c r="G48" s="548">
        <v>25</v>
      </c>
      <c r="H48" s="548">
        <v>31</v>
      </c>
      <c r="I48" s="548">
        <v>22</v>
      </c>
      <c r="J48" s="548">
        <v>29</v>
      </c>
      <c r="K48" s="549">
        <v>4</v>
      </c>
      <c r="L48" s="380">
        <v>13.793103448275861</v>
      </c>
    </row>
    <row r="49" spans="1:12" s="110" customFormat="1" ht="15" customHeight="1" x14ac:dyDescent="0.2">
      <c r="A49" s="381"/>
      <c r="B49" s="385"/>
      <c r="C49" s="382" t="s">
        <v>352</v>
      </c>
      <c r="D49" s="385"/>
      <c r="E49" s="383"/>
      <c r="F49" s="548">
        <v>21</v>
      </c>
      <c r="G49" s="548">
        <v>14</v>
      </c>
      <c r="H49" s="548">
        <v>14</v>
      </c>
      <c r="I49" s="548">
        <v>17</v>
      </c>
      <c r="J49" s="548">
        <v>11</v>
      </c>
      <c r="K49" s="549">
        <v>10</v>
      </c>
      <c r="L49" s="380">
        <v>90.909090909090907</v>
      </c>
    </row>
    <row r="50" spans="1:12" s="110" customFormat="1" ht="15" customHeight="1" x14ac:dyDescent="0.2">
      <c r="A50" s="381"/>
      <c r="B50" s="384" t="s">
        <v>113</v>
      </c>
      <c r="C50" s="382" t="s">
        <v>181</v>
      </c>
      <c r="D50" s="385"/>
      <c r="E50" s="383"/>
      <c r="F50" s="548">
        <v>1348</v>
      </c>
      <c r="G50" s="548">
        <v>1302</v>
      </c>
      <c r="H50" s="548">
        <v>1289</v>
      </c>
      <c r="I50" s="548">
        <v>1299</v>
      </c>
      <c r="J50" s="550">
        <v>1209</v>
      </c>
      <c r="K50" s="549">
        <v>139</v>
      </c>
      <c r="L50" s="380">
        <v>11.497105045492143</v>
      </c>
    </row>
    <row r="51" spans="1:12" s="110" customFormat="1" ht="15" customHeight="1" x14ac:dyDescent="0.2">
      <c r="A51" s="381"/>
      <c r="B51" s="385"/>
      <c r="C51" s="382" t="s">
        <v>352</v>
      </c>
      <c r="D51" s="385"/>
      <c r="E51" s="383"/>
      <c r="F51" s="548">
        <v>672</v>
      </c>
      <c r="G51" s="548">
        <v>712</v>
      </c>
      <c r="H51" s="548">
        <v>495</v>
      </c>
      <c r="I51" s="548">
        <v>475</v>
      </c>
      <c r="J51" s="548">
        <v>390</v>
      </c>
      <c r="K51" s="549">
        <v>282</v>
      </c>
      <c r="L51" s="380">
        <v>72.307692307692307</v>
      </c>
    </row>
    <row r="52" spans="1:12" s="110" customFormat="1" ht="15" customHeight="1" x14ac:dyDescent="0.2">
      <c r="A52" s="381"/>
      <c r="B52" s="384"/>
      <c r="C52" s="382" t="s">
        <v>182</v>
      </c>
      <c r="D52" s="385"/>
      <c r="E52" s="383"/>
      <c r="F52" s="548">
        <v>869</v>
      </c>
      <c r="G52" s="548">
        <v>791</v>
      </c>
      <c r="H52" s="548">
        <v>899</v>
      </c>
      <c r="I52" s="548">
        <v>949</v>
      </c>
      <c r="J52" s="548">
        <v>901</v>
      </c>
      <c r="K52" s="549">
        <v>-32</v>
      </c>
      <c r="L52" s="380">
        <v>-3.551609322974473</v>
      </c>
    </row>
    <row r="53" spans="1:12" s="269" customFormat="1" ht="11.25" customHeight="1" x14ac:dyDescent="0.2">
      <c r="A53" s="381"/>
      <c r="B53" s="385"/>
      <c r="C53" s="382" t="s">
        <v>352</v>
      </c>
      <c r="D53" s="385"/>
      <c r="E53" s="383"/>
      <c r="F53" s="548">
        <v>497</v>
      </c>
      <c r="G53" s="548">
        <v>431</v>
      </c>
      <c r="H53" s="548">
        <v>495</v>
      </c>
      <c r="I53" s="548">
        <v>443</v>
      </c>
      <c r="J53" s="550">
        <v>441</v>
      </c>
      <c r="K53" s="549">
        <v>56</v>
      </c>
      <c r="L53" s="380">
        <v>12.698412698412698</v>
      </c>
    </row>
    <row r="54" spans="1:12" s="151" customFormat="1" ht="12.75" customHeight="1" x14ac:dyDescent="0.2">
      <c r="A54" s="381"/>
      <c r="B54" s="384" t="s">
        <v>113</v>
      </c>
      <c r="C54" s="384" t="s">
        <v>116</v>
      </c>
      <c r="D54" s="385"/>
      <c r="E54" s="383"/>
      <c r="F54" s="548">
        <v>1378</v>
      </c>
      <c r="G54" s="548">
        <v>1075</v>
      </c>
      <c r="H54" s="548">
        <v>1331</v>
      </c>
      <c r="I54" s="548">
        <v>1306</v>
      </c>
      <c r="J54" s="548">
        <v>1442</v>
      </c>
      <c r="K54" s="549">
        <v>-64</v>
      </c>
      <c r="L54" s="380">
        <v>-4.438280166435506</v>
      </c>
    </row>
    <row r="55" spans="1:12" ht="11.25" x14ac:dyDescent="0.2">
      <c r="A55" s="381"/>
      <c r="B55" s="385"/>
      <c r="C55" s="382" t="s">
        <v>352</v>
      </c>
      <c r="D55" s="385"/>
      <c r="E55" s="383"/>
      <c r="F55" s="548">
        <v>549</v>
      </c>
      <c r="G55" s="548">
        <v>480</v>
      </c>
      <c r="H55" s="548">
        <v>625</v>
      </c>
      <c r="I55" s="548">
        <v>596</v>
      </c>
      <c r="J55" s="548">
        <v>549</v>
      </c>
      <c r="K55" s="549">
        <v>0</v>
      </c>
      <c r="L55" s="380">
        <v>0</v>
      </c>
    </row>
    <row r="56" spans="1:12" ht="14.25" customHeight="1" x14ac:dyDescent="0.2">
      <c r="A56" s="381"/>
      <c r="B56" s="385"/>
      <c r="C56" s="384" t="s">
        <v>117</v>
      </c>
      <c r="D56" s="385"/>
      <c r="E56" s="383"/>
      <c r="F56" s="548">
        <v>837</v>
      </c>
      <c r="G56" s="548">
        <v>1017</v>
      </c>
      <c r="H56" s="548">
        <v>855</v>
      </c>
      <c r="I56" s="548">
        <v>940</v>
      </c>
      <c r="J56" s="548">
        <v>666</v>
      </c>
      <c r="K56" s="549">
        <v>171</v>
      </c>
      <c r="L56" s="380">
        <v>25.675675675675677</v>
      </c>
    </row>
    <row r="57" spans="1:12" ht="18.75" customHeight="1" x14ac:dyDescent="0.2">
      <c r="A57" s="388"/>
      <c r="B57" s="389"/>
      <c r="C57" s="390" t="s">
        <v>352</v>
      </c>
      <c r="D57" s="389"/>
      <c r="E57" s="391"/>
      <c r="F57" s="551">
        <v>618</v>
      </c>
      <c r="G57" s="552">
        <v>663</v>
      </c>
      <c r="H57" s="552">
        <v>364</v>
      </c>
      <c r="I57" s="552">
        <v>322</v>
      </c>
      <c r="J57" s="552">
        <v>280</v>
      </c>
      <c r="K57" s="553">
        <f t="shared" ref="K57" si="0">IF(OR(F57=".",J57=".")=TRUE,".",IF(OR(F57="*",J57="*")=TRUE,"*",IF(AND(F57="-",J57="-")=TRUE,"-",IF(AND(ISNUMBER(J57),ISNUMBER(F57))=TRUE,IF(F57-J57=0,0,F57-J57),IF(ISNUMBER(F57)=TRUE,F57,-J57)))))</f>
        <v>338</v>
      </c>
      <c r="L57" s="392">
        <f t="shared" ref="L57" si="1">IF(K57 =".",".",IF(K57 ="*","*",IF(K57="-","-",IF(K57=0,0,IF(OR(J57="-",J57=".",F57="-",F57=".")=TRUE,"X",IF(J57=0,"0,0",IF(ABS(K57*100/J57)&gt;250,".X",(K57*100/J57))))))))</f>
        <v>120.71428571428571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2279</v>
      </c>
      <c r="E11" s="114">
        <v>2291</v>
      </c>
      <c r="F11" s="114">
        <v>2648</v>
      </c>
      <c r="G11" s="114">
        <v>2306</v>
      </c>
      <c r="H11" s="140">
        <v>2173</v>
      </c>
      <c r="I11" s="115">
        <v>106</v>
      </c>
      <c r="J11" s="116">
        <v>4.8780487804878048</v>
      </c>
    </row>
    <row r="12" spans="1:15" s="110" customFormat="1" ht="24.95" customHeight="1" x14ac:dyDescent="0.2">
      <c r="A12" s="193" t="s">
        <v>132</v>
      </c>
      <c r="B12" s="194" t="s">
        <v>133</v>
      </c>
      <c r="C12" s="113">
        <v>0.61430451952610798</v>
      </c>
      <c r="D12" s="115">
        <v>14</v>
      </c>
      <c r="E12" s="114" t="s">
        <v>513</v>
      </c>
      <c r="F12" s="114">
        <v>7</v>
      </c>
      <c r="G12" s="114">
        <v>13</v>
      </c>
      <c r="H12" s="140">
        <v>13</v>
      </c>
      <c r="I12" s="115">
        <v>1</v>
      </c>
      <c r="J12" s="116">
        <v>7.6923076923076925</v>
      </c>
    </row>
    <row r="13" spans="1:15" s="110" customFormat="1" ht="24.95" customHeight="1" x14ac:dyDescent="0.2">
      <c r="A13" s="193" t="s">
        <v>134</v>
      </c>
      <c r="B13" s="199" t="s">
        <v>214</v>
      </c>
      <c r="C13" s="113">
        <v>1.0969723562966214</v>
      </c>
      <c r="D13" s="115">
        <v>25</v>
      </c>
      <c r="E13" s="114" t="s">
        <v>513</v>
      </c>
      <c r="F13" s="114">
        <v>24</v>
      </c>
      <c r="G13" s="114">
        <v>32</v>
      </c>
      <c r="H13" s="140">
        <v>21</v>
      </c>
      <c r="I13" s="115">
        <v>4</v>
      </c>
      <c r="J13" s="116">
        <v>19.047619047619047</v>
      </c>
    </row>
    <row r="14" spans="1:15" s="287" customFormat="1" ht="24.95" customHeight="1" x14ac:dyDescent="0.2">
      <c r="A14" s="193" t="s">
        <v>215</v>
      </c>
      <c r="B14" s="199" t="s">
        <v>137</v>
      </c>
      <c r="C14" s="113">
        <v>2.939885914874945</v>
      </c>
      <c r="D14" s="115">
        <v>67</v>
      </c>
      <c r="E14" s="114">
        <v>90</v>
      </c>
      <c r="F14" s="114">
        <v>130</v>
      </c>
      <c r="G14" s="114">
        <v>56</v>
      </c>
      <c r="H14" s="140">
        <v>47</v>
      </c>
      <c r="I14" s="115">
        <v>20</v>
      </c>
      <c r="J14" s="116">
        <v>42.553191489361701</v>
      </c>
      <c r="K14" s="110"/>
      <c r="L14" s="110"/>
      <c r="M14" s="110"/>
      <c r="N14" s="110"/>
      <c r="O14" s="110"/>
    </row>
    <row r="15" spans="1:15" s="110" customFormat="1" ht="24.95" customHeight="1" x14ac:dyDescent="0.2">
      <c r="A15" s="193" t="s">
        <v>216</v>
      </c>
      <c r="B15" s="199" t="s">
        <v>217</v>
      </c>
      <c r="C15" s="113">
        <v>1.1847301448003511</v>
      </c>
      <c r="D15" s="115">
        <v>27</v>
      </c>
      <c r="E15" s="114">
        <v>15</v>
      </c>
      <c r="F15" s="114">
        <v>36</v>
      </c>
      <c r="G15" s="114">
        <v>19</v>
      </c>
      <c r="H15" s="140">
        <v>12</v>
      </c>
      <c r="I15" s="115">
        <v>15</v>
      </c>
      <c r="J15" s="116">
        <v>125</v>
      </c>
    </row>
    <row r="16" spans="1:15" s="287" customFormat="1" ht="24.95" customHeight="1" x14ac:dyDescent="0.2">
      <c r="A16" s="193" t="s">
        <v>218</v>
      </c>
      <c r="B16" s="199" t="s">
        <v>141</v>
      </c>
      <c r="C16" s="113">
        <v>1.3163668275559457</v>
      </c>
      <c r="D16" s="115">
        <v>30</v>
      </c>
      <c r="E16" s="114">
        <v>21</v>
      </c>
      <c r="F16" s="114">
        <v>40</v>
      </c>
      <c r="G16" s="114">
        <v>28</v>
      </c>
      <c r="H16" s="140">
        <v>24</v>
      </c>
      <c r="I16" s="115">
        <v>6</v>
      </c>
      <c r="J16" s="116">
        <v>25</v>
      </c>
      <c r="K16" s="110"/>
      <c r="L16" s="110"/>
      <c r="M16" s="110"/>
      <c r="N16" s="110"/>
      <c r="O16" s="110"/>
    </row>
    <row r="17" spans="1:15" s="110" customFormat="1" ht="24.95" customHeight="1" x14ac:dyDescent="0.2">
      <c r="A17" s="193" t="s">
        <v>142</v>
      </c>
      <c r="B17" s="199" t="s">
        <v>220</v>
      </c>
      <c r="C17" s="113">
        <v>0.43878894251864853</v>
      </c>
      <c r="D17" s="115">
        <v>10</v>
      </c>
      <c r="E17" s="114">
        <v>54</v>
      </c>
      <c r="F17" s="114">
        <v>54</v>
      </c>
      <c r="G17" s="114">
        <v>9</v>
      </c>
      <c r="H17" s="140">
        <v>11</v>
      </c>
      <c r="I17" s="115">
        <v>-1</v>
      </c>
      <c r="J17" s="116">
        <v>-9.0909090909090917</v>
      </c>
    </row>
    <row r="18" spans="1:15" s="287" customFormat="1" ht="24.95" customHeight="1" x14ac:dyDescent="0.2">
      <c r="A18" s="201" t="s">
        <v>144</v>
      </c>
      <c r="B18" s="202" t="s">
        <v>145</v>
      </c>
      <c r="C18" s="113">
        <v>6.6695919262834575</v>
      </c>
      <c r="D18" s="115">
        <v>152</v>
      </c>
      <c r="E18" s="114">
        <v>74</v>
      </c>
      <c r="F18" s="114">
        <v>140</v>
      </c>
      <c r="G18" s="114">
        <v>154</v>
      </c>
      <c r="H18" s="140">
        <v>182</v>
      </c>
      <c r="I18" s="115">
        <v>-30</v>
      </c>
      <c r="J18" s="116">
        <v>-16.483516483516482</v>
      </c>
      <c r="K18" s="110"/>
      <c r="L18" s="110"/>
      <c r="M18" s="110"/>
      <c r="N18" s="110"/>
      <c r="O18" s="110"/>
    </row>
    <row r="19" spans="1:15" s="110" customFormat="1" ht="24.95" customHeight="1" x14ac:dyDescent="0.2">
      <c r="A19" s="193" t="s">
        <v>146</v>
      </c>
      <c r="B19" s="199" t="s">
        <v>147</v>
      </c>
      <c r="C19" s="113">
        <v>7.4594120228170251</v>
      </c>
      <c r="D19" s="115">
        <v>170</v>
      </c>
      <c r="E19" s="114">
        <v>170</v>
      </c>
      <c r="F19" s="114">
        <v>223</v>
      </c>
      <c r="G19" s="114">
        <v>190</v>
      </c>
      <c r="H19" s="140">
        <v>209</v>
      </c>
      <c r="I19" s="115">
        <v>-39</v>
      </c>
      <c r="J19" s="116">
        <v>-18.660287081339714</v>
      </c>
    </row>
    <row r="20" spans="1:15" s="287" customFormat="1" ht="24.95" customHeight="1" x14ac:dyDescent="0.2">
      <c r="A20" s="193" t="s">
        <v>148</v>
      </c>
      <c r="B20" s="199" t="s">
        <v>149</v>
      </c>
      <c r="C20" s="113">
        <v>2.8521281263712153</v>
      </c>
      <c r="D20" s="115">
        <v>65</v>
      </c>
      <c r="E20" s="114">
        <v>61</v>
      </c>
      <c r="F20" s="114">
        <v>89</v>
      </c>
      <c r="G20" s="114">
        <v>74</v>
      </c>
      <c r="H20" s="140">
        <v>91</v>
      </c>
      <c r="I20" s="115">
        <v>-26</v>
      </c>
      <c r="J20" s="116">
        <v>-28.571428571428573</v>
      </c>
      <c r="K20" s="110"/>
      <c r="L20" s="110"/>
      <c r="M20" s="110"/>
      <c r="N20" s="110"/>
      <c r="O20" s="110"/>
    </row>
    <row r="21" spans="1:15" s="110" customFormat="1" ht="24.95" customHeight="1" x14ac:dyDescent="0.2">
      <c r="A21" s="201" t="s">
        <v>150</v>
      </c>
      <c r="B21" s="202" t="s">
        <v>151</v>
      </c>
      <c r="C21" s="113">
        <v>5.7920140412461603</v>
      </c>
      <c r="D21" s="115">
        <v>132</v>
      </c>
      <c r="E21" s="114">
        <v>68</v>
      </c>
      <c r="F21" s="114">
        <v>122</v>
      </c>
      <c r="G21" s="114">
        <v>130</v>
      </c>
      <c r="H21" s="140">
        <v>74</v>
      </c>
      <c r="I21" s="115">
        <v>58</v>
      </c>
      <c r="J21" s="116">
        <v>78.378378378378372</v>
      </c>
    </row>
    <row r="22" spans="1:15" s="110" customFormat="1" ht="24.95" customHeight="1" x14ac:dyDescent="0.2">
      <c r="A22" s="201" t="s">
        <v>152</v>
      </c>
      <c r="B22" s="199" t="s">
        <v>153</v>
      </c>
      <c r="C22" s="113">
        <v>3.0276437033786747</v>
      </c>
      <c r="D22" s="115">
        <v>69</v>
      </c>
      <c r="E22" s="114" t="s">
        <v>513</v>
      </c>
      <c r="F22" s="114">
        <v>17</v>
      </c>
      <c r="G22" s="114">
        <v>21</v>
      </c>
      <c r="H22" s="140">
        <v>30</v>
      </c>
      <c r="I22" s="115">
        <v>39</v>
      </c>
      <c r="J22" s="116">
        <v>130</v>
      </c>
    </row>
    <row r="23" spans="1:15" s="110" customFormat="1" ht="24.95" customHeight="1" x14ac:dyDescent="0.2">
      <c r="A23" s="193" t="s">
        <v>154</v>
      </c>
      <c r="B23" s="199" t="s">
        <v>155</v>
      </c>
      <c r="C23" s="113">
        <v>0.48266783677051339</v>
      </c>
      <c r="D23" s="115">
        <v>11</v>
      </c>
      <c r="E23" s="114" t="s">
        <v>513</v>
      </c>
      <c r="F23" s="114">
        <v>28</v>
      </c>
      <c r="G23" s="114">
        <v>8</v>
      </c>
      <c r="H23" s="140">
        <v>19</v>
      </c>
      <c r="I23" s="115">
        <v>-8</v>
      </c>
      <c r="J23" s="116">
        <v>-42.10526315789474</v>
      </c>
    </row>
    <row r="24" spans="1:15" s="110" customFormat="1" ht="24.95" customHeight="1" x14ac:dyDescent="0.2">
      <c r="A24" s="193" t="s">
        <v>156</v>
      </c>
      <c r="B24" s="199" t="s">
        <v>221</v>
      </c>
      <c r="C24" s="113">
        <v>4.3001316366827558</v>
      </c>
      <c r="D24" s="115">
        <v>98</v>
      </c>
      <c r="E24" s="114">
        <v>76</v>
      </c>
      <c r="F24" s="114">
        <v>101</v>
      </c>
      <c r="G24" s="114">
        <v>101</v>
      </c>
      <c r="H24" s="140">
        <v>105</v>
      </c>
      <c r="I24" s="115">
        <v>-7</v>
      </c>
      <c r="J24" s="116">
        <v>-6.666666666666667</v>
      </c>
    </row>
    <row r="25" spans="1:15" s="110" customFormat="1" ht="24.95" customHeight="1" x14ac:dyDescent="0.2">
      <c r="A25" s="193" t="s">
        <v>222</v>
      </c>
      <c r="B25" s="204" t="s">
        <v>159</v>
      </c>
      <c r="C25" s="113">
        <v>13.163668275559456</v>
      </c>
      <c r="D25" s="115">
        <v>300</v>
      </c>
      <c r="E25" s="114">
        <v>256</v>
      </c>
      <c r="F25" s="114">
        <v>292</v>
      </c>
      <c r="G25" s="114">
        <v>283</v>
      </c>
      <c r="H25" s="140">
        <v>350</v>
      </c>
      <c r="I25" s="115">
        <v>-50</v>
      </c>
      <c r="J25" s="116">
        <v>-14.285714285714286</v>
      </c>
    </row>
    <row r="26" spans="1:15" s="110" customFormat="1" ht="24.95" customHeight="1" x14ac:dyDescent="0.2">
      <c r="A26" s="201">
        <v>782.78300000000002</v>
      </c>
      <c r="B26" s="203" t="s">
        <v>160</v>
      </c>
      <c r="C26" s="113">
        <v>23.782360684510749</v>
      </c>
      <c r="D26" s="115">
        <v>542</v>
      </c>
      <c r="E26" s="114">
        <v>764</v>
      </c>
      <c r="F26" s="114">
        <v>570</v>
      </c>
      <c r="G26" s="114">
        <v>684</v>
      </c>
      <c r="H26" s="140">
        <v>355</v>
      </c>
      <c r="I26" s="115">
        <v>187</v>
      </c>
      <c r="J26" s="116">
        <v>52.676056338028168</v>
      </c>
    </row>
    <row r="27" spans="1:15" s="110" customFormat="1" ht="24.95" customHeight="1" x14ac:dyDescent="0.2">
      <c r="A27" s="193" t="s">
        <v>161</v>
      </c>
      <c r="B27" s="199" t="s">
        <v>162</v>
      </c>
      <c r="C27" s="113">
        <v>3.4664326458973234</v>
      </c>
      <c r="D27" s="115">
        <v>79</v>
      </c>
      <c r="E27" s="114">
        <v>82</v>
      </c>
      <c r="F27" s="114">
        <v>148</v>
      </c>
      <c r="G27" s="114">
        <v>65</v>
      </c>
      <c r="H27" s="140">
        <v>76</v>
      </c>
      <c r="I27" s="115">
        <v>3</v>
      </c>
      <c r="J27" s="116">
        <v>3.9473684210526314</v>
      </c>
    </row>
    <row r="28" spans="1:15" s="110" customFormat="1" ht="24.95" customHeight="1" x14ac:dyDescent="0.2">
      <c r="A28" s="193" t="s">
        <v>163</v>
      </c>
      <c r="B28" s="199" t="s">
        <v>164</v>
      </c>
      <c r="C28" s="113">
        <v>4.4756472136902152</v>
      </c>
      <c r="D28" s="115">
        <v>102</v>
      </c>
      <c r="E28" s="114">
        <v>137</v>
      </c>
      <c r="F28" s="114">
        <v>166</v>
      </c>
      <c r="G28" s="114">
        <v>128</v>
      </c>
      <c r="H28" s="140">
        <v>95</v>
      </c>
      <c r="I28" s="115">
        <v>7</v>
      </c>
      <c r="J28" s="116">
        <v>7.3684210526315788</v>
      </c>
    </row>
    <row r="29" spans="1:15" s="110" customFormat="1" ht="24.95" customHeight="1" x14ac:dyDescent="0.2">
      <c r="A29" s="193">
        <v>86</v>
      </c>
      <c r="B29" s="199" t="s">
        <v>165</v>
      </c>
      <c r="C29" s="113">
        <v>6.7573497147871873</v>
      </c>
      <c r="D29" s="115">
        <v>154</v>
      </c>
      <c r="E29" s="114">
        <v>209</v>
      </c>
      <c r="F29" s="114">
        <v>147</v>
      </c>
      <c r="G29" s="114">
        <v>119</v>
      </c>
      <c r="H29" s="140">
        <v>208</v>
      </c>
      <c r="I29" s="115">
        <v>-54</v>
      </c>
      <c r="J29" s="116">
        <v>-25.96153846153846</v>
      </c>
    </row>
    <row r="30" spans="1:15" s="110" customFormat="1" ht="24.95" customHeight="1" x14ac:dyDescent="0.2">
      <c r="A30" s="193">
        <v>87.88</v>
      </c>
      <c r="B30" s="204" t="s">
        <v>166</v>
      </c>
      <c r="C30" s="113">
        <v>9.3023255813953494</v>
      </c>
      <c r="D30" s="115">
        <v>212</v>
      </c>
      <c r="E30" s="114">
        <v>177</v>
      </c>
      <c r="F30" s="114">
        <v>360</v>
      </c>
      <c r="G30" s="114">
        <v>174</v>
      </c>
      <c r="H30" s="140">
        <v>212</v>
      </c>
      <c r="I30" s="115">
        <v>0</v>
      </c>
      <c r="J30" s="116">
        <v>0</v>
      </c>
    </row>
    <row r="31" spans="1:15" s="110" customFormat="1" ht="24.95" customHeight="1" x14ac:dyDescent="0.2">
      <c r="A31" s="193" t="s">
        <v>167</v>
      </c>
      <c r="B31" s="199" t="s">
        <v>168</v>
      </c>
      <c r="C31" s="113">
        <v>3.8174637999122423</v>
      </c>
      <c r="D31" s="115">
        <v>87</v>
      </c>
      <c r="E31" s="114">
        <v>82</v>
      </c>
      <c r="F31" s="114">
        <v>84</v>
      </c>
      <c r="G31" s="114">
        <v>74</v>
      </c>
      <c r="H31" s="140">
        <v>86</v>
      </c>
      <c r="I31" s="115">
        <v>1</v>
      </c>
      <c r="J31" s="116">
        <v>1.1627906976744187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0.61430451952610798</v>
      </c>
      <c r="D34" s="115">
        <v>14</v>
      </c>
      <c r="E34" s="114" t="s">
        <v>513</v>
      </c>
      <c r="F34" s="114">
        <v>7</v>
      </c>
      <c r="G34" s="114">
        <v>13</v>
      </c>
      <c r="H34" s="140">
        <v>13</v>
      </c>
      <c r="I34" s="115">
        <v>1</v>
      </c>
      <c r="J34" s="116">
        <v>7.6923076923076925</v>
      </c>
    </row>
    <row r="35" spans="1:10" s="110" customFormat="1" ht="24.95" customHeight="1" x14ac:dyDescent="0.2">
      <c r="A35" s="292" t="s">
        <v>171</v>
      </c>
      <c r="B35" s="293" t="s">
        <v>172</v>
      </c>
      <c r="C35" s="113">
        <v>10.706450197455025</v>
      </c>
      <c r="D35" s="115">
        <v>244</v>
      </c>
      <c r="E35" s="114" t="s">
        <v>513</v>
      </c>
      <c r="F35" s="114">
        <v>294</v>
      </c>
      <c r="G35" s="114">
        <v>242</v>
      </c>
      <c r="H35" s="140">
        <v>250</v>
      </c>
      <c r="I35" s="115">
        <v>-6</v>
      </c>
      <c r="J35" s="116">
        <v>-2.4</v>
      </c>
    </row>
    <row r="36" spans="1:10" s="110" customFormat="1" ht="24.95" customHeight="1" x14ac:dyDescent="0.2">
      <c r="A36" s="294" t="s">
        <v>173</v>
      </c>
      <c r="B36" s="295" t="s">
        <v>174</v>
      </c>
      <c r="C36" s="125">
        <v>88.679245283018872</v>
      </c>
      <c r="D36" s="143">
        <v>2021</v>
      </c>
      <c r="E36" s="144">
        <v>2112</v>
      </c>
      <c r="F36" s="144">
        <v>2347</v>
      </c>
      <c r="G36" s="144">
        <v>2051</v>
      </c>
      <c r="H36" s="145">
        <v>1910</v>
      </c>
      <c r="I36" s="143">
        <v>111</v>
      </c>
      <c r="J36" s="146">
        <v>5.8115183246073299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2279</v>
      </c>
      <c r="F11" s="264">
        <v>2291</v>
      </c>
      <c r="G11" s="264">
        <v>2648</v>
      </c>
      <c r="H11" s="264">
        <v>2306</v>
      </c>
      <c r="I11" s="265">
        <v>2173</v>
      </c>
      <c r="J11" s="263">
        <v>106</v>
      </c>
      <c r="K11" s="266">
        <v>4.8780487804878048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35.366388767003073</v>
      </c>
      <c r="E13" s="115">
        <v>806</v>
      </c>
      <c r="F13" s="114">
        <v>908</v>
      </c>
      <c r="G13" s="114">
        <v>1018</v>
      </c>
      <c r="H13" s="114">
        <v>978</v>
      </c>
      <c r="I13" s="140">
        <v>695</v>
      </c>
      <c r="J13" s="115">
        <v>111</v>
      </c>
      <c r="K13" s="116">
        <v>15.971223021582734</v>
      </c>
    </row>
    <row r="14" spans="1:15" ht="15.95" customHeight="1" x14ac:dyDescent="0.2">
      <c r="A14" s="306" t="s">
        <v>230</v>
      </c>
      <c r="B14" s="307"/>
      <c r="C14" s="308"/>
      <c r="D14" s="113">
        <v>44.361562088635367</v>
      </c>
      <c r="E14" s="115">
        <v>1011</v>
      </c>
      <c r="F14" s="114">
        <v>1003</v>
      </c>
      <c r="G14" s="114">
        <v>1204</v>
      </c>
      <c r="H14" s="114">
        <v>942</v>
      </c>
      <c r="I14" s="140">
        <v>1082</v>
      </c>
      <c r="J14" s="115">
        <v>-71</v>
      </c>
      <c r="K14" s="116">
        <v>-6.5619223659889094</v>
      </c>
    </row>
    <row r="15" spans="1:15" ht="15.95" customHeight="1" x14ac:dyDescent="0.2">
      <c r="A15" s="306" t="s">
        <v>231</v>
      </c>
      <c r="B15" s="307"/>
      <c r="C15" s="308"/>
      <c r="D15" s="113">
        <v>8.6002632733655116</v>
      </c>
      <c r="E15" s="115">
        <v>196</v>
      </c>
      <c r="F15" s="114">
        <v>153</v>
      </c>
      <c r="G15" s="114">
        <v>187</v>
      </c>
      <c r="H15" s="114">
        <v>145</v>
      </c>
      <c r="I15" s="140">
        <v>167</v>
      </c>
      <c r="J15" s="115">
        <v>29</v>
      </c>
      <c r="K15" s="116">
        <v>17.365269461077844</v>
      </c>
    </row>
    <row r="16" spans="1:15" ht="15.95" customHeight="1" x14ac:dyDescent="0.2">
      <c r="A16" s="306" t="s">
        <v>232</v>
      </c>
      <c r="B16" s="307"/>
      <c r="C16" s="308"/>
      <c r="D16" s="113">
        <v>11.189118034225537</v>
      </c>
      <c r="E16" s="115">
        <v>255</v>
      </c>
      <c r="F16" s="114">
        <v>214</v>
      </c>
      <c r="G16" s="114">
        <v>224</v>
      </c>
      <c r="H16" s="114">
        <v>234</v>
      </c>
      <c r="I16" s="140">
        <v>217</v>
      </c>
      <c r="J16" s="115">
        <v>38</v>
      </c>
      <c r="K16" s="116">
        <v>17.511520737327189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0.7020623080298376</v>
      </c>
      <c r="E18" s="115">
        <v>16</v>
      </c>
      <c r="F18" s="114" t="s">
        <v>513</v>
      </c>
      <c r="G18" s="114">
        <v>6</v>
      </c>
      <c r="H18" s="114">
        <v>7</v>
      </c>
      <c r="I18" s="140">
        <v>15</v>
      </c>
      <c r="J18" s="115">
        <v>1</v>
      </c>
      <c r="K18" s="116">
        <v>6.666666666666667</v>
      </c>
    </row>
    <row r="19" spans="1:11" ht="14.1" customHeight="1" x14ac:dyDescent="0.2">
      <c r="A19" s="306" t="s">
        <v>235</v>
      </c>
      <c r="B19" s="307" t="s">
        <v>236</v>
      </c>
      <c r="C19" s="308"/>
      <c r="D19" s="113">
        <v>0.43878894251864853</v>
      </c>
      <c r="E19" s="115">
        <v>10</v>
      </c>
      <c r="F19" s="114">
        <v>0</v>
      </c>
      <c r="G19" s="114">
        <v>4</v>
      </c>
      <c r="H19" s="114" t="s">
        <v>513</v>
      </c>
      <c r="I19" s="140">
        <v>10</v>
      </c>
      <c r="J19" s="115">
        <v>0</v>
      </c>
      <c r="K19" s="116">
        <v>0</v>
      </c>
    </row>
    <row r="20" spans="1:11" ht="14.1" customHeight="1" x14ac:dyDescent="0.2">
      <c r="A20" s="306">
        <v>12</v>
      </c>
      <c r="B20" s="307" t="s">
        <v>237</v>
      </c>
      <c r="C20" s="308"/>
      <c r="D20" s="113">
        <v>0.7020623080298376</v>
      </c>
      <c r="E20" s="115">
        <v>16</v>
      </c>
      <c r="F20" s="114">
        <v>12</v>
      </c>
      <c r="G20" s="114">
        <v>48</v>
      </c>
      <c r="H20" s="114">
        <v>30</v>
      </c>
      <c r="I20" s="140">
        <v>14</v>
      </c>
      <c r="J20" s="115">
        <v>2</v>
      </c>
      <c r="K20" s="116">
        <v>14.285714285714286</v>
      </c>
    </row>
    <row r="21" spans="1:11" ht="14.1" customHeight="1" x14ac:dyDescent="0.2">
      <c r="A21" s="306">
        <v>21</v>
      </c>
      <c r="B21" s="307" t="s">
        <v>238</v>
      </c>
      <c r="C21" s="308"/>
      <c r="D21" s="113">
        <v>0.57042562527424312</v>
      </c>
      <c r="E21" s="115">
        <v>13</v>
      </c>
      <c r="F21" s="114">
        <v>4</v>
      </c>
      <c r="G21" s="114">
        <v>6</v>
      </c>
      <c r="H21" s="114">
        <v>32</v>
      </c>
      <c r="I21" s="140">
        <v>12</v>
      </c>
      <c r="J21" s="115">
        <v>1</v>
      </c>
      <c r="K21" s="116">
        <v>8.3333333333333339</v>
      </c>
    </row>
    <row r="22" spans="1:11" ht="14.1" customHeight="1" x14ac:dyDescent="0.2">
      <c r="A22" s="306">
        <v>22</v>
      </c>
      <c r="B22" s="307" t="s">
        <v>239</v>
      </c>
      <c r="C22" s="308"/>
      <c r="D22" s="113" t="s">
        <v>513</v>
      </c>
      <c r="E22" s="115" t="s">
        <v>513</v>
      </c>
      <c r="F22" s="114">
        <v>28</v>
      </c>
      <c r="G22" s="114">
        <v>23</v>
      </c>
      <c r="H22" s="114">
        <v>15</v>
      </c>
      <c r="I22" s="140">
        <v>16</v>
      </c>
      <c r="J22" s="115" t="s">
        <v>513</v>
      </c>
      <c r="K22" s="116" t="s">
        <v>513</v>
      </c>
    </row>
    <row r="23" spans="1:11" ht="14.1" customHeight="1" x14ac:dyDescent="0.2">
      <c r="A23" s="306">
        <v>23</v>
      </c>
      <c r="B23" s="307" t="s">
        <v>240</v>
      </c>
      <c r="C23" s="308"/>
      <c r="D23" s="113">
        <v>0.43878894251864853</v>
      </c>
      <c r="E23" s="115">
        <v>10</v>
      </c>
      <c r="F23" s="114">
        <v>4</v>
      </c>
      <c r="G23" s="114" t="s">
        <v>513</v>
      </c>
      <c r="H23" s="114">
        <v>4</v>
      </c>
      <c r="I23" s="140">
        <v>5</v>
      </c>
      <c r="J23" s="115">
        <v>5</v>
      </c>
      <c r="K23" s="116">
        <v>100</v>
      </c>
    </row>
    <row r="24" spans="1:11" ht="14.1" customHeight="1" x14ac:dyDescent="0.2">
      <c r="A24" s="306">
        <v>24</v>
      </c>
      <c r="B24" s="307" t="s">
        <v>241</v>
      </c>
      <c r="C24" s="308"/>
      <c r="D24" s="113">
        <v>1.0092145677928916</v>
      </c>
      <c r="E24" s="115">
        <v>23</v>
      </c>
      <c r="F24" s="114">
        <v>27</v>
      </c>
      <c r="G24" s="114">
        <v>41</v>
      </c>
      <c r="H24" s="114">
        <v>37</v>
      </c>
      <c r="I24" s="140">
        <v>15</v>
      </c>
      <c r="J24" s="115">
        <v>8</v>
      </c>
      <c r="K24" s="116">
        <v>53.333333333333336</v>
      </c>
    </row>
    <row r="25" spans="1:11" ht="14.1" customHeight="1" x14ac:dyDescent="0.2">
      <c r="A25" s="306">
        <v>25</v>
      </c>
      <c r="B25" s="307" t="s">
        <v>242</v>
      </c>
      <c r="C25" s="308"/>
      <c r="D25" s="113">
        <v>3.7297060114085125</v>
      </c>
      <c r="E25" s="115">
        <v>85</v>
      </c>
      <c r="F25" s="114">
        <v>85</v>
      </c>
      <c r="G25" s="114">
        <v>92</v>
      </c>
      <c r="H25" s="114">
        <v>80</v>
      </c>
      <c r="I25" s="140">
        <v>76</v>
      </c>
      <c r="J25" s="115">
        <v>9</v>
      </c>
      <c r="K25" s="116">
        <v>11.842105263157896</v>
      </c>
    </row>
    <row r="26" spans="1:11" ht="14.1" customHeight="1" x14ac:dyDescent="0.2">
      <c r="A26" s="306">
        <v>26</v>
      </c>
      <c r="B26" s="307" t="s">
        <v>243</v>
      </c>
      <c r="C26" s="308"/>
      <c r="D26" s="113">
        <v>2.4572180781044319</v>
      </c>
      <c r="E26" s="115">
        <v>56</v>
      </c>
      <c r="F26" s="114">
        <v>37</v>
      </c>
      <c r="G26" s="114">
        <v>62</v>
      </c>
      <c r="H26" s="114">
        <v>25</v>
      </c>
      <c r="I26" s="140">
        <v>44</v>
      </c>
      <c r="J26" s="115">
        <v>12</v>
      </c>
      <c r="K26" s="116">
        <v>27.272727272727273</v>
      </c>
    </row>
    <row r="27" spans="1:11" ht="14.1" customHeight="1" x14ac:dyDescent="0.2">
      <c r="A27" s="306">
        <v>27</v>
      </c>
      <c r="B27" s="307" t="s">
        <v>244</v>
      </c>
      <c r="C27" s="308"/>
      <c r="D27" s="113">
        <v>0.7020623080298376</v>
      </c>
      <c r="E27" s="115">
        <v>16</v>
      </c>
      <c r="F27" s="114">
        <v>11</v>
      </c>
      <c r="G27" s="114">
        <v>12</v>
      </c>
      <c r="H27" s="114">
        <v>15</v>
      </c>
      <c r="I27" s="140">
        <v>15</v>
      </c>
      <c r="J27" s="115">
        <v>1</v>
      </c>
      <c r="K27" s="116">
        <v>6.666666666666667</v>
      </c>
    </row>
    <row r="28" spans="1:11" ht="14.1" customHeight="1" x14ac:dyDescent="0.2">
      <c r="A28" s="306">
        <v>28</v>
      </c>
      <c r="B28" s="307" t="s">
        <v>245</v>
      </c>
      <c r="C28" s="308"/>
      <c r="D28" s="113">
        <v>0.3510311540149188</v>
      </c>
      <c r="E28" s="115">
        <v>8</v>
      </c>
      <c r="F28" s="114">
        <v>9</v>
      </c>
      <c r="G28" s="114">
        <v>16</v>
      </c>
      <c r="H28" s="114">
        <v>10</v>
      </c>
      <c r="I28" s="140">
        <v>30</v>
      </c>
      <c r="J28" s="115">
        <v>-22</v>
      </c>
      <c r="K28" s="116">
        <v>-73.333333333333329</v>
      </c>
    </row>
    <row r="29" spans="1:11" ht="14.1" customHeight="1" x14ac:dyDescent="0.2">
      <c r="A29" s="306">
        <v>29</v>
      </c>
      <c r="B29" s="307" t="s">
        <v>246</v>
      </c>
      <c r="C29" s="308"/>
      <c r="D29" s="113">
        <v>5.3532250987275125</v>
      </c>
      <c r="E29" s="115">
        <v>122</v>
      </c>
      <c r="F29" s="114">
        <v>70</v>
      </c>
      <c r="G29" s="114">
        <v>131</v>
      </c>
      <c r="H29" s="114">
        <v>93</v>
      </c>
      <c r="I29" s="140">
        <v>112</v>
      </c>
      <c r="J29" s="115">
        <v>10</v>
      </c>
      <c r="K29" s="116">
        <v>8.9285714285714288</v>
      </c>
    </row>
    <row r="30" spans="1:11" ht="14.1" customHeight="1" x14ac:dyDescent="0.2">
      <c r="A30" s="306" t="s">
        <v>247</v>
      </c>
      <c r="B30" s="307" t="s">
        <v>248</v>
      </c>
      <c r="C30" s="308"/>
      <c r="D30" s="113">
        <v>2.5010969723562968</v>
      </c>
      <c r="E30" s="115">
        <v>57</v>
      </c>
      <c r="F30" s="114">
        <v>30</v>
      </c>
      <c r="G30" s="114">
        <v>30</v>
      </c>
      <c r="H30" s="114">
        <v>39</v>
      </c>
      <c r="I30" s="140">
        <v>47</v>
      </c>
      <c r="J30" s="115">
        <v>10</v>
      </c>
      <c r="K30" s="116">
        <v>21.276595744680851</v>
      </c>
    </row>
    <row r="31" spans="1:11" ht="14.1" customHeight="1" x14ac:dyDescent="0.2">
      <c r="A31" s="306" t="s">
        <v>249</v>
      </c>
      <c r="B31" s="307" t="s">
        <v>250</v>
      </c>
      <c r="C31" s="308"/>
      <c r="D31" s="113">
        <v>2.8521281263712153</v>
      </c>
      <c r="E31" s="115">
        <v>65</v>
      </c>
      <c r="F31" s="114">
        <v>40</v>
      </c>
      <c r="G31" s="114">
        <v>101</v>
      </c>
      <c r="H31" s="114">
        <v>54</v>
      </c>
      <c r="I31" s="140">
        <v>65</v>
      </c>
      <c r="J31" s="115">
        <v>0</v>
      </c>
      <c r="K31" s="116">
        <v>0</v>
      </c>
    </row>
    <row r="32" spans="1:11" ht="14.1" customHeight="1" x14ac:dyDescent="0.2">
      <c r="A32" s="306">
        <v>31</v>
      </c>
      <c r="B32" s="307" t="s">
        <v>251</v>
      </c>
      <c r="C32" s="308"/>
      <c r="D32" s="113">
        <v>0.57042562527424312</v>
      </c>
      <c r="E32" s="115">
        <v>13</v>
      </c>
      <c r="F32" s="114" t="s">
        <v>513</v>
      </c>
      <c r="G32" s="114">
        <v>11</v>
      </c>
      <c r="H32" s="114">
        <v>5</v>
      </c>
      <c r="I32" s="140">
        <v>6</v>
      </c>
      <c r="J32" s="115">
        <v>7</v>
      </c>
      <c r="K32" s="116">
        <v>116.66666666666667</v>
      </c>
    </row>
    <row r="33" spans="1:11" ht="14.1" customHeight="1" x14ac:dyDescent="0.2">
      <c r="A33" s="306">
        <v>32</v>
      </c>
      <c r="B33" s="307" t="s">
        <v>252</v>
      </c>
      <c r="C33" s="308"/>
      <c r="D33" s="113">
        <v>2.5449758666081617</v>
      </c>
      <c r="E33" s="115">
        <v>58</v>
      </c>
      <c r="F33" s="114">
        <v>31</v>
      </c>
      <c r="G33" s="114">
        <v>61</v>
      </c>
      <c r="H33" s="114">
        <v>70</v>
      </c>
      <c r="I33" s="140">
        <v>76</v>
      </c>
      <c r="J33" s="115">
        <v>-18</v>
      </c>
      <c r="K33" s="116">
        <v>-23.684210526315791</v>
      </c>
    </row>
    <row r="34" spans="1:11" ht="14.1" customHeight="1" x14ac:dyDescent="0.2">
      <c r="A34" s="306">
        <v>33</v>
      </c>
      <c r="B34" s="307" t="s">
        <v>253</v>
      </c>
      <c r="C34" s="308"/>
      <c r="D34" s="113">
        <v>1.0969723562966214</v>
      </c>
      <c r="E34" s="115">
        <v>25</v>
      </c>
      <c r="F34" s="114">
        <v>22</v>
      </c>
      <c r="G34" s="114">
        <v>36</v>
      </c>
      <c r="H34" s="114">
        <v>35</v>
      </c>
      <c r="I34" s="140">
        <v>56</v>
      </c>
      <c r="J34" s="115">
        <v>-31</v>
      </c>
      <c r="K34" s="116">
        <v>-55.357142857142854</v>
      </c>
    </row>
    <row r="35" spans="1:11" ht="14.1" customHeight="1" x14ac:dyDescent="0.2">
      <c r="A35" s="306">
        <v>34</v>
      </c>
      <c r="B35" s="307" t="s">
        <v>254</v>
      </c>
      <c r="C35" s="308"/>
      <c r="D35" s="113">
        <v>2.5010969723562968</v>
      </c>
      <c r="E35" s="115">
        <v>57</v>
      </c>
      <c r="F35" s="114">
        <v>48</v>
      </c>
      <c r="G35" s="114">
        <v>61</v>
      </c>
      <c r="H35" s="114">
        <v>47</v>
      </c>
      <c r="I35" s="140">
        <v>50</v>
      </c>
      <c r="J35" s="115">
        <v>7</v>
      </c>
      <c r="K35" s="116">
        <v>14</v>
      </c>
    </row>
    <row r="36" spans="1:11" ht="14.1" customHeight="1" x14ac:dyDescent="0.2">
      <c r="A36" s="306">
        <v>41</v>
      </c>
      <c r="B36" s="307" t="s">
        <v>255</v>
      </c>
      <c r="C36" s="308"/>
      <c r="D36" s="113">
        <v>0.48266783677051339</v>
      </c>
      <c r="E36" s="115">
        <v>11</v>
      </c>
      <c r="F36" s="114">
        <v>8</v>
      </c>
      <c r="G36" s="114">
        <v>4</v>
      </c>
      <c r="H36" s="114">
        <v>10</v>
      </c>
      <c r="I36" s="140">
        <v>8</v>
      </c>
      <c r="J36" s="115">
        <v>3</v>
      </c>
      <c r="K36" s="116">
        <v>37.5</v>
      </c>
    </row>
    <row r="37" spans="1:11" ht="14.1" customHeight="1" x14ac:dyDescent="0.2">
      <c r="A37" s="306">
        <v>42</v>
      </c>
      <c r="B37" s="307" t="s">
        <v>256</v>
      </c>
      <c r="C37" s="308"/>
      <c r="D37" s="113">
        <v>0</v>
      </c>
      <c r="E37" s="115">
        <v>0</v>
      </c>
      <c r="F37" s="114">
        <v>0</v>
      </c>
      <c r="G37" s="114" t="s">
        <v>513</v>
      </c>
      <c r="H37" s="114" t="s">
        <v>513</v>
      </c>
      <c r="I37" s="140" t="s">
        <v>513</v>
      </c>
      <c r="J37" s="115" t="s">
        <v>513</v>
      </c>
      <c r="K37" s="116" t="s">
        <v>513</v>
      </c>
    </row>
    <row r="38" spans="1:11" ht="14.1" customHeight="1" x14ac:dyDescent="0.2">
      <c r="A38" s="306">
        <v>43</v>
      </c>
      <c r="B38" s="307" t="s">
        <v>257</v>
      </c>
      <c r="C38" s="308"/>
      <c r="D38" s="113">
        <v>1.1847301448003511</v>
      </c>
      <c r="E38" s="115">
        <v>27</v>
      </c>
      <c r="F38" s="114">
        <v>19</v>
      </c>
      <c r="G38" s="114">
        <v>9</v>
      </c>
      <c r="H38" s="114">
        <v>18</v>
      </c>
      <c r="I38" s="140">
        <v>13</v>
      </c>
      <c r="J38" s="115">
        <v>14</v>
      </c>
      <c r="K38" s="116">
        <v>107.69230769230769</v>
      </c>
    </row>
    <row r="39" spans="1:11" ht="14.1" customHeight="1" x14ac:dyDescent="0.2">
      <c r="A39" s="306">
        <v>51</v>
      </c>
      <c r="B39" s="307" t="s">
        <v>258</v>
      </c>
      <c r="C39" s="308"/>
      <c r="D39" s="113">
        <v>20.140412461605969</v>
      </c>
      <c r="E39" s="115">
        <v>459</v>
      </c>
      <c r="F39" s="114">
        <v>687</v>
      </c>
      <c r="G39" s="114">
        <v>575</v>
      </c>
      <c r="H39" s="114">
        <v>615</v>
      </c>
      <c r="I39" s="140">
        <v>276</v>
      </c>
      <c r="J39" s="115">
        <v>183</v>
      </c>
      <c r="K39" s="116">
        <v>66.304347826086953</v>
      </c>
    </row>
    <row r="40" spans="1:11" ht="14.1" customHeight="1" x14ac:dyDescent="0.2">
      <c r="A40" s="306" t="s">
        <v>259</v>
      </c>
      <c r="B40" s="307" t="s">
        <v>260</v>
      </c>
      <c r="C40" s="308"/>
      <c r="D40" s="113">
        <v>19.657744624835455</v>
      </c>
      <c r="E40" s="115">
        <v>448</v>
      </c>
      <c r="F40" s="114">
        <v>683</v>
      </c>
      <c r="G40" s="114">
        <v>565</v>
      </c>
      <c r="H40" s="114">
        <v>602</v>
      </c>
      <c r="I40" s="140">
        <v>264</v>
      </c>
      <c r="J40" s="115">
        <v>184</v>
      </c>
      <c r="K40" s="116">
        <v>69.696969696969703</v>
      </c>
    </row>
    <row r="41" spans="1:11" ht="14.1" customHeight="1" x14ac:dyDescent="0.2">
      <c r="A41" s="306"/>
      <c r="B41" s="307" t="s">
        <v>261</v>
      </c>
      <c r="C41" s="308"/>
      <c r="D41" s="113">
        <v>19.306713470820537</v>
      </c>
      <c r="E41" s="115">
        <v>440</v>
      </c>
      <c r="F41" s="114">
        <v>665</v>
      </c>
      <c r="G41" s="114">
        <v>554</v>
      </c>
      <c r="H41" s="114">
        <v>598</v>
      </c>
      <c r="I41" s="140">
        <v>255</v>
      </c>
      <c r="J41" s="115">
        <v>185</v>
      </c>
      <c r="K41" s="116">
        <v>72.549019607843135</v>
      </c>
    </row>
    <row r="42" spans="1:11" ht="14.1" customHeight="1" x14ac:dyDescent="0.2">
      <c r="A42" s="306">
        <v>52</v>
      </c>
      <c r="B42" s="307" t="s">
        <v>262</v>
      </c>
      <c r="C42" s="308"/>
      <c r="D42" s="113">
        <v>3.6419482229047828</v>
      </c>
      <c r="E42" s="115">
        <v>83</v>
      </c>
      <c r="F42" s="114">
        <v>65</v>
      </c>
      <c r="G42" s="114">
        <v>113</v>
      </c>
      <c r="H42" s="114">
        <v>78</v>
      </c>
      <c r="I42" s="140">
        <v>105</v>
      </c>
      <c r="J42" s="115">
        <v>-22</v>
      </c>
      <c r="K42" s="116">
        <v>-20.952380952380953</v>
      </c>
    </row>
    <row r="43" spans="1:11" ht="14.1" customHeight="1" x14ac:dyDescent="0.2">
      <c r="A43" s="306" t="s">
        <v>263</v>
      </c>
      <c r="B43" s="307" t="s">
        <v>264</v>
      </c>
      <c r="C43" s="308"/>
      <c r="D43" s="113">
        <v>2.8082492321193504</v>
      </c>
      <c r="E43" s="115">
        <v>64</v>
      </c>
      <c r="F43" s="114">
        <v>52</v>
      </c>
      <c r="G43" s="114">
        <v>73</v>
      </c>
      <c r="H43" s="114">
        <v>60</v>
      </c>
      <c r="I43" s="140">
        <v>93</v>
      </c>
      <c r="J43" s="115">
        <v>-29</v>
      </c>
      <c r="K43" s="116">
        <v>-31.182795698924732</v>
      </c>
    </row>
    <row r="44" spans="1:11" ht="14.1" customHeight="1" x14ac:dyDescent="0.2">
      <c r="A44" s="306">
        <v>53</v>
      </c>
      <c r="B44" s="307" t="s">
        <v>265</v>
      </c>
      <c r="C44" s="308"/>
      <c r="D44" s="113">
        <v>0.74594120228170246</v>
      </c>
      <c r="E44" s="115">
        <v>17</v>
      </c>
      <c r="F44" s="114">
        <v>30</v>
      </c>
      <c r="G44" s="114">
        <v>16</v>
      </c>
      <c r="H44" s="114">
        <v>20</v>
      </c>
      <c r="I44" s="140">
        <v>34</v>
      </c>
      <c r="J44" s="115">
        <v>-17</v>
      </c>
      <c r="K44" s="116">
        <v>-50</v>
      </c>
    </row>
    <row r="45" spans="1:11" ht="14.1" customHeight="1" x14ac:dyDescent="0.2">
      <c r="A45" s="306" t="s">
        <v>266</v>
      </c>
      <c r="B45" s="307" t="s">
        <v>267</v>
      </c>
      <c r="C45" s="308"/>
      <c r="D45" s="113">
        <v>0.7020623080298376</v>
      </c>
      <c r="E45" s="115">
        <v>16</v>
      </c>
      <c r="F45" s="114">
        <v>29</v>
      </c>
      <c r="G45" s="114">
        <v>16</v>
      </c>
      <c r="H45" s="114">
        <v>17</v>
      </c>
      <c r="I45" s="140">
        <v>30</v>
      </c>
      <c r="J45" s="115">
        <v>-14</v>
      </c>
      <c r="K45" s="116">
        <v>-46.666666666666664</v>
      </c>
    </row>
    <row r="46" spans="1:11" ht="14.1" customHeight="1" x14ac:dyDescent="0.2">
      <c r="A46" s="306">
        <v>54</v>
      </c>
      <c r="B46" s="307" t="s">
        <v>268</v>
      </c>
      <c r="C46" s="308"/>
      <c r="D46" s="113">
        <v>4.8266783677051341</v>
      </c>
      <c r="E46" s="115">
        <v>110</v>
      </c>
      <c r="F46" s="114">
        <v>78</v>
      </c>
      <c r="G46" s="114">
        <v>102</v>
      </c>
      <c r="H46" s="114">
        <v>106</v>
      </c>
      <c r="I46" s="140">
        <v>126</v>
      </c>
      <c r="J46" s="115">
        <v>-16</v>
      </c>
      <c r="K46" s="116">
        <v>-12.698412698412698</v>
      </c>
    </row>
    <row r="47" spans="1:11" ht="14.1" customHeight="1" x14ac:dyDescent="0.2">
      <c r="A47" s="306">
        <v>61</v>
      </c>
      <c r="B47" s="307" t="s">
        <v>269</v>
      </c>
      <c r="C47" s="308"/>
      <c r="D47" s="113">
        <v>1.5796401930671347</v>
      </c>
      <c r="E47" s="115">
        <v>36</v>
      </c>
      <c r="F47" s="114">
        <v>22</v>
      </c>
      <c r="G47" s="114">
        <v>30</v>
      </c>
      <c r="H47" s="114">
        <v>23</v>
      </c>
      <c r="I47" s="140">
        <v>25</v>
      </c>
      <c r="J47" s="115">
        <v>11</v>
      </c>
      <c r="K47" s="116">
        <v>44</v>
      </c>
    </row>
    <row r="48" spans="1:11" ht="14.1" customHeight="1" x14ac:dyDescent="0.2">
      <c r="A48" s="306">
        <v>62</v>
      </c>
      <c r="B48" s="307" t="s">
        <v>270</v>
      </c>
      <c r="C48" s="308"/>
      <c r="D48" s="113">
        <v>3.1592803861342693</v>
      </c>
      <c r="E48" s="115">
        <v>72</v>
      </c>
      <c r="F48" s="114">
        <v>94</v>
      </c>
      <c r="G48" s="114">
        <v>109</v>
      </c>
      <c r="H48" s="114">
        <v>104</v>
      </c>
      <c r="I48" s="140">
        <v>84</v>
      </c>
      <c r="J48" s="115">
        <v>-12</v>
      </c>
      <c r="K48" s="116">
        <v>-14.285714285714286</v>
      </c>
    </row>
    <row r="49" spans="1:11" ht="14.1" customHeight="1" x14ac:dyDescent="0.2">
      <c r="A49" s="306">
        <v>63</v>
      </c>
      <c r="B49" s="307" t="s">
        <v>271</v>
      </c>
      <c r="C49" s="308"/>
      <c r="D49" s="113">
        <v>4.0368582711715666</v>
      </c>
      <c r="E49" s="115">
        <v>92</v>
      </c>
      <c r="F49" s="114">
        <v>59</v>
      </c>
      <c r="G49" s="114">
        <v>64</v>
      </c>
      <c r="H49" s="114">
        <v>102</v>
      </c>
      <c r="I49" s="140">
        <v>58</v>
      </c>
      <c r="J49" s="115">
        <v>34</v>
      </c>
      <c r="K49" s="116">
        <v>58.620689655172413</v>
      </c>
    </row>
    <row r="50" spans="1:11" ht="14.1" customHeight="1" x14ac:dyDescent="0.2">
      <c r="A50" s="306" t="s">
        <v>272</v>
      </c>
      <c r="B50" s="307" t="s">
        <v>273</v>
      </c>
      <c r="C50" s="308"/>
      <c r="D50" s="113">
        <v>1.1408512505484862</v>
      </c>
      <c r="E50" s="115">
        <v>26</v>
      </c>
      <c r="F50" s="114">
        <v>4</v>
      </c>
      <c r="G50" s="114">
        <v>6</v>
      </c>
      <c r="H50" s="114">
        <v>12</v>
      </c>
      <c r="I50" s="140">
        <v>7</v>
      </c>
      <c r="J50" s="115">
        <v>19</v>
      </c>
      <c r="K50" s="116" t="s">
        <v>514</v>
      </c>
    </row>
    <row r="51" spans="1:11" ht="14.1" customHeight="1" x14ac:dyDescent="0.2">
      <c r="A51" s="306" t="s">
        <v>274</v>
      </c>
      <c r="B51" s="307" t="s">
        <v>275</v>
      </c>
      <c r="C51" s="308"/>
      <c r="D51" s="113">
        <v>2.7204914436156207</v>
      </c>
      <c r="E51" s="115">
        <v>62</v>
      </c>
      <c r="F51" s="114">
        <v>51</v>
      </c>
      <c r="G51" s="114">
        <v>52</v>
      </c>
      <c r="H51" s="114">
        <v>89</v>
      </c>
      <c r="I51" s="140">
        <v>48</v>
      </c>
      <c r="J51" s="115">
        <v>14</v>
      </c>
      <c r="K51" s="116">
        <v>29.166666666666668</v>
      </c>
    </row>
    <row r="52" spans="1:11" ht="14.1" customHeight="1" x14ac:dyDescent="0.2">
      <c r="A52" s="306">
        <v>71</v>
      </c>
      <c r="B52" s="307" t="s">
        <v>276</v>
      </c>
      <c r="C52" s="308"/>
      <c r="D52" s="113">
        <v>6.9767441860465116</v>
      </c>
      <c r="E52" s="115">
        <v>159</v>
      </c>
      <c r="F52" s="114">
        <v>103</v>
      </c>
      <c r="G52" s="114">
        <v>160</v>
      </c>
      <c r="H52" s="114">
        <v>129</v>
      </c>
      <c r="I52" s="140">
        <v>189</v>
      </c>
      <c r="J52" s="115">
        <v>-30</v>
      </c>
      <c r="K52" s="116">
        <v>-15.873015873015873</v>
      </c>
    </row>
    <row r="53" spans="1:11" ht="14.1" customHeight="1" x14ac:dyDescent="0.2">
      <c r="A53" s="306" t="s">
        <v>277</v>
      </c>
      <c r="B53" s="307" t="s">
        <v>278</v>
      </c>
      <c r="C53" s="308"/>
      <c r="D53" s="113">
        <v>1.8429135585783238</v>
      </c>
      <c r="E53" s="115">
        <v>42</v>
      </c>
      <c r="F53" s="114">
        <v>37</v>
      </c>
      <c r="G53" s="114">
        <v>43</v>
      </c>
      <c r="H53" s="114">
        <v>47</v>
      </c>
      <c r="I53" s="140">
        <v>69</v>
      </c>
      <c r="J53" s="115">
        <v>-27</v>
      </c>
      <c r="K53" s="116">
        <v>-39.130434782608695</v>
      </c>
    </row>
    <row r="54" spans="1:11" ht="14.1" customHeight="1" x14ac:dyDescent="0.2">
      <c r="A54" s="306" t="s">
        <v>279</v>
      </c>
      <c r="B54" s="307" t="s">
        <v>280</v>
      </c>
      <c r="C54" s="308"/>
      <c r="D54" s="113">
        <v>4.212373848179026</v>
      </c>
      <c r="E54" s="115">
        <v>96</v>
      </c>
      <c r="F54" s="114">
        <v>55</v>
      </c>
      <c r="G54" s="114">
        <v>97</v>
      </c>
      <c r="H54" s="114">
        <v>70</v>
      </c>
      <c r="I54" s="140">
        <v>100</v>
      </c>
      <c r="J54" s="115">
        <v>-4</v>
      </c>
      <c r="K54" s="116">
        <v>-4</v>
      </c>
    </row>
    <row r="55" spans="1:11" ht="14.1" customHeight="1" x14ac:dyDescent="0.2">
      <c r="A55" s="306">
        <v>72</v>
      </c>
      <c r="B55" s="307" t="s">
        <v>281</v>
      </c>
      <c r="C55" s="308"/>
      <c r="D55" s="113">
        <v>1.228609039052216</v>
      </c>
      <c r="E55" s="115">
        <v>28</v>
      </c>
      <c r="F55" s="114">
        <v>19</v>
      </c>
      <c r="G55" s="114">
        <v>52</v>
      </c>
      <c r="H55" s="114">
        <v>26</v>
      </c>
      <c r="I55" s="140">
        <v>30</v>
      </c>
      <c r="J55" s="115">
        <v>-2</v>
      </c>
      <c r="K55" s="116">
        <v>-6.666666666666667</v>
      </c>
    </row>
    <row r="56" spans="1:11" ht="14.1" customHeight="1" x14ac:dyDescent="0.2">
      <c r="A56" s="306" t="s">
        <v>282</v>
      </c>
      <c r="B56" s="307" t="s">
        <v>283</v>
      </c>
      <c r="C56" s="308"/>
      <c r="D56" s="113" t="s">
        <v>513</v>
      </c>
      <c r="E56" s="115" t="s">
        <v>513</v>
      </c>
      <c r="F56" s="114" t="s">
        <v>513</v>
      </c>
      <c r="G56" s="114">
        <v>25</v>
      </c>
      <c r="H56" s="114">
        <v>6</v>
      </c>
      <c r="I56" s="140">
        <v>3</v>
      </c>
      <c r="J56" s="115" t="s">
        <v>513</v>
      </c>
      <c r="K56" s="116" t="s">
        <v>513</v>
      </c>
    </row>
    <row r="57" spans="1:11" ht="14.1" customHeight="1" x14ac:dyDescent="0.2">
      <c r="A57" s="306" t="s">
        <v>284</v>
      </c>
      <c r="B57" s="307" t="s">
        <v>285</v>
      </c>
      <c r="C57" s="308"/>
      <c r="D57" s="113">
        <v>0.74594120228170246</v>
      </c>
      <c r="E57" s="115">
        <v>17</v>
      </c>
      <c r="F57" s="114">
        <v>14</v>
      </c>
      <c r="G57" s="114">
        <v>19</v>
      </c>
      <c r="H57" s="114">
        <v>15</v>
      </c>
      <c r="I57" s="140">
        <v>24</v>
      </c>
      <c r="J57" s="115">
        <v>-7</v>
      </c>
      <c r="K57" s="116">
        <v>-29.166666666666668</v>
      </c>
    </row>
    <row r="58" spans="1:11" ht="14.1" customHeight="1" x14ac:dyDescent="0.2">
      <c r="A58" s="306">
        <v>73</v>
      </c>
      <c r="B58" s="307" t="s">
        <v>286</v>
      </c>
      <c r="C58" s="308"/>
      <c r="D58" s="113">
        <v>2.6766125493637563</v>
      </c>
      <c r="E58" s="115">
        <v>61</v>
      </c>
      <c r="F58" s="114">
        <v>67</v>
      </c>
      <c r="G58" s="114">
        <v>109</v>
      </c>
      <c r="H58" s="114">
        <v>51</v>
      </c>
      <c r="I58" s="140">
        <v>49</v>
      </c>
      <c r="J58" s="115">
        <v>12</v>
      </c>
      <c r="K58" s="116">
        <v>24.489795918367346</v>
      </c>
    </row>
    <row r="59" spans="1:11" ht="14.1" customHeight="1" x14ac:dyDescent="0.2">
      <c r="A59" s="306" t="s">
        <v>287</v>
      </c>
      <c r="B59" s="307" t="s">
        <v>288</v>
      </c>
      <c r="C59" s="308"/>
      <c r="D59" s="113">
        <v>2.3255813953488373</v>
      </c>
      <c r="E59" s="115">
        <v>53</v>
      </c>
      <c r="F59" s="114">
        <v>43</v>
      </c>
      <c r="G59" s="114">
        <v>101</v>
      </c>
      <c r="H59" s="114">
        <v>28</v>
      </c>
      <c r="I59" s="140">
        <v>48</v>
      </c>
      <c r="J59" s="115">
        <v>5</v>
      </c>
      <c r="K59" s="116">
        <v>10.416666666666666</v>
      </c>
    </row>
    <row r="60" spans="1:11" ht="14.1" customHeight="1" x14ac:dyDescent="0.2">
      <c r="A60" s="306">
        <v>81</v>
      </c>
      <c r="B60" s="307" t="s">
        <v>289</v>
      </c>
      <c r="C60" s="308"/>
      <c r="D60" s="113">
        <v>7.3277753400614305</v>
      </c>
      <c r="E60" s="115">
        <v>167</v>
      </c>
      <c r="F60" s="114">
        <v>240</v>
      </c>
      <c r="G60" s="114">
        <v>192</v>
      </c>
      <c r="H60" s="114">
        <v>144</v>
      </c>
      <c r="I60" s="140">
        <v>204</v>
      </c>
      <c r="J60" s="115">
        <v>-37</v>
      </c>
      <c r="K60" s="116">
        <v>-18.137254901960784</v>
      </c>
    </row>
    <row r="61" spans="1:11" ht="14.1" customHeight="1" x14ac:dyDescent="0.2">
      <c r="A61" s="306" t="s">
        <v>290</v>
      </c>
      <c r="B61" s="307" t="s">
        <v>291</v>
      </c>
      <c r="C61" s="308"/>
      <c r="D61" s="113">
        <v>1.3163668275559457</v>
      </c>
      <c r="E61" s="115">
        <v>30</v>
      </c>
      <c r="F61" s="114">
        <v>28</v>
      </c>
      <c r="G61" s="114">
        <v>47</v>
      </c>
      <c r="H61" s="114">
        <v>25</v>
      </c>
      <c r="I61" s="140">
        <v>27</v>
      </c>
      <c r="J61" s="115">
        <v>3</v>
      </c>
      <c r="K61" s="116">
        <v>11.111111111111111</v>
      </c>
    </row>
    <row r="62" spans="1:11" ht="14.1" customHeight="1" x14ac:dyDescent="0.2">
      <c r="A62" s="306" t="s">
        <v>292</v>
      </c>
      <c r="B62" s="307" t="s">
        <v>293</v>
      </c>
      <c r="C62" s="308"/>
      <c r="D62" s="113">
        <v>2.1500658183413779</v>
      </c>
      <c r="E62" s="115">
        <v>49</v>
      </c>
      <c r="F62" s="114">
        <v>130</v>
      </c>
      <c r="G62" s="114">
        <v>65</v>
      </c>
      <c r="H62" s="114">
        <v>41</v>
      </c>
      <c r="I62" s="140">
        <v>88</v>
      </c>
      <c r="J62" s="115">
        <v>-39</v>
      </c>
      <c r="K62" s="116">
        <v>-44.31818181818182</v>
      </c>
    </row>
    <row r="63" spans="1:11" ht="14.1" customHeight="1" x14ac:dyDescent="0.2">
      <c r="A63" s="306"/>
      <c r="B63" s="307" t="s">
        <v>294</v>
      </c>
      <c r="C63" s="308"/>
      <c r="D63" s="113">
        <v>1.9745502413339184</v>
      </c>
      <c r="E63" s="115">
        <v>45</v>
      </c>
      <c r="F63" s="114">
        <v>125</v>
      </c>
      <c r="G63" s="114">
        <v>60</v>
      </c>
      <c r="H63" s="114">
        <v>40</v>
      </c>
      <c r="I63" s="140">
        <v>83</v>
      </c>
      <c r="J63" s="115">
        <v>-38</v>
      </c>
      <c r="K63" s="116">
        <v>-45.783132530120483</v>
      </c>
    </row>
    <row r="64" spans="1:11" ht="14.1" customHeight="1" x14ac:dyDescent="0.2">
      <c r="A64" s="306" t="s">
        <v>295</v>
      </c>
      <c r="B64" s="307" t="s">
        <v>296</v>
      </c>
      <c r="C64" s="308"/>
      <c r="D64" s="113">
        <v>2.0623080298376482</v>
      </c>
      <c r="E64" s="115">
        <v>47</v>
      </c>
      <c r="F64" s="114">
        <v>29</v>
      </c>
      <c r="G64" s="114">
        <v>58</v>
      </c>
      <c r="H64" s="114">
        <v>50</v>
      </c>
      <c r="I64" s="140">
        <v>43</v>
      </c>
      <c r="J64" s="115">
        <v>4</v>
      </c>
      <c r="K64" s="116">
        <v>9.3023255813953494</v>
      </c>
    </row>
    <row r="65" spans="1:11" ht="14.1" customHeight="1" x14ac:dyDescent="0.2">
      <c r="A65" s="306" t="s">
        <v>297</v>
      </c>
      <c r="B65" s="307" t="s">
        <v>298</v>
      </c>
      <c r="C65" s="308"/>
      <c r="D65" s="113">
        <v>0.78982009653356733</v>
      </c>
      <c r="E65" s="115">
        <v>18</v>
      </c>
      <c r="F65" s="114">
        <v>25</v>
      </c>
      <c r="G65" s="114">
        <v>9</v>
      </c>
      <c r="H65" s="114">
        <v>8</v>
      </c>
      <c r="I65" s="140">
        <v>13</v>
      </c>
      <c r="J65" s="115">
        <v>5</v>
      </c>
      <c r="K65" s="116">
        <v>38.46153846153846</v>
      </c>
    </row>
    <row r="66" spans="1:11" ht="14.1" customHeight="1" x14ac:dyDescent="0.2">
      <c r="A66" s="306">
        <v>82</v>
      </c>
      <c r="B66" s="307" t="s">
        <v>299</v>
      </c>
      <c r="C66" s="308"/>
      <c r="D66" s="113">
        <v>1.5796401930671347</v>
      </c>
      <c r="E66" s="115">
        <v>36</v>
      </c>
      <c r="F66" s="114">
        <v>47</v>
      </c>
      <c r="G66" s="114">
        <v>38</v>
      </c>
      <c r="H66" s="114">
        <v>45</v>
      </c>
      <c r="I66" s="140">
        <v>55</v>
      </c>
      <c r="J66" s="115">
        <v>-19</v>
      </c>
      <c r="K66" s="116">
        <v>-34.545454545454547</v>
      </c>
    </row>
    <row r="67" spans="1:11" ht="14.1" customHeight="1" x14ac:dyDescent="0.2">
      <c r="A67" s="306" t="s">
        <v>300</v>
      </c>
      <c r="B67" s="307" t="s">
        <v>301</v>
      </c>
      <c r="C67" s="308"/>
      <c r="D67" s="113">
        <v>0.87757788503729706</v>
      </c>
      <c r="E67" s="115">
        <v>20</v>
      </c>
      <c r="F67" s="114">
        <v>35</v>
      </c>
      <c r="G67" s="114">
        <v>27</v>
      </c>
      <c r="H67" s="114">
        <v>40</v>
      </c>
      <c r="I67" s="140">
        <v>45</v>
      </c>
      <c r="J67" s="115">
        <v>-25</v>
      </c>
      <c r="K67" s="116">
        <v>-55.555555555555557</v>
      </c>
    </row>
    <row r="68" spans="1:11" ht="14.1" customHeight="1" x14ac:dyDescent="0.2">
      <c r="A68" s="306" t="s">
        <v>302</v>
      </c>
      <c r="B68" s="307" t="s">
        <v>303</v>
      </c>
      <c r="C68" s="308"/>
      <c r="D68" s="113">
        <v>0.57042562527424312</v>
      </c>
      <c r="E68" s="115">
        <v>13</v>
      </c>
      <c r="F68" s="114">
        <v>10</v>
      </c>
      <c r="G68" s="114">
        <v>8</v>
      </c>
      <c r="H68" s="114">
        <v>5</v>
      </c>
      <c r="I68" s="140">
        <v>7</v>
      </c>
      <c r="J68" s="115">
        <v>6</v>
      </c>
      <c r="K68" s="116">
        <v>85.714285714285708</v>
      </c>
    </row>
    <row r="69" spans="1:11" ht="14.1" customHeight="1" x14ac:dyDescent="0.2">
      <c r="A69" s="306">
        <v>83</v>
      </c>
      <c r="B69" s="307" t="s">
        <v>304</v>
      </c>
      <c r="C69" s="308"/>
      <c r="D69" s="113">
        <v>8.3808688021061872</v>
      </c>
      <c r="E69" s="115">
        <v>191</v>
      </c>
      <c r="F69" s="114">
        <v>143</v>
      </c>
      <c r="G69" s="114">
        <v>257</v>
      </c>
      <c r="H69" s="114">
        <v>150</v>
      </c>
      <c r="I69" s="140">
        <v>175</v>
      </c>
      <c r="J69" s="115">
        <v>16</v>
      </c>
      <c r="K69" s="116">
        <v>9.1428571428571423</v>
      </c>
    </row>
    <row r="70" spans="1:11" ht="14.1" customHeight="1" x14ac:dyDescent="0.2">
      <c r="A70" s="306" t="s">
        <v>305</v>
      </c>
      <c r="B70" s="307" t="s">
        <v>306</v>
      </c>
      <c r="C70" s="308"/>
      <c r="D70" s="113">
        <v>5.0460728389644585</v>
      </c>
      <c r="E70" s="115">
        <v>115</v>
      </c>
      <c r="F70" s="114">
        <v>84</v>
      </c>
      <c r="G70" s="114">
        <v>171</v>
      </c>
      <c r="H70" s="114">
        <v>97</v>
      </c>
      <c r="I70" s="140">
        <v>114</v>
      </c>
      <c r="J70" s="115">
        <v>1</v>
      </c>
      <c r="K70" s="116">
        <v>0.8771929824561403</v>
      </c>
    </row>
    <row r="71" spans="1:11" ht="14.1" customHeight="1" x14ac:dyDescent="0.2">
      <c r="A71" s="306"/>
      <c r="B71" s="307" t="s">
        <v>307</v>
      </c>
      <c r="C71" s="308"/>
      <c r="D71" s="113">
        <v>3.3347959631417288</v>
      </c>
      <c r="E71" s="115">
        <v>76</v>
      </c>
      <c r="F71" s="114">
        <v>55</v>
      </c>
      <c r="G71" s="114">
        <v>111</v>
      </c>
      <c r="H71" s="114">
        <v>69</v>
      </c>
      <c r="I71" s="140">
        <v>55</v>
      </c>
      <c r="J71" s="115">
        <v>21</v>
      </c>
      <c r="K71" s="116">
        <v>38.18181818181818</v>
      </c>
    </row>
    <row r="72" spans="1:11" ht="14.1" customHeight="1" x14ac:dyDescent="0.2">
      <c r="A72" s="306">
        <v>84</v>
      </c>
      <c r="B72" s="307" t="s">
        <v>308</v>
      </c>
      <c r="C72" s="308"/>
      <c r="D72" s="113">
        <v>2.6766125493637563</v>
      </c>
      <c r="E72" s="115">
        <v>61</v>
      </c>
      <c r="F72" s="114">
        <v>88</v>
      </c>
      <c r="G72" s="114">
        <v>77</v>
      </c>
      <c r="H72" s="114">
        <v>77</v>
      </c>
      <c r="I72" s="140">
        <v>56</v>
      </c>
      <c r="J72" s="115">
        <v>5</v>
      </c>
      <c r="K72" s="116">
        <v>8.9285714285714288</v>
      </c>
    </row>
    <row r="73" spans="1:11" ht="14.1" customHeight="1" x14ac:dyDescent="0.2">
      <c r="A73" s="306" t="s">
        <v>309</v>
      </c>
      <c r="B73" s="307" t="s">
        <v>310</v>
      </c>
      <c r="C73" s="308"/>
      <c r="D73" s="113">
        <v>0.65818341377797285</v>
      </c>
      <c r="E73" s="115">
        <v>15</v>
      </c>
      <c r="F73" s="114">
        <v>6</v>
      </c>
      <c r="G73" s="114">
        <v>22</v>
      </c>
      <c r="H73" s="114">
        <v>3</v>
      </c>
      <c r="I73" s="140">
        <v>13</v>
      </c>
      <c r="J73" s="115">
        <v>2</v>
      </c>
      <c r="K73" s="116">
        <v>15.384615384615385</v>
      </c>
    </row>
    <row r="74" spans="1:11" ht="14.1" customHeight="1" x14ac:dyDescent="0.2">
      <c r="A74" s="306" t="s">
        <v>311</v>
      </c>
      <c r="B74" s="307" t="s">
        <v>312</v>
      </c>
      <c r="C74" s="308"/>
      <c r="D74" s="113">
        <v>0.30715225976305399</v>
      </c>
      <c r="E74" s="115">
        <v>7</v>
      </c>
      <c r="F74" s="114">
        <v>3</v>
      </c>
      <c r="G74" s="114">
        <v>8</v>
      </c>
      <c r="H74" s="114">
        <v>8</v>
      </c>
      <c r="I74" s="140">
        <v>3</v>
      </c>
      <c r="J74" s="115">
        <v>4</v>
      </c>
      <c r="K74" s="116">
        <v>133.33333333333334</v>
      </c>
    </row>
    <row r="75" spans="1:11" ht="14.1" customHeight="1" x14ac:dyDescent="0.2">
      <c r="A75" s="306" t="s">
        <v>313</v>
      </c>
      <c r="B75" s="307" t="s">
        <v>314</v>
      </c>
      <c r="C75" s="308"/>
      <c r="D75" s="113">
        <v>1.3163668275559457</v>
      </c>
      <c r="E75" s="115">
        <v>30</v>
      </c>
      <c r="F75" s="114">
        <v>68</v>
      </c>
      <c r="G75" s="114">
        <v>32</v>
      </c>
      <c r="H75" s="114">
        <v>59</v>
      </c>
      <c r="I75" s="140">
        <v>25</v>
      </c>
      <c r="J75" s="115">
        <v>5</v>
      </c>
      <c r="K75" s="116">
        <v>20</v>
      </c>
    </row>
    <row r="76" spans="1:11" ht="14.1" customHeight="1" x14ac:dyDescent="0.2">
      <c r="A76" s="306">
        <v>91</v>
      </c>
      <c r="B76" s="307" t="s">
        <v>315</v>
      </c>
      <c r="C76" s="308"/>
      <c r="D76" s="113">
        <v>0.21939447125932426</v>
      </c>
      <c r="E76" s="115">
        <v>5</v>
      </c>
      <c r="F76" s="114">
        <v>11</v>
      </c>
      <c r="G76" s="114">
        <v>16</v>
      </c>
      <c r="H76" s="114">
        <v>7</v>
      </c>
      <c r="I76" s="140">
        <v>5</v>
      </c>
      <c r="J76" s="115">
        <v>0</v>
      </c>
      <c r="K76" s="116">
        <v>0</v>
      </c>
    </row>
    <row r="77" spans="1:11" ht="14.1" customHeight="1" x14ac:dyDescent="0.2">
      <c r="A77" s="306">
        <v>92</v>
      </c>
      <c r="B77" s="307" t="s">
        <v>316</v>
      </c>
      <c r="C77" s="308"/>
      <c r="D77" s="113">
        <v>5.3093462044756476</v>
      </c>
      <c r="E77" s="115">
        <v>121</v>
      </c>
      <c r="F77" s="114">
        <v>102</v>
      </c>
      <c r="G77" s="114">
        <v>89</v>
      </c>
      <c r="H77" s="114">
        <v>77</v>
      </c>
      <c r="I77" s="140">
        <v>116</v>
      </c>
      <c r="J77" s="115">
        <v>5</v>
      </c>
      <c r="K77" s="116">
        <v>4.3103448275862073</v>
      </c>
    </row>
    <row r="78" spans="1:11" ht="14.1" customHeight="1" x14ac:dyDescent="0.2">
      <c r="A78" s="306">
        <v>93</v>
      </c>
      <c r="B78" s="307" t="s">
        <v>317</v>
      </c>
      <c r="C78" s="308"/>
      <c r="D78" s="113" t="s">
        <v>513</v>
      </c>
      <c r="E78" s="115" t="s">
        <v>513</v>
      </c>
      <c r="F78" s="114">
        <v>0</v>
      </c>
      <c r="G78" s="114">
        <v>0</v>
      </c>
      <c r="H78" s="114" t="s">
        <v>513</v>
      </c>
      <c r="I78" s="140" t="s">
        <v>513</v>
      </c>
      <c r="J78" s="115" t="s">
        <v>513</v>
      </c>
      <c r="K78" s="116" t="s">
        <v>513</v>
      </c>
    </row>
    <row r="79" spans="1:11" ht="14.1" customHeight="1" x14ac:dyDescent="0.2">
      <c r="A79" s="306">
        <v>94</v>
      </c>
      <c r="B79" s="307" t="s">
        <v>318</v>
      </c>
      <c r="C79" s="308"/>
      <c r="D79" s="113">
        <v>0.3510311540149188</v>
      </c>
      <c r="E79" s="115">
        <v>8</v>
      </c>
      <c r="F79" s="114">
        <v>3</v>
      </c>
      <c r="G79" s="114">
        <v>9</v>
      </c>
      <c r="H79" s="114">
        <v>8</v>
      </c>
      <c r="I79" s="140">
        <v>8</v>
      </c>
      <c r="J79" s="115">
        <v>0</v>
      </c>
      <c r="K79" s="116">
        <v>0</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0.48266783677051339</v>
      </c>
      <c r="E81" s="143">
        <v>11</v>
      </c>
      <c r="F81" s="144">
        <v>13</v>
      </c>
      <c r="G81" s="144">
        <v>15</v>
      </c>
      <c r="H81" s="144">
        <v>7</v>
      </c>
      <c r="I81" s="145">
        <v>12</v>
      </c>
      <c r="J81" s="143">
        <v>-1</v>
      </c>
      <c r="K81" s="146">
        <v>-8.3333333333333339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2709</v>
      </c>
      <c r="E11" s="114">
        <v>2312</v>
      </c>
      <c r="F11" s="114">
        <v>2559</v>
      </c>
      <c r="G11" s="114">
        <v>2080</v>
      </c>
      <c r="H11" s="140">
        <v>2455</v>
      </c>
      <c r="I11" s="115">
        <v>254</v>
      </c>
      <c r="J11" s="116">
        <v>10.346232179226069</v>
      </c>
    </row>
    <row r="12" spans="1:15" s="110" customFormat="1" ht="24.95" customHeight="1" x14ac:dyDescent="0.2">
      <c r="A12" s="193" t="s">
        <v>132</v>
      </c>
      <c r="B12" s="194" t="s">
        <v>133</v>
      </c>
      <c r="C12" s="113">
        <v>0.59062384643779997</v>
      </c>
      <c r="D12" s="115">
        <v>16</v>
      </c>
      <c r="E12" s="114">
        <v>14</v>
      </c>
      <c r="F12" s="114">
        <v>7</v>
      </c>
      <c r="G12" s="114">
        <v>11</v>
      </c>
      <c r="H12" s="140">
        <v>10</v>
      </c>
      <c r="I12" s="115">
        <v>6</v>
      </c>
      <c r="J12" s="116">
        <v>60</v>
      </c>
    </row>
    <row r="13" spans="1:15" s="110" customFormat="1" ht="24.95" customHeight="1" x14ac:dyDescent="0.2">
      <c r="A13" s="193" t="s">
        <v>134</v>
      </c>
      <c r="B13" s="199" t="s">
        <v>214</v>
      </c>
      <c r="C13" s="113">
        <v>0.66445182724252494</v>
      </c>
      <c r="D13" s="115">
        <v>18</v>
      </c>
      <c r="E13" s="114">
        <v>32</v>
      </c>
      <c r="F13" s="114">
        <v>16</v>
      </c>
      <c r="G13" s="114">
        <v>25</v>
      </c>
      <c r="H13" s="140">
        <v>155</v>
      </c>
      <c r="I13" s="115">
        <v>-137</v>
      </c>
      <c r="J13" s="116">
        <v>-88.387096774193552</v>
      </c>
    </row>
    <row r="14" spans="1:15" s="287" customFormat="1" ht="24.95" customHeight="1" x14ac:dyDescent="0.2">
      <c r="A14" s="193" t="s">
        <v>215</v>
      </c>
      <c r="B14" s="199" t="s">
        <v>137</v>
      </c>
      <c r="C14" s="113">
        <v>3.0638612033960873</v>
      </c>
      <c r="D14" s="115">
        <v>83</v>
      </c>
      <c r="E14" s="114">
        <v>113</v>
      </c>
      <c r="F14" s="114">
        <v>150</v>
      </c>
      <c r="G14" s="114">
        <v>136</v>
      </c>
      <c r="H14" s="140">
        <v>79</v>
      </c>
      <c r="I14" s="115">
        <v>4</v>
      </c>
      <c r="J14" s="116">
        <v>5.0632911392405067</v>
      </c>
      <c r="K14" s="110"/>
      <c r="L14" s="110"/>
      <c r="M14" s="110"/>
      <c r="N14" s="110"/>
      <c r="O14" s="110"/>
    </row>
    <row r="15" spans="1:15" s="110" customFormat="1" ht="24.95" customHeight="1" x14ac:dyDescent="0.2">
      <c r="A15" s="193" t="s">
        <v>216</v>
      </c>
      <c r="B15" s="199" t="s">
        <v>217</v>
      </c>
      <c r="C15" s="113">
        <v>0.55370985603543743</v>
      </c>
      <c r="D15" s="115">
        <v>15</v>
      </c>
      <c r="E15" s="114">
        <v>11</v>
      </c>
      <c r="F15" s="114">
        <v>19</v>
      </c>
      <c r="G15" s="114">
        <v>12</v>
      </c>
      <c r="H15" s="140">
        <v>14</v>
      </c>
      <c r="I15" s="115">
        <v>1</v>
      </c>
      <c r="J15" s="116">
        <v>7.1428571428571432</v>
      </c>
    </row>
    <row r="16" spans="1:15" s="287" customFormat="1" ht="24.95" customHeight="1" x14ac:dyDescent="0.2">
      <c r="A16" s="193" t="s">
        <v>218</v>
      </c>
      <c r="B16" s="199" t="s">
        <v>141</v>
      </c>
      <c r="C16" s="113">
        <v>2.2517534145441123</v>
      </c>
      <c r="D16" s="115">
        <v>61</v>
      </c>
      <c r="E16" s="114">
        <v>30</v>
      </c>
      <c r="F16" s="114">
        <v>119</v>
      </c>
      <c r="G16" s="114">
        <v>117</v>
      </c>
      <c r="H16" s="140">
        <v>59</v>
      </c>
      <c r="I16" s="115">
        <v>2</v>
      </c>
      <c r="J16" s="116">
        <v>3.3898305084745761</v>
      </c>
      <c r="K16" s="110"/>
      <c r="L16" s="110"/>
      <c r="M16" s="110"/>
      <c r="N16" s="110"/>
      <c r="O16" s="110"/>
    </row>
    <row r="17" spans="1:15" s="110" customFormat="1" ht="24.95" customHeight="1" x14ac:dyDescent="0.2">
      <c r="A17" s="193" t="s">
        <v>142</v>
      </c>
      <c r="B17" s="199" t="s">
        <v>220</v>
      </c>
      <c r="C17" s="113">
        <v>0.25839793281653745</v>
      </c>
      <c r="D17" s="115">
        <v>7</v>
      </c>
      <c r="E17" s="114">
        <v>72</v>
      </c>
      <c r="F17" s="114">
        <v>12</v>
      </c>
      <c r="G17" s="114">
        <v>7</v>
      </c>
      <c r="H17" s="140">
        <v>6</v>
      </c>
      <c r="I17" s="115">
        <v>1</v>
      </c>
      <c r="J17" s="116">
        <v>16.666666666666668</v>
      </c>
    </row>
    <row r="18" spans="1:15" s="287" customFormat="1" ht="24.95" customHeight="1" x14ac:dyDescent="0.2">
      <c r="A18" s="201" t="s">
        <v>144</v>
      </c>
      <c r="B18" s="202" t="s">
        <v>145</v>
      </c>
      <c r="C18" s="113">
        <v>5.0203026947212992</v>
      </c>
      <c r="D18" s="115">
        <v>136</v>
      </c>
      <c r="E18" s="114">
        <v>143</v>
      </c>
      <c r="F18" s="114">
        <v>121</v>
      </c>
      <c r="G18" s="114">
        <v>109</v>
      </c>
      <c r="H18" s="140">
        <v>137</v>
      </c>
      <c r="I18" s="115">
        <v>-1</v>
      </c>
      <c r="J18" s="116">
        <v>-0.72992700729927007</v>
      </c>
      <c r="K18" s="110"/>
      <c r="L18" s="110"/>
      <c r="M18" s="110"/>
      <c r="N18" s="110"/>
      <c r="O18" s="110"/>
    </row>
    <row r="19" spans="1:15" s="110" customFormat="1" ht="24.95" customHeight="1" x14ac:dyDescent="0.2">
      <c r="A19" s="193" t="s">
        <v>146</v>
      </c>
      <c r="B19" s="199" t="s">
        <v>147</v>
      </c>
      <c r="C19" s="113">
        <v>8.4533038021410114</v>
      </c>
      <c r="D19" s="115">
        <v>229</v>
      </c>
      <c r="E19" s="114">
        <v>195</v>
      </c>
      <c r="F19" s="114">
        <v>226</v>
      </c>
      <c r="G19" s="114">
        <v>203</v>
      </c>
      <c r="H19" s="140">
        <v>230</v>
      </c>
      <c r="I19" s="115">
        <v>-1</v>
      </c>
      <c r="J19" s="116">
        <v>-0.43478260869565216</v>
      </c>
    </row>
    <row r="20" spans="1:15" s="287" customFormat="1" ht="24.95" customHeight="1" x14ac:dyDescent="0.2">
      <c r="A20" s="193" t="s">
        <v>148</v>
      </c>
      <c r="B20" s="199" t="s">
        <v>149</v>
      </c>
      <c r="C20" s="113">
        <v>3.2484311554078995</v>
      </c>
      <c r="D20" s="115">
        <v>88</v>
      </c>
      <c r="E20" s="114">
        <v>59</v>
      </c>
      <c r="F20" s="114">
        <v>97</v>
      </c>
      <c r="G20" s="114">
        <v>54</v>
      </c>
      <c r="H20" s="140">
        <v>104</v>
      </c>
      <c r="I20" s="115">
        <v>-16</v>
      </c>
      <c r="J20" s="116">
        <v>-15.384615384615385</v>
      </c>
      <c r="K20" s="110"/>
      <c r="L20" s="110"/>
      <c r="M20" s="110"/>
      <c r="N20" s="110"/>
      <c r="O20" s="110"/>
    </row>
    <row r="21" spans="1:15" s="110" customFormat="1" ht="24.95" customHeight="1" x14ac:dyDescent="0.2">
      <c r="A21" s="201" t="s">
        <v>150</v>
      </c>
      <c r="B21" s="202" t="s">
        <v>151</v>
      </c>
      <c r="C21" s="113">
        <v>5.2048726467331115</v>
      </c>
      <c r="D21" s="115">
        <v>141</v>
      </c>
      <c r="E21" s="114">
        <v>107</v>
      </c>
      <c r="F21" s="114">
        <v>89</v>
      </c>
      <c r="G21" s="114">
        <v>109</v>
      </c>
      <c r="H21" s="140">
        <v>59</v>
      </c>
      <c r="I21" s="115">
        <v>82</v>
      </c>
      <c r="J21" s="116">
        <v>138.98305084745763</v>
      </c>
    </row>
    <row r="22" spans="1:15" s="110" customFormat="1" ht="24.95" customHeight="1" x14ac:dyDescent="0.2">
      <c r="A22" s="201" t="s">
        <v>152</v>
      </c>
      <c r="B22" s="199" t="s">
        <v>153</v>
      </c>
      <c r="C22" s="113">
        <v>3.1007751937984498</v>
      </c>
      <c r="D22" s="115">
        <v>84</v>
      </c>
      <c r="E22" s="114">
        <v>11</v>
      </c>
      <c r="F22" s="114">
        <v>26</v>
      </c>
      <c r="G22" s="114">
        <v>26</v>
      </c>
      <c r="H22" s="140">
        <v>16</v>
      </c>
      <c r="I22" s="115">
        <v>68</v>
      </c>
      <c r="J22" s="116" t="s">
        <v>514</v>
      </c>
    </row>
    <row r="23" spans="1:15" s="110" customFormat="1" ht="24.95" customHeight="1" x14ac:dyDescent="0.2">
      <c r="A23" s="193" t="s">
        <v>154</v>
      </c>
      <c r="B23" s="199" t="s">
        <v>155</v>
      </c>
      <c r="C23" s="113">
        <v>0.44296788482834992</v>
      </c>
      <c r="D23" s="115">
        <v>12</v>
      </c>
      <c r="E23" s="114">
        <v>5</v>
      </c>
      <c r="F23" s="114">
        <v>20</v>
      </c>
      <c r="G23" s="114">
        <v>16</v>
      </c>
      <c r="H23" s="140">
        <v>11</v>
      </c>
      <c r="I23" s="115">
        <v>1</v>
      </c>
      <c r="J23" s="116">
        <v>9.0909090909090917</v>
      </c>
    </row>
    <row r="24" spans="1:15" s="110" customFormat="1" ht="24.95" customHeight="1" x14ac:dyDescent="0.2">
      <c r="A24" s="193" t="s">
        <v>156</v>
      </c>
      <c r="B24" s="199" t="s">
        <v>221</v>
      </c>
      <c r="C24" s="113">
        <v>4.4665928386858615</v>
      </c>
      <c r="D24" s="115">
        <v>121</v>
      </c>
      <c r="E24" s="114">
        <v>73</v>
      </c>
      <c r="F24" s="114">
        <v>82</v>
      </c>
      <c r="G24" s="114">
        <v>90</v>
      </c>
      <c r="H24" s="140">
        <v>108</v>
      </c>
      <c r="I24" s="115">
        <v>13</v>
      </c>
      <c r="J24" s="116">
        <v>12.037037037037036</v>
      </c>
    </row>
    <row r="25" spans="1:15" s="110" customFormat="1" ht="24.95" customHeight="1" x14ac:dyDescent="0.2">
      <c r="A25" s="193" t="s">
        <v>222</v>
      </c>
      <c r="B25" s="204" t="s">
        <v>159</v>
      </c>
      <c r="C25" s="113">
        <v>13.325950535252861</v>
      </c>
      <c r="D25" s="115">
        <v>361</v>
      </c>
      <c r="E25" s="114">
        <v>265</v>
      </c>
      <c r="F25" s="114">
        <v>346</v>
      </c>
      <c r="G25" s="114">
        <v>306</v>
      </c>
      <c r="H25" s="140">
        <v>426</v>
      </c>
      <c r="I25" s="115">
        <v>-65</v>
      </c>
      <c r="J25" s="116">
        <v>-15.258215962441314</v>
      </c>
    </row>
    <row r="26" spans="1:15" s="110" customFormat="1" ht="24.95" customHeight="1" x14ac:dyDescent="0.2">
      <c r="A26" s="201">
        <v>782.78300000000002</v>
      </c>
      <c r="B26" s="203" t="s">
        <v>160</v>
      </c>
      <c r="C26" s="113">
        <v>24.473975636766333</v>
      </c>
      <c r="D26" s="115">
        <v>663</v>
      </c>
      <c r="E26" s="114">
        <v>636</v>
      </c>
      <c r="F26" s="114">
        <v>662</v>
      </c>
      <c r="G26" s="114">
        <v>446</v>
      </c>
      <c r="H26" s="140">
        <v>380</v>
      </c>
      <c r="I26" s="115">
        <v>283</v>
      </c>
      <c r="J26" s="116">
        <v>74.473684210526315</v>
      </c>
    </row>
    <row r="27" spans="1:15" s="110" customFormat="1" ht="24.95" customHeight="1" x14ac:dyDescent="0.2">
      <c r="A27" s="193" t="s">
        <v>161</v>
      </c>
      <c r="B27" s="199" t="s">
        <v>162</v>
      </c>
      <c r="C27" s="113">
        <v>4.7249907715023998</v>
      </c>
      <c r="D27" s="115">
        <v>128</v>
      </c>
      <c r="E27" s="114">
        <v>81</v>
      </c>
      <c r="F27" s="114">
        <v>94</v>
      </c>
      <c r="G27" s="114">
        <v>98</v>
      </c>
      <c r="H27" s="140">
        <v>98</v>
      </c>
      <c r="I27" s="115">
        <v>30</v>
      </c>
      <c r="J27" s="116">
        <v>30.612244897959183</v>
      </c>
    </row>
    <row r="28" spans="1:15" s="110" customFormat="1" ht="24.95" customHeight="1" x14ac:dyDescent="0.2">
      <c r="A28" s="193" t="s">
        <v>163</v>
      </c>
      <c r="B28" s="199" t="s">
        <v>164</v>
      </c>
      <c r="C28" s="113">
        <v>5.2417866371354744</v>
      </c>
      <c r="D28" s="115">
        <v>142</v>
      </c>
      <c r="E28" s="114">
        <v>100</v>
      </c>
      <c r="F28" s="114">
        <v>148</v>
      </c>
      <c r="G28" s="114">
        <v>82</v>
      </c>
      <c r="H28" s="140">
        <v>118</v>
      </c>
      <c r="I28" s="115">
        <v>24</v>
      </c>
      <c r="J28" s="116">
        <v>20.338983050847457</v>
      </c>
    </row>
    <row r="29" spans="1:15" s="110" customFormat="1" ht="24.95" customHeight="1" x14ac:dyDescent="0.2">
      <c r="A29" s="193">
        <v>86</v>
      </c>
      <c r="B29" s="199" t="s">
        <v>165</v>
      </c>
      <c r="C29" s="113">
        <v>5.7954964931709121</v>
      </c>
      <c r="D29" s="115">
        <v>157</v>
      </c>
      <c r="E29" s="114">
        <v>122</v>
      </c>
      <c r="F29" s="114">
        <v>139</v>
      </c>
      <c r="G29" s="114">
        <v>124</v>
      </c>
      <c r="H29" s="140">
        <v>214</v>
      </c>
      <c r="I29" s="115">
        <v>-57</v>
      </c>
      <c r="J29" s="116">
        <v>-26.635514018691588</v>
      </c>
    </row>
    <row r="30" spans="1:15" s="110" customFormat="1" ht="24.95" customHeight="1" x14ac:dyDescent="0.2">
      <c r="A30" s="193">
        <v>87.88</v>
      </c>
      <c r="B30" s="204" t="s">
        <v>166</v>
      </c>
      <c r="C30" s="113">
        <v>8.9700996677740861</v>
      </c>
      <c r="D30" s="115">
        <v>243</v>
      </c>
      <c r="E30" s="114">
        <v>270</v>
      </c>
      <c r="F30" s="114">
        <v>263</v>
      </c>
      <c r="G30" s="114">
        <v>173</v>
      </c>
      <c r="H30" s="140">
        <v>225</v>
      </c>
      <c r="I30" s="115">
        <v>18</v>
      </c>
      <c r="J30" s="116">
        <v>8</v>
      </c>
    </row>
    <row r="31" spans="1:15" s="110" customFormat="1" ht="24.95" customHeight="1" x14ac:dyDescent="0.2">
      <c r="A31" s="193" t="s">
        <v>167</v>
      </c>
      <c r="B31" s="199" t="s">
        <v>168</v>
      </c>
      <c r="C31" s="113">
        <v>3.211517165005537</v>
      </c>
      <c r="D31" s="115">
        <v>87</v>
      </c>
      <c r="E31" s="114">
        <v>86</v>
      </c>
      <c r="F31" s="114">
        <v>73</v>
      </c>
      <c r="G31" s="114">
        <v>72</v>
      </c>
      <c r="H31" s="140">
        <v>85</v>
      </c>
      <c r="I31" s="115">
        <v>2</v>
      </c>
      <c r="J31" s="116">
        <v>2.3529411764705883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0.59062384643779997</v>
      </c>
      <c r="D34" s="115">
        <v>16</v>
      </c>
      <c r="E34" s="114">
        <v>14</v>
      </c>
      <c r="F34" s="114">
        <v>7</v>
      </c>
      <c r="G34" s="114">
        <v>11</v>
      </c>
      <c r="H34" s="140">
        <v>10</v>
      </c>
      <c r="I34" s="115">
        <v>6</v>
      </c>
      <c r="J34" s="116">
        <v>60</v>
      </c>
    </row>
    <row r="35" spans="1:10" s="110" customFormat="1" ht="24.95" customHeight="1" x14ac:dyDescent="0.2">
      <c r="A35" s="292" t="s">
        <v>171</v>
      </c>
      <c r="B35" s="293" t="s">
        <v>172</v>
      </c>
      <c r="C35" s="113">
        <v>8.7486157253599117</v>
      </c>
      <c r="D35" s="115">
        <v>237</v>
      </c>
      <c r="E35" s="114">
        <v>288</v>
      </c>
      <c r="F35" s="114">
        <v>287</v>
      </c>
      <c r="G35" s="114">
        <v>270</v>
      </c>
      <c r="H35" s="140">
        <v>371</v>
      </c>
      <c r="I35" s="115">
        <v>-134</v>
      </c>
      <c r="J35" s="116">
        <v>-36.118598382749326</v>
      </c>
    </row>
    <row r="36" spans="1:10" s="110" customFormat="1" ht="24.95" customHeight="1" x14ac:dyDescent="0.2">
      <c r="A36" s="294" t="s">
        <v>173</v>
      </c>
      <c r="B36" s="295" t="s">
        <v>174</v>
      </c>
      <c r="C36" s="125">
        <v>90.660760428202295</v>
      </c>
      <c r="D36" s="143">
        <v>2456</v>
      </c>
      <c r="E36" s="144">
        <v>2010</v>
      </c>
      <c r="F36" s="144">
        <v>2265</v>
      </c>
      <c r="G36" s="144">
        <v>1799</v>
      </c>
      <c r="H36" s="145">
        <v>2074</v>
      </c>
      <c r="I36" s="143">
        <v>382</v>
      </c>
      <c r="J36" s="146">
        <v>18.418514946962393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2709</v>
      </c>
      <c r="F11" s="264">
        <v>2312</v>
      </c>
      <c r="G11" s="264">
        <v>2559</v>
      </c>
      <c r="H11" s="264">
        <v>2080</v>
      </c>
      <c r="I11" s="265">
        <v>2455</v>
      </c>
      <c r="J11" s="263">
        <v>254</v>
      </c>
      <c r="K11" s="266">
        <v>10.346232179226069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35.769656699889261</v>
      </c>
      <c r="E13" s="115">
        <v>969</v>
      </c>
      <c r="F13" s="114">
        <v>857</v>
      </c>
      <c r="G13" s="114">
        <v>1032</v>
      </c>
      <c r="H13" s="114">
        <v>694</v>
      </c>
      <c r="I13" s="140">
        <v>747</v>
      </c>
      <c r="J13" s="115">
        <v>222</v>
      </c>
      <c r="K13" s="116">
        <v>29.718875502008032</v>
      </c>
    </row>
    <row r="14" spans="1:17" ht="15.95" customHeight="1" x14ac:dyDescent="0.2">
      <c r="A14" s="306" t="s">
        <v>230</v>
      </c>
      <c r="B14" s="307"/>
      <c r="C14" s="308"/>
      <c r="D14" s="113">
        <v>45.182724252491695</v>
      </c>
      <c r="E14" s="115">
        <v>1224</v>
      </c>
      <c r="F14" s="114">
        <v>1104</v>
      </c>
      <c r="G14" s="114">
        <v>1137</v>
      </c>
      <c r="H14" s="114">
        <v>992</v>
      </c>
      <c r="I14" s="140">
        <v>1248</v>
      </c>
      <c r="J14" s="115">
        <v>-24</v>
      </c>
      <c r="K14" s="116">
        <v>-1.9230769230769231</v>
      </c>
    </row>
    <row r="15" spans="1:17" ht="15.95" customHeight="1" x14ac:dyDescent="0.2">
      <c r="A15" s="306" t="s">
        <v>231</v>
      </c>
      <c r="B15" s="307"/>
      <c r="C15" s="308"/>
      <c r="D15" s="113">
        <v>8.6378737541528245</v>
      </c>
      <c r="E15" s="115">
        <v>234</v>
      </c>
      <c r="F15" s="114">
        <v>156</v>
      </c>
      <c r="G15" s="114">
        <v>179</v>
      </c>
      <c r="H15" s="114">
        <v>190</v>
      </c>
      <c r="I15" s="140">
        <v>213</v>
      </c>
      <c r="J15" s="115">
        <v>21</v>
      </c>
      <c r="K15" s="116">
        <v>9.8591549295774641</v>
      </c>
    </row>
    <row r="16" spans="1:17" ht="15.95" customHeight="1" x14ac:dyDescent="0.2">
      <c r="A16" s="306" t="s">
        <v>232</v>
      </c>
      <c r="B16" s="307"/>
      <c r="C16" s="308"/>
      <c r="D16" s="113">
        <v>9.9667774086378742</v>
      </c>
      <c r="E16" s="115">
        <v>270</v>
      </c>
      <c r="F16" s="114">
        <v>189</v>
      </c>
      <c r="G16" s="114">
        <v>201</v>
      </c>
      <c r="H16" s="114">
        <v>186</v>
      </c>
      <c r="I16" s="140">
        <v>240</v>
      </c>
      <c r="J16" s="115">
        <v>30</v>
      </c>
      <c r="K16" s="116">
        <v>12.5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0.47988187523071246</v>
      </c>
      <c r="E18" s="115">
        <v>13</v>
      </c>
      <c r="F18" s="114">
        <v>11</v>
      </c>
      <c r="G18" s="114" t="s">
        <v>513</v>
      </c>
      <c r="H18" s="114">
        <v>12</v>
      </c>
      <c r="I18" s="140">
        <v>12</v>
      </c>
      <c r="J18" s="115">
        <v>1</v>
      </c>
      <c r="K18" s="116">
        <v>8.3333333333333339</v>
      </c>
    </row>
    <row r="19" spans="1:11" ht="14.1" customHeight="1" x14ac:dyDescent="0.2">
      <c r="A19" s="306" t="s">
        <v>235</v>
      </c>
      <c r="B19" s="307" t="s">
        <v>236</v>
      </c>
      <c r="C19" s="308"/>
      <c r="D19" s="113">
        <v>0.18456995201181248</v>
      </c>
      <c r="E19" s="115">
        <v>5</v>
      </c>
      <c r="F19" s="114">
        <v>8</v>
      </c>
      <c r="G19" s="114" t="s">
        <v>513</v>
      </c>
      <c r="H19" s="114">
        <v>3</v>
      </c>
      <c r="I19" s="140">
        <v>7</v>
      </c>
      <c r="J19" s="115">
        <v>-2</v>
      </c>
      <c r="K19" s="116">
        <v>-28.571428571428573</v>
      </c>
    </row>
    <row r="20" spans="1:11" ht="14.1" customHeight="1" x14ac:dyDescent="0.2">
      <c r="A20" s="306">
        <v>12</v>
      </c>
      <c r="B20" s="307" t="s">
        <v>237</v>
      </c>
      <c r="C20" s="308"/>
      <c r="D20" s="113">
        <v>0.70136581764488737</v>
      </c>
      <c r="E20" s="115">
        <v>19</v>
      </c>
      <c r="F20" s="114">
        <v>21</v>
      </c>
      <c r="G20" s="114">
        <v>43</v>
      </c>
      <c r="H20" s="114">
        <v>18</v>
      </c>
      <c r="I20" s="140">
        <v>13</v>
      </c>
      <c r="J20" s="115">
        <v>6</v>
      </c>
      <c r="K20" s="116">
        <v>46.153846153846153</v>
      </c>
    </row>
    <row r="21" spans="1:11" ht="14.1" customHeight="1" x14ac:dyDescent="0.2">
      <c r="A21" s="306">
        <v>21</v>
      </c>
      <c r="B21" s="307" t="s">
        <v>238</v>
      </c>
      <c r="C21" s="308"/>
      <c r="D21" s="113">
        <v>0.25839793281653745</v>
      </c>
      <c r="E21" s="115">
        <v>7</v>
      </c>
      <c r="F21" s="114">
        <v>22</v>
      </c>
      <c r="G21" s="114">
        <v>7</v>
      </c>
      <c r="H21" s="114">
        <v>23</v>
      </c>
      <c r="I21" s="140">
        <v>8</v>
      </c>
      <c r="J21" s="115">
        <v>-1</v>
      </c>
      <c r="K21" s="116">
        <v>-12.5</v>
      </c>
    </row>
    <row r="22" spans="1:11" ht="14.1" customHeight="1" x14ac:dyDescent="0.2">
      <c r="A22" s="306">
        <v>22</v>
      </c>
      <c r="B22" s="307" t="s">
        <v>239</v>
      </c>
      <c r="C22" s="308"/>
      <c r="D22" s="113">
        <v>0.55370985603543743</v>
      </c>
      <c r="E22" s="115">
        <v>15</v>
      </c>
      <c r="F22" s="114">
        <v>27</v>
      </c>
      <c r="G22" s="114">
        <v>15</v>
      </c>
      <c r="H22" s="114">
        <v>22</v>
      </c>
      <c r="I22" s="140">
        <v>12</v>
      </c>
      <c r="J22" s="115">
        <v>3</v>
      </c>
      <c r="K22" s="116">
        <v>25</v>
      </c>
    </row>
    <row r="23" spans="1:11" ht="14.1" customHeight="1" x14ac:dyDescent="0.2">
      <c r="A23" s="306">
        <v>23</v>
      </c>
      <c r="B23" s="307" t="s">
        <v>240</v>
      </c>
      <c r="C23" s="308"/>
      <c r="D23" s="113">
        <v>0.51679586563307489</v>
      </c>
      <c r="E23" s="115">
        <v>14</v>
      </c>
      <c r="F23" s="114" t="s">
        <v>513</v>
      </c>
      <c r="G23" s="114">
        <v>6</v>
      </c>
      <c r="H23" s="114">
        <v>9</v>
      </c>
      <c r="I23" s="140">
        <v>9</v>
      </c>
      <c r="J23" s="115">
        <v>5</v>
      </c>
      <c r="K23" s="116">
        <v>55.555555555555557</v>
      </c>
    </row>
    <row r="24" spans="1:11" ht="14.1" customHeight="1" x14ac:dyDescent="0.2">
      <c r="A24" s="306">
        <v>24</v>
      </c>
      <c r="B24" s="307" t="s">
        <v>241</v>
      </c>
      <c r="C24" s="308"/>
      <c r="D24" s="113">
        <v>1.2550756736803248</v>
      </c>
      <c r="E24" s="115">
        <v>34</v>
      </c>
      <c r="F24" s="114">
        <v>50</v>
      </c>
      <c r="G24" s="114">
        <v>24</v>
      </c>
      <c r="H24" s="114">
        <v>24</v>
      </c>
      <c r="I24" s="140">
        <v>35</v>
      </c>
      <c r="J24" s="115">
        <v>-1</v>
      </c>
      <c r="K24" s="116">
        <v>-2.8571428571428572</v>
      </c>
    </row>
    <row r="25" spans="1:11" ht="14.1" customHeight="1" x14ac:dyDescent="0.2">
      <c r="A25" s="306">
        <v>25</v>
      </c>
      <c r="B25" s="307" t="s">
        <v>242</v>
      </c>
      <c r="C25" s="308"/>
      <c r="D25" s="113">
        <v>4.6511627906976747</v>
      </c>
      <c r="E25" s="115">
        <v>126</v>
      </c>
      <c r="F25" s="114">
        <v>90</v>
      </c>
      <c r="G25" s="114">
        <v>153</v>
      </c>
      <c r="H25" s="114">
        <v>134</v>
      </c>
      <c r="I25" s="140">
        <v>84</v>
      </c>
      <c r="J25" s="115">
        <v>42</v>
      </c>
      <c r="K25" s="116">
        <v>50</v>
      </c>
    </row>
    <row r="26" spans="1:11" ht="14.1" customHeight="1" x14ac:dyDescent="0.2">
      <c r="A26" s="306">
        <v>26</v>
      </c>
      <c r="B26" s="307" t="s">
        <v>243</v>
      </c>
      <c r="C26" s="308"/>
      <c r="D26" s="113">
        <v>2.6578073089700998</v>
      </c>
      <c r="E26" s="115">
        <v>72</v>
      </c>
      <c r="F26" s="114">
        <v>42</v>
      </c>
      <c r="G26" s="114">
        <v>51</v>
      </c>
      <c r="H26" s="114">
        <v>34</v>
      </c>
      <c r="I26" s="140">
        <v>48</v>
      </c>
      <c r="J26" s="115">
        <v>24</v>
      </c>
      <c r="K26" s="116">
        <v>50</v>
      </c>
    </row>
    <row r="27" spans="1:11" ht="14.1" customHeight="1" x14ac:dyDescent="0.2">
      <c r="A27" s="306">
        <v>27</v>
      </c>
      <c r="B27" s="307" t="s">
        <v>244</v>
      </c>
      <c r="C27" s="308"/>
      <c r="D27" s="113">
        <v>0.70136581764488737</v>
      </c>
      <c r="E27" s="115">
        <v>19</v>
      </c>
      <c r="F27" s="114">
        <v>12</v>
      </c>
      <c r="G27" s="114">
        <v>9</v>
      </c>
      <c r="H27" s="114">
        <v>21</v>
      </c>
      <c r="I27" s="140">
        <v>15</v>
      </c>
      <c r="J27" s="115">
        <v>4</v>
      </c>
      <c r="K27" s="116">
        <v>26.666666666666668</v>
      </c>
    </row>
    <row r="28" spans="1:11" ht="14.1" customHeight="1" x14ac:dyDescent="0.2">
      <c r="A28" s="306">
        <v>28</v>
      </c>
      <c r="B28" s="307" t="s">
        <v>245</v>
      </c>
      <c r="C28" s="308"/>
      <c r="D28" s="113">
        <v>0.51679586563307489</v>
      </c>
      <c r="E28" s="115">
        <v>14</v>
      </c>
      <c r="F28" s="114">
        <v>5</v>
      </c>
      <c r="G28" s="114">
        <v>16</v>
      </c>
      <c r="H28" s="114">
        <v>10</v>
      </c>
      <c r="I28" s="140">
        <v>12</v>
      </c>
      <c r="J28" s="115">
        <v>2</v>
      </c>
      <c r="K28" s="116">
        <v>16.666666666666668</v>
      </c>
    </row>
    <row r="29" spans="1:11" ht="14.1" customHeight="1" x14ac:dyDescent="0.2">
      <c r="A29" s="306">
        <v>29</v>
      </c>
      <c r="B29" s="307" t="s">
        <v>246</v>
      </c>
      <c r="C29" s="308"/>
      <c r="D29" s="113">
        <v>4.3189368770764123</v>
      </c>
      <c r="E29" s="115">
        <v>117</v>
      </c>
      <c r="F29" s="114">
        <v>109</v>
      </c>
      <c r="G29" s="114">
        <v>116</v>
      </c>
      <c r="H29" s="114">
        <v>91</v>
      </c>
      <c r="I29" s="140">
        <v>60</v>
      </c>
      <c r="J29" s="115">
        <v>57</v>
      </c>
      <c r="K29" s="116">
        <v>95</v>
      </c>
    </row>
    <row r="30" spans="1:11" ht="14.1" customHeight="1" x14ac:dyDescent="0.2">
      <c r="A30" s="306" t="s">
        <v>247</v>
      </c>
      <c r="B30" s="307" t="s">
        <v>248</v>
      </c>
      <c r="C30" s="308"/>
      <c r="D30" s="113">
        <v>1.4765596160944998</v>
      </c>
      <c r="E30" s="115">
        <v>40</v>
      </c>
      <c r="F30" s="114">
        <v>40</v>
      </c>
      <c r="G30" s="114">
        <v>40</v>
      </c>
      <c r="H30" s="114">
        <v>25</v>
      </c>
      <c r="I30" s="140">
        <v>10</v>
      </c>
      <c r="J30" s="115">
        <v>30</v>
      </c>
      <c r="K30" s="116" t="s">
        <v>514</v>
      </c>
    </row>
    <row r="31" spans="1:11" ht="14.1" customHeight="1" x14ac:dyDescent="0.2">
      <c r="A31" s="306" t="s">
        <v>249</v>
      </c>
      <c r="B31" s="307" t="s">
        <v>250</v>
      </c>
      <c r="C31" s="308"/>
      <c r="D31" s="113">
        <v>2.842377260981912</v>
      </c>
      <c r="E31" s="115">
        <v>77</v>
      </c>
      <c r="F31" s="114">
        <v>69</v>
      </c>
      <c r="G31" s="114">
        <v>76</v>
      </c>
      <c r="H31" s="114">
        <v>66</v>
      </c>
      <c r="I31" s="140">
        <v>50</v>
      </c>
      <c r="J31" s="115">
        <v>27</v>
      </c>
      <c r="K31" s="116">
        <v>54</v>
      </c>
    </row>
    <row r="32" spans="1:11" ht="14.1" customHeight="1" x14ac:dyDescent="0.2">
      <c r="A32" s="306">
        <v>31</v>
      </c>
      <c r="B32" s="307" t="s">
        <v>251</v>
      </c>
      <c r="C32" s="308"/>
      <c r="D32" s="113">
        <v>0.47988187523071246</v>
      </c>
      <c r="E32" s="115">
        <v>13</v>
      </c>
      <c r="F32" s="114">
        <v>5</v>
      </c>
      <c r="G32" s="114">
        <v>4</v>
      </c>
      <c r="H32" s="114">
        <v>5</v>
      </c>
      <c r="I32" s="140">
        <v>8</v>
      </c>
      <c r="J32" s="115">
        <v>5</v>
      </c>
      <c r="K32" s="116">
        <v>62.5</v>
      </c>
    </row>
    <row r="33" spans="1:11" ht="14.1" customHeight="1" x14ac:dyDescent="0.2">
      <c r="A33" s="306">
        <v>32</v>
      </c>
      <c r="B33" s="307" t="s">
        <v>252</v>
      </c>
      <c r="C33" s="308"/>
      <c r="D33" s="113">
        <v>1.8826135105204873</v>
      </c>
      <c r="E33" s="115">
        <v>51</v>
      </c>
      <c r="F33" s="114">
        <v>74</v>
      </c>
      <c r="G33" s="114">
        <v>61</v>
      </c>
      <c r="H33" s="114">
        <v>39</v>
      </c>
      <c r="I33" s="140">
        <v>50</v>
      </c>
      <c r="J33" s="115">
        <v>1</v>
      </c>
      <c r="K33" s="116">
        <v>2</v>
      </c>
    </row>
    <row r="34" spans="1:11" ht="14.1" customHeight="1" x14ac:dyDescent="0.2">
      <c r="A34" s="306">
        <v>33</v>
      </c>
      <c r="B34" s="307" t="s">
        <v>253</v>
      </c>
      <c r="C34" s="308"/>
      <c r="D34" s="113">
        <v>0.84902177925433742</v>
      </c>
      <c r="E34" s="115">
        <v>23</v>
      </c>
      <c r="F34" s="114">
        <v>27</v>
      </c>
      <c r="G34" s="114">
        <v>29</v>
      </c>
      <c r="H34" s="114">
        <v>26</v>
      </c>
      <c r="I34" s="140">
        <v>46</v>
      </c>
      <c r="J34" s="115">
        <v>-23</v>
      </c>
      <c r="K34" s="116">
        <v>-50</v>
      </c>
    </row>
    <row r="35" spans="1:11" ht="14.1" customHeight="1" x14ac:dyDescent="0.2">
      <c r="A35" s="306">
        <v>34</v>
      </c>
      <c r="B35" s="307" t="s">
        <v>254</v>
      </c>
      <c r="C35" s="308"/>
      <c r="D35" s="113">
        <v>1.9564414913252122</v>
      </c>
      <c r="E35" s="115">
        <v>53</v>
      </c>
      <c r="F35" s="114">
        <v>49</v>
      </c>
      <c r="G35" s="114">
        <v>44</v>
      </c>
      <c r="H35" s="114">
        <v>39</v>
      </c>
      <c r="I35" s="140">
        <v>55</v>
      </c>
      <c r="J35" s="115">
        <v>-2</v>
      </c>
      <c r="K35" s="116">
        <v>-3.6363636363636362</v>
      </c>
    </row>
    <row r="36" spans="1:11" ht="14.1" customHeight="1" x14ac:dyDescent="0.2">
      <c r="A36" s="306">
        <v>41</v>
      </c>
      <c r="B36" s="307" t="s">
        <v>255</v>
      </c>
      <c r="C36" s="308"/>
      <c r="D36" s="113">
        <v>0.36913990402362495</v>
      </c>
      <c r="E36" s="115">
        <v>10</v>
      </c>
      <c r="F36" s="114">
        <v>7</v>
      </c>
      <c r="G36" s="114">
        <v>10</v>
      </c>
      <c r="H36" s="114">
        <v>10</v>
      </c>
      <c r="I36" s="140">
        <v>12</v>
      </c>
      <c r="J36" s="115">
        <v>-2</v>
      </c>
      <c r="K36" s="116">
        <v>-16.666666666666668</v>
      </c>
    </row>
    <row r="37" spans="1:11" ht="14.1" customHeight="1" x14ac:dyDescent="0.2">
      <c r="A37" s="306">
        <v>42</v>
      </c>
      <c r="B37" s="307" t="s">
        <v>256</v>
      </c>
      <c r="C37" s="308"/>
      <c r="D37" s="113" t="s">
        <v>513</v>
      </c>
      <c r="E37" s="115" t="s">
        <v>513</v>
      </c>
      <c r="F37" s="114">
        <v>0</v>
      </c>
      <c r="G37" s="114">
        <v>4</v>
      </c>
      <c r="H37" s="114">
        <v>5</v>
      </c>
      <c r="I37" s="140" t="s">
        <v>513</v>
      </c>
      <c r="J37" s="115" t="s">
        <v>513</v>
      </c>
      <c r="K37" s="116" t="s">
        <v>513</v>
      </c>
    </row>
    <row r="38" spans="1:11" ht="14.1" customHeight="1" x14ac:dyDescent="0.2">
      <c r="A38" s="306">
        <v>43</v>
      </c>
      <c r="B38" s="307" t="s">
        <v>257</v>
      </c>
      <c r="C38" s="308"/>
      <c r="D38" s="113">
        <v>1.1443337024732374</v>
      </c>
      <c r="E38" s="115">
        <v>31</v>
      </c>
      <c r="F38" s="114">
        <v>13</v>
      </c>
      <c r="G38" s="114">
        <v>6</v>
      </c>
      <c r="H38" s="114">
        <v>10</v>
      </c>
      <c r="I38" s="140">
        <v>15</v>
      </c>
      <c r="J38" s="115">
        <v>16</v>
      </c>
      <c r="K38" s="116">
        <v>106.66666666666667</v>
      </c>
    </row>
    <row r="39" spans="1:11" ht="14.1" customHeight="1" x14ac:dyDescent="0.2">
      <c r="A39" s="306">
        <v>51</v>
      </c>
      <c r="B39" s="307" t="s">
        <v>258</v>
      </c>
      <c r="C39" s="308"/>
      <c r="D39" s="113">
        <v>21.779254337393873</v>
      </c>
      <c r="E39" s="115">
        <v>590</v>
      </c>
      <c r="F39" s="114">
        <v>570</v>
      </c>
      <c r="G39" s="114">
        <v>589</v>
      </c>
      <c r="H39" s="114">
        <v>396</v>
      </c>
      <c r="I39" s="140">
        <v>484</v>
      </c>
      <c r="J39" s="115">
        <v>106</v>
      </c>
      <c r="K39" s="116">
        <v>21.900826446280991</v>
      </c>
    </row>
    <row r="40" spans="1:11" ht="14.1" customHeight="1" x14ac:dyDescent="0.2">
      <c r="A40" s="306" t="s">
        <v>259</v>
      </c>
      <c r="B40" s="307" t="s">
        <v>260</v>
      </c>
      <c r="C40" s="308"/>
      <c r="D40" s="113">
        <v>21.188630490956072</v>
      </c>
      <c r="E40" s="115">
        <v>574</v>
      </c>
      <c r="F40" s="114">
        <v>562</v>
      </c>
      <c r="G40" s="114">
        <v>582</v>
      </c>
      <c r="H40" s="114">
        <v>381</v>
      </c>
      <c r="I40" s="140">
        <v>451</v>
      </c>
      <c r="J40" s="115">
        <v>123</v>
      </c>
      <c r="K40" s="116">
        <v>27.272727272727273</v>
      </c>
    </row>
    <row r="41" spans="1:11" ht="14.1" customHeight="1" x14ac:dyDescent="0.2">
      <c r="A41" s="306"/>
      <c r="B41" s="307" t="s">
        <v>261</v>
      </c>
      <c r="C41" s="308"/>
      <c r="D41" s="113">
        <v>20.487264673311184</v>
      </c>
      <c r="E41" s="115">
        <v>555</v>
      </c>
      <c r="F41" s="114">
        <v>558</v>
      </c>
      <c r="G41" s="114">
        <v>568</v>
      </c>
      <c r="H41" s="114">
        <v>368</v>
      </c>
      <c r="I41" s="140">
        <v>428</v>
      </c>
      <c r="J41" s="115">
        <v>127</v>
      </c>
      <c r="K41" s="116">
        <v>29.672897196261683</v>
      </c>
    </row>
    <row r="42" spans="1:11" ht="14.1" customHeight="1" x14ac:dyDescent="0.2">
      <c r="A42" s="306">
        <v>52</v>
      </c>
      <c r="B42" s="307" t="s">
        <v>262</v>
      </c>
      <c r="C42" s="308"/>
      <c r="D42" s="113">
        <v>2.9162052417866371</v>
      </c>
      <c r="E42" s="115">
        <v>79</v>
      </c>
      <c r="F42" s="114">
        <v>70</v>
      </c>
      <c r="G42" s="114">
        <v>103</v>
      </c>
      <c r="H42" s="114">
        <v>55</v>
      </c>
      <c r="I42" s="140">
        <v>159</v>
      </c>
      <c r="J42" s="115">
        <v>-80</v>
      </c>
      <c r="K42" s="116">
        <v>-50.314465408805034</v>
      </c>
    </row>
    <row r="43" spans="1:11" ht="14.1" customHeight="1" x14ac:dyDescent="0.2">
      <c r="A43" s="306" t="s">
        <v>263</v>
      </c>
      <c r="B43" s="307" t="s">
        <v>264</v>
      </c>
      <c r="C43" s="308"/>
      <c r="D43" s="113">
        <v>2.5101513473606496</v>
      </c>
      <c r="E43" s="115">
        <v>68</v>
      </c>
      <c r="F43" s="114">
        <v>58</v>
      </c>
      <c r="G43" s="114">
        <v>85</v>
      </c>
      <c r="H43" s="114">
        <v>41</v>
      </c>
      <c r="I43" s="140">
        <v>142</v>
      </c>
      <c r="J43" s="115">
        <v>-74</v>
      </c>
      <c r="K43" s="116">
        <v>-52.112676056338032</v>
      </c>
    </row>
    <row r="44" spans="1:11" ht="14.1" customHeight="1" x14ac:dyDescent="0.2">
      <c r="A44" s="306">
        <v>53</v>
      </c>
      <c r="B44" s="307" t="s">
        <v>265</v>
      </c>
      <c r="C44" s="308"/>
      <c r="D44" s="113">
        <v>1.2181616832779623</v>
      </c>
      <c r="E44" s="115">
        <v>33</v>
      </c>
      <c r="F44" s="114">
        <v>17</v>
      </c>
      <c r="G44" s="114">
        <v>22</v>
      </c>
      <c r="H44" s="114">
        <v>29</v>
      </c>
      <c r="I44" s="140">
        <v>25</v>
      </c>
      <c r="J44" s="115">
        <v>8</v>
      </c>
      <c r="K44" s="116">
        <v>32</v>
      </c>
    </row>
    <row r="45" spans="1:11" ht="14.1" customHeight="1" x14ac:dyDescent="0.2">
      <c r="A45" s="306" t="s">
        <v>266</v>
      </c>
      <c r="B45" s="307" t="s">
        <v>267</v>
      </c>
      <c r="C45" s="308"/>
      <c r="D45" s="113">
        <v>1.0705057216685123</v>
      </c>
      <c r="E45" s="115">
        <v>29</v>
      </c>
      <c r="F45" s="114">
        <v>16</v>
      </c>
      <c r="G45" s="114">
        <v>21</v>
      </c>
      <c r="H45" s="114">
        <v>25</v>
      </c>
      <c r="I45" s="140">
        <v>24</v>
      </c>
      <c r="J45" s="115">
        <v>5</v>
      </c>
      <c r="K45" s="116">
        <v>20.833333333333332</v>
      </c>
    </row>
    <row r="46" spans="1:11" ht="14.1" customHeight="1" x14ac:dyDescent="0.2">
      <c r="A46" s="306">
        <v>54</v>
      </c>
      <c r="B46" s="307" t="s">
        <v>268</v>
      </c>
      <c r="C46" s="308"/>
      <c r="D46" s="113">
        <v>5.3156146179401995</v>
      </c>
      <c r="E46" s="115">
        <v>144</v>
      </c>
      <c r="F46" s="114">
        <v>74</v>
      </c>
      <c r="G46" s="114">
        <v>126</v>
      </c>
      <c r="H46" s="114">
        <v>79</v>
      </c>
      <c r="I46" s="140">
        <v>137</v>
      </c>
      <c r="J46" s="115">
        <v>7</v>
      </c>
      <c r="K46" s="116">
        <v>5.1094890510948909</v>
      </c>
    </row>
    <row r="47" spans="1:11" ht="14.1" customHeight="1" x14ac:dyDescent="0.2">
      <c r="A47" s="306">
        <v>61</v>
      </c>
      <c r="B47" s="307" t="s">
        <v>269</v>
      </c>
      <c r="C47" s="308"/>
      <c r="D47" s="113">
        <v>1.2181616832779623</v>
      </c>
      <c r="E47" s="115">
        <v>33</v>
      </c>
      <c r="F47" s="114">
        <v>25</v>
      </c>
      <c r="G47" s="114">
        <v>22</v>
      </c>
      <c r="H47" s="114">
        <v>35</v>
      </c>
      <c r="I47" s="140">
        <v>44</v>
      </c>
      <c r="J47" s="115">
        <v>-11</v>
      </c>
      <c r="K47" s="116">
        <v>-25</v>
      </c>
    </row>
    <row r="48" spans="1:11" ht="14.1" customHeight="1" x14ac:dyDescent="0.2">
      <c r="A48" s="306">
        <v>62</v>
      </c>
      <c r="B48" s="307" t="s">
        <v>270</v>
      </c>
      <c r="C48" s="308"/>
      <c r="D48" s="113">
        <v>3.9128829826504243</v>
      </c>
      <c r="E48" s="115">
        <v>106</v>
      </c>
      <c r="F48" s="114">
        <v>95</v>
      </c>
      <c r="G48" s="114">
        <v>122</v>
      </c>
      <c r="H48" s="114">
        <v>92</v>
      </c>
      <c r="I48" s="140">
        <v>101</v>
      </c>
      <c r="J48" s="115">
        <v>5</v>
      </c>
      <c r="K48" s="116">
        <v>4.9504950495049505</v>
      </c>
    </row>
    <row r="49" spans="1:11" ht="14.1" customHeight="1" x14ac:dyDescent="0.2">
      <c r="A49" s="306">
        <v>63</v>
      </c>
      <c r="B49" s="307" t="s">
        <v>271</v>
      </c>
      <c r="C49" s="308"/>
      <c r="D49" s="113">
        <v>3.6175710594315245</v>
      </c>
      <c r="E49" s="115">
        <v>98</v>
      </c>
      <c r="F49" s="114">
        <v>59</v>
      </c>
      <c r="G49" s="114">
        <v>66</v>
      </c>
      <c r="H49" s="114">
        <v>85</v>
      </c>
      <c r="I49" s="140">
        <v>47</v>
      </c>
      <c r="J49" s="115">
        <v>51</v>
      </c>
      <c r="K49" s="116">
        <v>108.51063829787235</v>
      </c>
    </row>
    <row r="50" spans="1:11" ht="14.1" customHeight="1" x14ac:dyDescent="0.2">
      <c r="A50" s="306" t="s">
        <v>272</v>
      </c>
      <c r="B50" s="307" t="s">
        <v>273</v>
      </c>
      <c r="C50" s="308"/>
      <c r="D50" s="113">
        <v>0.88593576965669985</v>
      </c>
      <c r="E50" s="115">
        <v>24</v>
      </c>
      <c r="F50" s="114">
        <v>4</v>
      </c>
      <c r="G50" s="114">
        <v>8</v>
      </c>
      <c r="H50" s="114">
        <v>9</v>
      </c>
      <c r="I50" s="140">
        <v>5</v>
      </c>
      <c r="J50" s="115">
        <v>19</v>
      </c>
      <c r="K50" s="116" t="s">
        <v>514</v>
      </c>
    </row>
    <row r="51" spans="1:11" ht="14.1" customHeight="1" x14ac:dyDescent="0.2">
      <c r="A51" s="306" t="s">
        <v>274</v>
      </c>
      <c r="B51" s="307" t="s">
        <v>275</v>
      </c>
      <c r="C51" s="308"/>
      <c r="D51" s="113">
        <v>2.5839793281653747</v>
      </c>
      <c r="E51" s="115">
        <v>70</v>
      </c>
      <c r="F51" s="114">
        <v>54</v>
      </c>
      <c r="G51" s="114">
        <v>56</v>
      </c>
      <c r="H51" s="114">
        <v>71</v>
      </c>
      <c r="I51" s="140">
        <v>40</v>
      </c>
      <c r="J51" s="115">
        <v>30</v>
      </c>
      <c r="K51" s="116">
        <v>75</v>
      </c>
    </row>
    <row r="52" spans="1:11" ht="14.1" customHeight="1" x14ac:dyDescent="0.2">
      <c r="A52" s="306">
        <v>71</v>
      </c>
      <c r="B52" s="307" t="s">
        <v>276</v>
      </c>
      <c r="C52" s="308"/>
      <c r="D52" s="113">
        <v>6.9029162052417865</v>
      </c>
      <c r="E52" s="115">
        <v>187</v>
      </c>
      <c r="F52" s="114">
        <v>102</v>
      </c>
      <c r="G52" s="114">
        <v>137</v>
      </c>
      <c r="H52" s="114">
        <v>144</v>
      </c>
      <c r="I52" s="140">
        <v>190</v>
      </c>
      <c r="J52" s="115">
        <v>-3</v>
      </c>
      <c r="K52" s="116">
        <v>-1.5789473684210527</v>
      </c>
    </row>
    <row r="53" spans="1:11" ht="14.1" customHeight="1" x14ac:dyDescent="0.2">
      <c r="A53" s="306" t="s">
        <v>277</v>
      </c>
      <c r="B53" s="307" t="s">
        <v>278</v>
      </c>
      <c r="C53" s="308"/>
      <c r="D53" s="113">
        <v>2.8792912513842746</v>
      </c>
      <c r="E53" s="115">
        <v>78</v>
      </c>
      <c r="F53" s="114">
        <v>35</v>
      </c>
      <c r="G53" s="114">
        <v>51</v>
      </c>
      <c r="H53" s="114">
        <v>62</v>
      </c>
      <c r="I53" s="140">
        <v>81</v>
      </c>
      <c r="J53" s="115">
        <v>-3</v>
      </c>
      <c r="K53" s="116">
        <v>-3.7037037037037037</v>
      </c>
    </row>
    <row r="54" spans="1:11" ht="14.1" customHeight="1" x14ac:dyDescent="0.2">
      <c r="A54" s="306" t="s">
        <v>279</v>
      </c>
      <c r="B54" s="307" t="s">
        <v>280</v>
      </c>
      <c r="C54" s="308"/>
      <c r="D54" s="113">
        <v>3.1746031746031744</v>
      </c>
      <c r="E54" s="115">
        <v>86</v>
      </c>
      <c r="F54" s="114">
        <v>56</v>
      </c>
      <c r="G54" s="114">
        <v>65</v>
      </c>
      <c r="H54" s="114">
        <v>70</v>
      </c>
      <c r="I54" s="140">
        <v>79</v>
      </c>
      <c r="J54" s="115">
        <v>7</v>
      </c>
      <c r="K54" s="116">
        <v>8.8607594936708853</v>
      </c>
    </row>
    <row r="55" spans="1:11" ht="14.1" customHeight="1" x14ac:dyDescent="0.2">
      <c r="A55" s="306">
        <v>72</v>
      </c>
      <c r="B55" s="307" t="s">
        <v>281</v>
      </c>
      <c r="C55" s="308"/>
      <c r="D55" s="113">
        <v>1.2181616832779623</v>
      </c>
      <c r="E55" s="115">
        <v>33</v>
      </c>
      <c r="F55" s="114">
        <v>23</v>
      </c>
      <c r="G55" s="114">
        <v>41</v>
      </c>
      <c r="H55" s="114">
        <v>36</v>
      </c>
      <c r="I55" s="140">
        <v>34</v>
      </c>
      <c r="J55" s="115">
        <v>-1</v>
      </c>
      <c r="K55" s="116">
        <v>-2.9411764705882355</v>
      </c>
    </row>
    <row r="56" spans="1:11" ht="14.1" customHeight="1" x14ac:dyDescent="0.2">
      <c r="A56" s="306" t="s">
        <v>282</v>
      </c>
      <c r="B56" s="307" t="s">
        <v>283</v>
      </c>
      <c r="C56" s="308"/>
      <c r="D56" s="113">
        <v>0.36913990402362495</v>
      </c>
      <c r="E56" s="115">
        <v>10</v>
      </c>
      <c r="F56" s="114" t="s">
        <v>513</v>
      </c>
      <c r="G56" s="114">
        <v>19</v>
      </c>
      <c r="H56" s="114">
        <v>12</v>
      </c>
      <c r="I56" s="140">
        <v>10</v>
      </c>
      <c r="J56" s="115">
        <v>0</v>
      </c>
      <c r="K56" s="116">
        <v>0</v>
      </c>
    </row>
    <row r="57" spans="1:11" ht="14.1" customHeight="1" x14ac:dyDescent="0.2">
      <c r="A57" s="306" t="s">
        <v>284</v>
      </c>
      <c r="B57" s="307" t="s">
        <v>285</v>
      </c>
      <c r="C57" s="308"/>
      <c r="D57" s="113">
        <v>0.55370985603543743</v>
      </c>
      <c r="E57" s="115">
        <v>15</v>
      </c>
      <c r="F57" s="114">
        <v>13</v>
      </c>
      <c r="G57" s="114">
        <v>18</v>
      </c>
      <c r="H57" s="114">
        <v>18</v>
      </c>
      <c r="I57" s="140">
        <v>21</v>
      </c>
      <c r="J57" s="115">
        <v>-6</v>
      </c>
      <c r="K57" s="116">
        <v>-28.571428571428573</v>
      </c>
    </row>
    <row r="58" spans="1:11" ht="14.1" customHeight="1" x14ac:dyDescent="0.2">
      <c r="A58" s="306">
        <v>73</v>
      </c>
      <c r="B58" s="307" t="s">
        <v>286</v>
      </c>
      <c r="C58" s="308"/>
      <c r="D58" s="113">
        <v>3.0638612033960873</v>
      </c>
      <c r="E58" s="115">
        <v>83</v>
      </c>
      <c r="F58" s="114">
        <v>72</v>
      </c>
      <c r="G58" s="114">
        <v>73</v>
      </c>
      <c r="H58" s="114">
        <v>74</v>
      </c>
      <c r="I58" s="140">
        <v>73</v>
      </c>
      <c r="J58" s="115">
        <v>10</v>
      </c>
      <c r="K58" s="116">
        <v>13.698630136986301</v>
      </c>
    </row>
    <row r="59" spans="1:11" ht="14.1" customHeight="1" x14ac:dyDescent="0.2">
      <c r="A59" s="306" t="s">
        <v>287</v>
      </c>
      <c r="B59" s="307" t="s">
        <v>288</v>
      </c>
      <c r="C59" s="308"/>
      <c r="D59" s="113">
        <v>2.5839793281653747</v>
      </c>
      <c r="E59" s="115">
        <v>70</v>
      </c>
      <c r="F59" s="114">
        <v>50</v>
      </c>
      <c r="G59" s="114">
        <v>66</v>
      </c>
      <c r="H59" s="114">
        <v>54</v>
      </c>
      <c r="I59" s="140">
        <v>62</v>
      </c>
      <c r="J59" s="115">
        <v>8</v>
      </c>
      <c r="K59" s="116">
        <v>12.903225806451612</v>
      </c>
    </row>
    <row r="60" spans="1:11" ht="14.1" customHeight="1" x14ac:dyDescent="0.2">
      <c r="A60" s="306">
        <v>81</v>
      </c>
      <c r="B60" s="307" t="s">
        <v>289</v>
      </c>
      <c r="C60" s="308"/>
      <c r="D60" s="113">
        <v>6.7183462532299743</v>
      </c>
      <c r="E60" s="115">
        <v>182</v>
      </c>
      <c r="F60" s="114">
        <v>143</v>
      </c>
      <c r="G60" s="114">
        <v>171</v>
      </c>
      <c r="H60" s="114">
        <v>137</v>
      </c>
      <c r="I60" s="140">
        <v>196</v>
      </c>
      <c r="J60" s="115">
        <v>-14</v>
      </c>
      <c r="K60" s="116">
        <v>-7.1428571428571432</v>
      </c>
    </row>
    <row r="61" spans="1:11" ht="14.1" customHeight="1" x14ac:dyDescent="0.2">
      <c r="A61" s="306" t="s">
        <v>290</v>
      </c>
      <c r="B61" s="307" t="s">
        <v>291</v>
      </c>
      <c r="C61" s="308"/>
      <c r="D61" s="113">
        <v>1.4396456256921373</v>
      </c>
      <c r="E61" s="115">
        <v>39</v>
      </c>
      <c r="F61" s="114">
        <v>23</v>
      </c>
      <c r="G61" s="114">
        <v>38</v>
      </c>
      <c r="H61" s="114">
        <v>27</v>
      </c>
      <c r="I61" s="140">
        <v>27</v>
      </c>
      <c r="J61" s="115">
        <v>12</v>
      </c>
      <c r="K61" s="116">
        <v>44.444444444444443</v>
      </c>
    </row>
    <row r="62" spans="1:11" ht="14.1" customHeight="1" x14ac:dyDescent="0.2">
      <c r="A62" s="306" t="s">
        <v>292</v>
      </c>
      <c r="B62" s="307" t="s">
        <v>293</v>
      </c>
      <c r="C62" s="308"/>
      <c r="D62" s="113">
        <v>2.5470653377630121</v>
      </c>
      <c r="E62" s="115">
        <v>69</v>
      </c>
      <c r="F62" s="114">
        <v>77</v>
      </c>
      <c r="G62" s="114">
        <v>63</v>
      </c>
      <c r="H62" s="114">
        <v>49</v>
      </c>
      <c r="I62" s="140">
        <v>100</v>
      </c>
      <c r="J62" s="115">
        <v>-31</v>
      </c>
      <c r="K62" s="116">
        <v>-31</v>
      </c>
    </row>
    <row r="63" spans="1:11" ht="14.1" customHeight="1" x14ac:dyDescent="0.2">
      <c r="A63" s="306"/>
      <c r="B63" s="307" t="s">
        <v>294</v>
      </c>
      <c r="C63" s="308"/>
      <c r="D63" s="113">
        <v>2.3624953857511999</v>
      </c>
      <c r="E63" s="115">
        <v>64</v>
      </c>
      <c r="F63" s="114">
        <v>74</v>
      </c>
      <c r="G63" s="114">
        <v>62</v>
      </c>
      <c r="H63" s="114">
        <v>45</v>
      </c>
      <c r="I63" s="140">
        <v>94</v>
      </c>
      <c r="J63" s="115">
        <v>-30</v>
      </c>
      <c r="K63" s="116">
        <v>-31.914893617021278</v>
      </c>
    </row>
    <row r="64" spans="1:11" ht="14.1" customHeight="1" x14ac:dyDescent="0.2">
      <c r="A64" s="306" t="s">
        <v>295</v>
      </c>
      <c r="B64" s="307" t="s">
        <v>296</v>
      </c>
      <c r="C64" s="308"/>
      <c r="D64" s="113">
        <v>1.6611295681063123</v>
      </c>
      <c r="E64" s="115">
        <v>45</v>
      </c>
      <c r="F64" s="114">
        <v>20</v>
      </c>
      <c r="G64" s="114">
        <v>41</v>
      </c>
      <c r="H64" s="114">
        <v>28</v>
      </c>
      <c r="I64" s="140">
        <v>28</v>
      </c>
      <c r="J64" s="115">
        <v>17</v>
      </c>
      <c r="K64" s="116">
        <v>60.714285714285715</v>
      </c>
    </row>
    <row r="65" spans="1:11" ht="14.1" customHeight="1" x14ac:dyDescent="0.2">
      <c r="A65" s="306" t="s">
        <v>297</v>
      </c>
      <c r="B65" s="307" t="s">
        <v>298</v>
      </c>
      <c r="C65" s="308"/>
      <c r="D65" s="113">
        <v>0.40605389442598744</v>
      </c>
      <c r="E65" s="115">
        <v>11</v>
      </c>
      <c r="F65" s="114">
        <v>8</v>
      </c>
      <c r="G65" s="114">
        <v>13</v>
      </c>
      <c r="H65" s="114">
        <v>9</v>
      </c>
      <c r="I65" s="140">
        <v>16</v>
      </c>
      <c r="J65" s="115">
        <v>-5</v>
      </c>
      <c r="K65" s="116">
        <v>-31.25</v>
      </c>
    </row>
    <row r="66" spans="1:11" ht="14.1" customHeight="1" x14ac:dyDescent="0.2">
      <c r="A66" s="306">
        <v>82</v>
      </c>
      <c r="B66" s="307" t="s">
        <v>299</v>
      </c>
      <c r="C66" s="308"/>
      <c r="D66" s="113">
        <v>1.4396456256921373</v>
      </c>
      <c r="E66" s="115">
        <v>39</v>
      </c>
      <c r="F66" s="114">
        <v>131</v>
      </c>
      <c r="G66" s="114">
        <v>46</v>
      </c>
      <c r="H66" s="114">
        <v>59</v>
      </c>
      <c r="I66" s="140">
        <v>66</v>
      </c>
      <c r="J66" s="115">
        <v>-27</v>
      </c>
      <c r="K66" s="116">
        <v>-40.909090909090907</v>
      </c>
    </row>
    <row r="67" spans="1:11" ht="14.1" customHeight="1" x14ac:dyDescent="0.2">
      <c r="A67" s="306" t="s">
        <v>300</v>
      </c>
      <c r="B67" s="307" t="s">
        <v>301</v>
      </c>
      <c r="C67" s="308"/>
      <c r="D67" s="113">
        <v>0.99667774086378735</v>
      </c>
      <c r="E67" s="115">
        <v>27</v>
      </c>
      <c r="F67" s="114">
        <v>118</v>
      </c>
      <c r="G67" s="114">
        <v>39</v>
      </c>
      <c r="H67" s="114">
        <v>46</v>
      </c>
      <c r="I67" s="140">
        <v>57</v>
      </c>
      <c r="J67" s="115">
        <v>-30</v>
      </c>
      <c r="K67" s="116">
        <v>-52.631578947368418</v>
      </c>
    </row>
    <row r="68" spans="1:11" ht="14.1" customHeight="1" x14ac:dyDescent="0.2">
      <c r="A68" s="306" t="s">
        <v>302</v>
      </c>
      <c r="B68" s="307" t="s">
        <v>303</v>
      </c>
      <c r="C68" s="308"/>
      <c r="D68" s="113">
        <v>0.36913990402362495</v>
      </c>
      <c r="E68" s="115">
        <v>10</v>
      </c>
      <c r="F68" s="114">
        <v>7</v>
      </c>
      <c r="G68" s="114">
        <v>4</v>
      </c>
      <c r="H68" s="114">
        <v>12</v>
      </c>
      <c r="I68" s="140">
        <v>8</v>
      </c>
      <c r="J68" s="115">
        <v>2</v>
      </c>
      <c r="K68" s="116">
        <v>25</v>
      </c>
    </row>
    <row r="69" spans="1:11" ht="14.1" customHeight="1" x14ac:dyDescent="0.2">
      <c r="A69" s="306">
        <v>83</v>
      </c>
      <c r="B69" s="307" t="s">
        <v>304</v>
      </c>
      <c r="C69" s="308"/>
      <c r="D69" s="113">
        <v>7.0874861572535988</v>
      </c>
      <c r="E69" s="115">
        <v>192</v>
      </c>
      <c r="F69" s="114">
        <v>160</v>
      </c>
      <c r="G69" s="114">
        <v>191</v>
      </c>
      <c r="H69" s="114">
        <v>115</v>
      </c>
      <c r="I69" s="140">
        <v>178</v>
      </c>
      <c r="J69" s="115">
        <v>14</v>
      </c>
      <c r="K69" s="116">
        <v>7.8651685393258424</v>
      </c>
    </row>
    <row r="70" spans="1:11" ht="14.1" customHeight="1" x14ac:dyDescent="0.2">
      <c r="A70" s="306" t="s">
        <v>305</v>
      </c>
      <c r="B70" s="307" t="s">
        <v>306</v>
      </c>
      <c r="C70" s="308"/>
      <c r="D70" s="113">
        <v>5.0572166851236622</v>
      </c>
      <c r="E70" s="115">
        <v>137</v>
      </c>
      <c r="F70" s="114">
        <v>93</v>
      </c>
      <c r="G70" s="114">
        <v>114</v>
      </c>
      <c r="H70" s="114">
        <v>62</v>
      </c>
      <c r="I70" s="140">
        <v>118</v>
      </c>
      <c r="J70" s="115">
        <v>19</v>
      </c>
      <c r="K70" s="116">
        <v>16.101694915254239</v>
      </c>
    </row>
    <row r="71" spans="1:11" ht="14.1" customHeight="1" x14ac:dyDescent="0.2">
      <c r="A71" s="306"/>
      <c r="B71" s="307" t="s">
        <v>307</v>
      </c>
      <c r="C71" s="308"/>
      <c r="D71" s="113">
        <v>3.0269472129937247</v>
      </c>
      <c r="E71" s="115">
        <v>82</v>
      </c>
      <c r="F71" s="114">
        <v>48</v>
      </c>
      <c r="G71" s="114">
        <v>78</v>
      </c>
      <c r="H71" s="114">
        <v>42</v>
      </c>
      <c r="I71" s="140">
        <v>54</v>
      </c>
      <c r="J71" s="115">
        <v>28</v>
      </c>
      <c r="K71" s="116">
        <v>51.851851851851855</v>
      </c>
    </row>
    <row r="72" spans="1:11" ht="14.1" customHeight="1" x14ac:dyDescent="0.2">
      <c r="A72" s="306">
        <v>84</v>
      </c>
      <c r="B72" s="307" t="s">
        <v>308</v>
      </c>
      <c r="C72" s="308"/>
      <c r="D72" s="113">
        <v>2.9531192321889996</v>
      </c>
      <c r="E72" s="115">
        <v>80</v>
      </c>
      <c r="F72" s="114">
        <v>68</v>
      </c>
      <c r="G72" s="114">
        <v>84</v>
      </c>
      <c r="H72" s="114">
        <v>50</v>
      </c>
      <c r="I72" s="140">
        <v>83</v>
      </c>
      <c r="J72" s="115">
        <v>-3</v>
      </c>
      <c r="K72" s="116">
        <v>-3.6144578313253013</v>
      </c>
    </row>
    <row r="73" spans="1:11" ht="14.1" customHeight="1" x14ac:dyDescent="0.2">
      <c r="A73" s="306" t="s">
        <v>309</v>
      </c>
      <c r="B73" s="307" t="s">
        <v>310</v>
      </c>
      <c r="C73" s="308"/>
      <c r="D73" s="113">
        <v>0.55370985603543743</v>
      </c>
      <c r="E73" s="115">
        <v>15</v>
      </c>
      <c r="F73" s="114">
        <v>7</v>
      </c>
      <c r="G73" s="114">
        <v>20</v>
      </c>
      <c r="H73" s="114" t="s">
        <v>513</v>
      </c>
      <c r="I73" s="140">
        <v>10</v>
      </c>
      <c r="J73" s="115">
        <v>5</v>
      </c>
      <c r="K73" s="116">
        <v>50</v>
      </c>
    </row>
    <row r="74" spans="1:11" ht="14.1" customHeight="1" x14ac:dyDescent="0.2">
      <c r="A74" s="306" t="s">
        <v>311</v>
      </c>
      <c r="B74" s="307" t="s">
        <v>312</v>
      </c>
      <c r="C74" s="308"/>
      <c r="D74" s="113">
        <v>0.36913990402362495</v>
      </c>
      <c r="E74" s="115">
        <v>10</v>
      </c>
      <c r="F74" s="114">
        <v>4</v>
      </c>
      <c r="G74" s="114">
        <v>9</v>
      </c>
      <c r="H74" s="114">
        <v>3</v>
      </c>
      <c r="I74" s="140">
        <v>7</v>
      </c>
      <c r="J74" s="115">
        <v>3</v>
      </c>
      <c r="K74" s="116">
        <v>42.857142857142854</v>
      </c>
    </row>
    <row r="75" spans="1:11" ht="14.1" customHeight="1" x14ac:dyDescent="0.2">
      <c r="A75" s="306" t="s">
        <v>313</v>
      </c>
      <c r="B75" s="307" t="s">
        <v>314</v>
      </c>
      <c r="C75" s="308"/>
      <c r="D75" s="113">
        <v>1.7349575489110374</v>
      </c>
      <c r="E75" s="115">
        <v>47</v>
      </c>
      <c r="F75" s="114">
        <v>50</v>
      </c>
      <c r="G75" s="114">
        <v>37</v>
      </c>
      <c r="H75" s="114">
        <v>40</v>
      </c>
      <c r="I75" s="140">
        <v>57</v>
      </c>
      <c r="J75" s="115">
        <v>-10</v>
      </c>
      <c r="K75" s="116">
        <v>-17.543859649122808</v>
      </c>
    </row>
    <row r="76" spans="1:11" ht="14.1" customHeight="1" x14ac:dyDescent="0.2">
      <c r="A76" s="306">
        <v>91</v>
      </c>
      <c r="B76" s="307" t="s">
        <v>315</v>
      </c>
      <c r="C76" s="308"/>
      <c r="D76" s="113">
        <v>0.59062384643779997</v>
      </c>
      <c r="E76" s="115">
        <v>16</v>
      </c>
      <c r="F76" s="114">
        <v>3</v>
      </c>
      <c r="G76" s="114">
        <v>3</v>
      </c>
      <c r="H76" s="114">
        <v>5</v>
      </c>
      <c r="I76" s="140" t="s">
        <v>513</v>
      </c>
      <c r="J76" s="115" t="s">
        <v>513</v>
      </c>
      <c r="K76" s="116" t="s">
        <v>513</v>
      </c>
    </row>
    <row r="77" spans="1:11" ht="14.1" customHeight="1" x14ac:dyDescent="0.2">
      <c r="A77" s="306">
        <v>92</v>
      </c>
      <c r="B77" s="307" t="s">
        <v>316</v>
      </c>
      <c r="C77" s="308"/>
      <c r="D77" s="113">
        <v>5.7954964931709121</v>
      </c>
      <c r="E77" s="115">
        <v>157</v>
      </c>
      <c r="F77" s="114">
        <v>124</v>
      </c>
      <c r="G77" s="114">
        <v>139</v>
      </c>
      <c r="H77" s="114">
        <v>134</v>
      </c>
      <c r="I77" s="140">
        <v>123</v>
      </c>
      <c r="J77" s="115">
        <v>34</v>
      </c>
      <c r="K77" s="116">
        <v>27.642276422764226</v>
      </c>
    </row>
    <row r="78" spans="1:11" ht="14.1" customHeight="1" x14ac:dyDescent="0.2">
      <c r="A78" s="306">
        <v>93</v>
      </c>
      <c r="B78" s="307" t="s">
        <v>317</v>
      </c>
      <c r="C78" s="308"/>
      <c r="D78" s="113" t="s">
        <v>513</v>
      </c>
      <c r="E78" s="115" t="s">
        <v>513</v>
      </c>
      <c r="F78" s="114">
        <v>0</v>
      </c>
      <c r="G78" s="114" t="s">
        <v>513</v>
      </c>
      <c r="H78" s="114" t="s">
        <v>513</v>
      </c>
      <c r="I78" s="140">
        <v>3</v>
      </c>
      <c r="J78" s="115" t="s">
        <v>513</v>
      </c>
      <c r="K78" s="116" t="s">
        <v>513</v>
      </c>
    </row>
    <row r="79" spans="1:11" ht="14.1" customHeight="1" x14ac:dyDescent="0.2">
      <c r="A79" s="306">
        <v>94</v>
      </c>
      <c r="B79" s="307" t="s">
        <v>318</v>
      </c>
      <c r="C79" s="308"/>
      <c r="D79" s="113">
        <v>0.36913990402362495</v>
      </c>
      <c r="E79" s="115">
        <v>10</v>
      </c>
      <c r="F79" s="114">
        <v>3</v>
      </c>
      <c r="G79" s="114">
        <v>11</v>
      </c>
      <c r="H79" s="114" t="s">
        <v>513</v>
      </c>
      <c r="I79" s="140">
        <v>7</v>
      </c>
      <c r="J79" s="115">
        <v>3</v>
      </c>
      <c r="K79" s="116">
        <v>42.857142857142854</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0.44296788482834992</v>
      </c>
      <c r="E81" s="143">
        <v>12</v>
      </c>
      <c r="F81" s="144">
        <v>6</v>
      </c>
      <c r="G81" s="144">
        <v>10</v>
      </c>
      <c r="H81" s="144">
        <v>18</v>
      </c>
      <c r="I81" s="145">
        <v>7</v>
      </c>
      <c r="J81" s="143">
        <v>5</v>
      </c>
      <c r="K81" s="146">
        <v>71.428571428571431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28849</v>
      </c>
      <c r="C10" s="114">
        <v>12291</v>
      </c>
      <c r="D10" s="114">
        <v>16558</v>
      </c>
      <c r="E10" s="114">
        <v>20554</v>
      </c>
      <c r="F10" s="114">
        <v>7843</v>
      </c>
      <c r="G10" s="114">
        <v>3666</v>
      </c>
      <c r="H10" s="114">
        <v>9019</v>
      </c>
      <c r="I10" s="115">
        <v>4732</v>
      </c>
      <c r="J10" s="114">
        <v>3865</v>
      </c>
      <c r="K10" s="114">
        <v>867</v>
      </c>
      <c r="L10" s="423">
        <v>1963</v>
      </c>
      <c r="M10" s="424">
        <v>2252</v>
      </c>
    </row>
    <row r="11" spans="1:13" ht="11.1" customHeight="1" x14ac:dyDescent="0.2">
      <c r="A11" s="422" t="s">
        <v>387</v>
      </c>
      <c r="B11" s="115">
        <v>29107</v>
      </c>
      <c r="C11" s="114">
        <v>12579</v>
      </c>
      <c r="D11" s="114">
        <v>16528</v>
      </c>
      <c r="E11" s="114">
        <v>20762</v>
      </c>
      <c r="F11" s="114">
        <v>7899</v>
      </c>
      <c r="G11" s="114">
        <v>3412</v>
      </c>
      <c r="H11" s="114">
        <v>9243</v>
      </c>
      <c r="I11" s="115">
        <v>4662</v>
      </c>
      <c r="J11" s="114">
        <v>3792</v>
      </c>
      <c r="K11" s="114">
        <v>870</v>
      </c>
      <c r="L11" s="423">
        <v>1646</v>
      </c>
      <c r="M11" s="424">
        <v>1447</v>
      </c>
    </row>
    <row r="12" spans="1:13" ht="11.1" customHeight="1" x14ac:dyDescent="0.2">
      <c r="A12" s="422" t="s">
        <v>388</v>
      </c>
      <c r="B12" s="115">
        <v>29311</v>
      </c>
      <c r="C12" s="114">
        <v>12774</v>
      </c>
      <c r="D12" s="114">
        <v>16537</v>
      </c>
      <c r="E12" s="114">
        <v>20882</v>
      </c>
      <c r="F12" s="114">
        <v>7977</v>
      </c>
      <c r="G12" s="114">
        <v>3468</v>
      </c>
      <c r="H12" s="114">
        <v>9399</v>
      </c>
      <c r="I12" s="115">
        <v>4554</v>
      </c>
      <c r="J12" s="114">
        <v>3661</v>
      </c>
      <c r="K12" s="114">
        <v>893</v>
      </c>
      <c r="L12" s="423">
        <v>3208</v>
      </c>
      <c r="M12" s="424">
        <v>3054</v>
      </c>
    </row>
    <row r="13" spans="1:13" s="110" customFormat="1" ht="11.1" customHeight="1" x14ac:dyDescent="0.2">
      <c r="A13" s="422" t="s">
        <v>389</v>
      </c>
      <c r="B13" s="115">
        <v>29231</v>
      </c>
      <c r="C13" s="114">
        <v>12635</v>
      </c>
      <c r="D13" s="114">
        <v>16596</v>
      </c>
      <c r="E13" s="114">
        <v>20670</v>
      </c>
      <c r="F13" s="114">
        <v>8103</v>
      </c>
      <c r="G13" s="114">
        <v>3394</v>
      </c>
      <c r="H13" s="114">
        <v>9576</v>
      </c>
      <c r="I13" s="115">
        <v>4731</v>
      </c>
      <c r="J13" s="114">
        <v>3812</v>
      </c>
      <c r="K13" s="114">
        <v>919</v>
      </c>
      <c r="L13" s="423">
        <v>1510</v>
      </c>
      <c r="M13" s="424">
        <v>1658</v>
      </c>
    </row>
    <row r="14" spans="1:13" ht="15" customHeight="1" x14ac:dyDescent="0.2">
      <c r="A14" s="422" t="s">
        <v>390</v>
      </c>
      <c r="B14" s="115">
        <v>28923</v>
      </c>
      <c r="C14" s="114">
        <v>12536</v>
      </c>
      <c r="D14" s="114">
        <v>16387</v>
      </c>
      <c r="E14" s="114">
        <v>20358</v>
      </c>
      <c r="F14" s="114">
        <v>8161</v>
      </c>
      <c r="G14" s="114">
        <v>3127</v>
      </c>
      <c r="H14" s="114">
        <v>9700</v>
      </c>
      <c r="I14" s="115">
        <v>4713</v>
      </c>
      <c r="J14" s="114">
        <v>3804</v>
      </c>
      <c r="K14" s="114">
        <v>909</v>
      </c>
      <c r="L14" s="423">
        <v>1695</v>
      </c>
      <c r="M14" s="424">
        <v>1986</v>
      </c>
    </row>
    <row r="15" spans="1:13" ht="11.1" customHeight="1" x14ac:dyDescent="0.2">
      <c r="A15" s="422" t="s">
        <v>387</v>
      </c>
      <c r="B15" s="115">
        <v>29185</v>
      </c>
      <c r="C15" s="114">
        <v>12766</v>
      </c>
      <c r="D15" s="114">
        <v>16419</v>
      </c>
      <c r="E15" s="114">
        <v>20514</v>
      </c>
      <c r="F15" s="114">
        <v>8270</v>
      </c>
      <c r="G15" s="114">
        <v>2857</v>
      </c>
      <c r="H15" s="114">
        <v>9915</v>
      </c>
      <c r="I15" s="115">
        <v>4617</v>
      </c>
      <c r="J15" s="114">
        <v>3691</v>
      </c>
      <c r="K15" s="114">
        <v>926</v>
      </c>
      <c r="L15" s="423">
        <v>1835</v>
      </c>
      <c r="M15" s="424">
        <v>1610</v>
      </c>
    </row>
    <row r="16" spans="1:13" ht="11.1" customHeight="1" x14ac:dyDescent="0.2">
      <c r="A16" s="422" t="s">
        <v>388</v>
      </c>
      <c r="B16" s="115">
        <v>29312</v>
      </c>
      <c r="C16" s="114">
        <v>12875</v>
      </c>
      <c r="D16" s="114">
        <v>16437</v>
      </c>
      <c r="E16" s="114">
        <v>20623</v>
      </c>
      <c r="F16" s="114">
        <v>8285</v>
      </c>
      <c r="G16" s="114">
        <v>2807</v>
      </c>
      <c r="H16" s="114">
        <v>10029</v>
      </c>
      <c r="I16" s="115">
        <v>4546</v>
      </c>
      <c r="J16" s="114">
        <v>3618</v>
      </c>
      <c r="K16" s="114">
        <v>928</v>
      </c>
      <c r="L16" s="423">
        <v>2131</v>
      </c>
      <c r="M16" s="424">
        <v>2070</v>
      </c>
    </row>
    <row r="17" spans="1:13" s="110" customFormat="1" ht="11.1" customHeight="1" x14ac:dyDescent="0.2">
      <c r="A17" s="422" t="s">
        <v>389</v>
      </c>
      <c r="B17" s="115">
        <v>29192</v>
      </c>
      <c r="C17" s="114">
        <v>12728</v>
      </c>
      <c r="D17" s="114">
        <v>16464</v>
      </c>
      <c r="E17" s="114">
        <v>20763</v>
      </c>
      <c r="F17" s="114">
        <v>8388</v>
      </c>
      <c r="G17" s="114">
        <v>2769</v>
      </c>
      <c r="H17" s="114">
        <v>10131</v>
      </c>
      <c r="I17" s="115">
        <v>4559</v>
      </c>
      <c r="J17" s="114">
        <v>3666</v>
      </c>
      <c r="K17" s="114">
        <v>893</v>
      </c>
      <c r="L17" s="423">
        <v>1340</v>
      </c>
      <c r="M17" s="424">
        <v>1649</v>
      </c>
    </row>
    <row r="18" spans="1:13" ht="15" customHeight="1" x14ac:dyDescent="0.2">
      <c r="A18" s="422" t="s">
        <v>391</v>
      </c>
      <c r="B18" s="115">
        <v>28625</v>
      </c>
      <c r="C18" s="114">
        <v>12279</v>
      </c>
      <c r="D18" s="114">
        <v>16346</v>
      </c>
      <c r="E18" s="114">
        <v>20120</v>
      </c>
      <c r="F18" s="114">
        <v>8446</v>
      </c>
      <c r="G18" s="114">
        <v>2504</v>
      </c>
      <c r="H18" s="114">
        <v>10095</v>
      </c>
      <c r="I18" s="115">
        <v>4526</v>
      </c>
      <c r="J18" s="114">
        <v>3663</v>
      </c>
      <c r="K18" s="114">
        <v>863</v>
      </c>
      <c r="L18" s="423">
        <v>1685</v>
      </c>
      <c r="M18" s="424">
        <v>2356</v>
      </c>
    </row>
    <row r="19" spans="1:13" ht="11.1" customHeight="1" x14ac:dyDescent="0.2">
      <c r="A19" s="422" t="s">
        <v>387</v>
      </c>
      <c r="B19" s="115">
        <v>28501</v>
      </c>
      <c r="C19" s="114">
        <v>12267</v>
      </c>
      <c r="D19" s="114">
        <v>16234</v>
      </c>
      <c r="E19" s="114">
        <v>19934</v>
      </c>
      <c r="F19" s="114">
        <v>8502</v>
      </c>
      <c r="G19" s="114">
        <v>2198</v>
      </c>
      <c r="H19" s="114">
        <v>10277</v>
      </c>
      <c r="I19" s="115">
        <v>4437</v>
      </c>
      <c r="J19" s="114">
        <v>3555</v>
      </c>
      <c r="K19" s="114">
        <v>882</v>
      </c>
      <c r="L19" s="423">
        <v>1303</v>
      </c>
      <c r="M19" s="424">
        <v>1444</v>
      </c>
    </row>
    <row r="20" spans="1:13" ht="11.1" customHeight="1" x14ac:dyDescent="0.2">
      <c r="A20" s="422" t="s">
        <v>388</v>
      </c>
      <c r="B20" s="115">
        <v>28450</v>
      </c>
      <c r="C20" s="114">
        <v>12279</v>
      </c>
      <c r="D20" s="114">
        <v>16171</v>
      </c>
      <c r="E20" s="114">
        <v>19854</v>
      </c>
      <c r="F20" s="114">
        <v>8508</v>
      </c>
      <c r="G20" s="114">
        <v>2215</v>
      </c>
      <c r="H20" s="114">
        <v>10393</v>
      </c>
      <c r="I20" s="115">
        <v>4339</v>
      </c>
      <c r="J20" s="114">
        <v>3442</v>
      </c>
      <c r="K20" s="114">
        <v>897</v>
      </c>
      <c r="L20" s="423">
        <v>1861</v>
      </c>
      <c r="M20" s="424">
        <v>1968</v>
      </c>
    </row>
    <row r="21" spans="1:13" s="110" customFormat="1" ht="11.1" customHeight="1" x14ac:dyDescent="0.2">
      <c r="A21" s="422" t="s">
        <v>389</v>
      </c>
      <c r="B21" s="115">
        <v>28366</v>
      </c>
      <c r="C21" s="114">
        <v>12090</v>
      </c>
      <c r="D21" s="114">
        <v>16276</v>
      </c>
      <c r="E21" s="114">
        <v>19691</v>
      </c>
      <c r="F21" s="114">
        <v>8646</v>
      </c>
      <c r="G21" s="114">
        <v>2181</v>
      </c>
      <c r="H21" s="114">
        <v>10473</v>
      </c>
      <c r="I21" s="115">
        <v>4647</v>
      </c>
      <c r="J21" s="114">
        <v>3701</v>
      </c>
      <c r="K21" s="114">
        <v>946</v>
      </c>
      <c r="L21" s="423">
        <v>1510</v>
      </c>
      <c r="M21" s="424">
        <v>1596</v>
      </c>
    </row>
    <row r="22" spans="1:13" ht="15" customHeight="1" x14ac:dyDescent="0.2">
      <c r="A22" s="422" t="s">
        <v>392</v>
      </c>
      <c r="B22" s="115">
        <v>27251</v>
      </c>
      <c r="C22" s="114">
        <v>11334</v>
      </c>
      <c r="D22" s="114">
        <v>15917</v>
      </c>
      <c r="E22" s="114">
        <v>18611</v>
      </c>
      <c r="F22" s="114">
        <v>8560</v>
      </c>
      <c r="G22" s="114">
        <v>1912</v>
      </c>
      <c r="H22" s="114">
        <v>10381</v>
      </c>
      <c r="I22" s="115">
        <v>4637</v>
      </c>
      <c r="J22" s="114">
        <v>3698</v>
      </c>
      <c r="K22" s="114">
        <v>939</v>
      </c>
      <c r="L22" s="423">
        <v>1639</v>
      </c>
      <c r="M22" s="424">
        <v>2843</v>
      </c>
    </row>
    <row r="23" spans="1:13" ht="11.1" customHeight="1" x14ac:dyDescent="0.2">
      <c r="A23" s="422" t="s">
        <v>387</v>
      </c>
      <c r="B23" s="115">
        <v>27179</v>
      </c>
      <c r="C23" s="114">
        <v>11303</v>
      </c>
      <c r="D23" s="114">
        <v>15876</v>
      </c>
      <c r="E23" s="114">
        <v>18445</v>
      </c>
      <c r="F23" s="114">
        <v>8624</v>
      </c>
      <c r="G23" s="114">
        <v>1742</v>
      </c>
      <c r="H23" s="114">
        <v>10512</v>
      </c>
      <c r="I23" s="115">
        <v>4582</v>
      </c>
      <c r="J23" s="114">
        <v>3619</v>
      </c>
      <c r="K23" s="114">
        <v>963</v>
      </c>
      <c r="L23" s="423">
        <v>1690</v>
      </c>
      <c r="M23" s="424">
        <v>1724</v>
      </c>
    </row>
    <row r="24" spans="1:13" ht="11.1" customHeight="1" x14ac:dyDescent="0.2">
      <c r="A24" s="422" t="s">
        <v>388</v>
      </c>
      <c r="B24" s="115">
        <v>27480</v>
      </c>
      <c r="C24" s="114">
        <v>11533</v>
      </c>
      <c r="D24" s="114">
        <v>15947</v>
      </c>
      <c r="E24" s="114">
        <v>18229</v>
      </c>
      <c r="F24" s="114">
        <v>8753</v>
      </c>
      <c r="G24" s="114">
        <v>1856</v>
      </c>
      <c r="H24" s="114">
        <v>10609</v>
      </c>
      <c r="I24" s="115">
        <v>4645</v>
      </c>
      <c r="J24" s="114">
        <v>3650</v>
      </c>
      <c r="K24" s="114">
        <v>995</v>
      </c>
      <c r="L24" s="423">
        <v>2017</v>
      </c>
      <c r="M24" s="424">
        <v>1699</v>
      </c>
    </row>
    <row r="25" spans="1:13" s="110" customFormat="1" ht="11.1" customHeight="1" x14ac:dyDescent="0.2">
      <c r="A25" s="422" t="s">
        <v>389</v>
      </c>
      <c r="B25" s="115">
        <v>27172</v>
      </c>
      <c r="C25" s="114">
        <v>11199</v>
      </c>
      <c r="D25" s="114">
        <v>15973</v>
      </c>
      <c r="E25" s="114">
        <v>17816</v>
      </c>
      <c r="F25" s="114">
        <v>8860</v>
      </c>
      <c r="G25" s="114">
        <v>1769</v>
      </c>
      <c r="H25" s="114">
        <v>10679</v>
      </c>
      <c r="I25" s="115">
        <v>4805</v>
      </c>
      <c r="J25" s="114">
        <v>3852</v>
      </c>
      <c r="K25" s="114">
        <v>953</v>
      </c>
      <c r="L25" s="423">
        <v>2419</v>
      </c>
      <c r="M25" s="424">
        <v>2793</v>
      </c>
    </row>
    <row r="26" spans="1:13" ht="15" customHeight="1" x14ac:dyDescent="0.2">
      <c r="A26" s="422" t="s">
        <v>393</v>
      </c>
      <c r="B26" s="115">
        <v>27010</v>
      </c>
      <c r="C26" s="114">
        <v>11123</v>
      </c>
      <c r="D26" s="114">
        <v>15887</v>
      </c>
      <c r="E26" s="114">
        <v>17610</v>
      </c>
      <c r="F26" s="114">
        <v>8900</v>
      </c>
      <c r="G26" s="114">
        <v>1614</v>
      </c>
      <c r="H26" s="114">
        <v>10750</v>
      </c>
      <c r="I26" s="115">
        <v>4842</v>
      </c>
      <c r="J26" s="114">
        <v>3882</v>
      </c>
      <c r="K26" s="114">
        <v>960</v>
      </c>
      <c r="L26" s="423">
        <v>2158</v>
      </c>
      <c r="M26" s="424">
        <v>2202</v>
      </c>
    </row>
    <row r="27" spans="1:13" ht="11.1" customHeight="1" x14ac:dyDescent="0.2">
      <c r="A27" s="422" t="s">
        <v>387</v>
      </c>
      <c r="B27" s="115">
        <v>27258</v>
      </c>
      <c r="C27" s="114">
        <v>11326</v>
      </c>
      <c r="D27" s="114">
        <v>15932</v>
      </c>
      <c r="E27" s="114">
        <v>17640</v>
      </c>
      <c r="F27" s="114">
        <v>9118</v>
      </c>
      <c r="G27" s="114">
        <v>1515</v>
      </c>
      <c r="H27" s="114">
        <v>10984</v>
      </c>
      <c r="I27" s="115">
        <v>4787</v>
      </c>
      <c r="J27" s="114">
        <v>3800</v>
      </c>
      <c r="K27" s="114">
        <v>987</v>
      </c>
      <c r="L27" s="423">
        <v>1669</v>
      </c>
      <c r="M27" s="424">
        <v>1437</v>
      </c>
    </row>
    <row r="28" spans="1:13" ht="11.1" customHeight="1" x14ac:dyDescent="0.2">
      <c r="A28" s="422" t="s">
        <v>388</v>
      </c>
      <c r="B28" s="115">
        <v>27488</v>
      </c>
      <c r="C28" s="114">
        <v>11497</v>
      </c>
      <c r="D28" s="114">
        <v>15991</v>
      </c>
      <c r="E28" s="114">
        <v>18220</v>
      </c>
      <c r="F28" s="114">
        <v>9202</v>
      </c>
      <c r="G28" s="114">
        <v>1648</v>
      </c>
      <c r="H28" s="114">
        <v>11035</v>
      </c>
      <c r="I28" s="115">
        <v>4694</v>
      </c>
      <c r="J28" s="114">
        <v>3676</v>
      </c>
      <c r="K28" s="114">
        <v>1018</v>
      </c>
      <c r="L28" s="423">
        <v>1894</v>
      </c>
      <c r="M28" s="424">
        <v>1764</v>
      </c>
    </row>
    <row r="29" spans="1:13" s="110" customFormat="1" ht="11.1" customHeight="1" x14ac:dyDescent="0.2">
      <c r="A29" s="422" t="s">
        <v>389</v>
      </c>
      <c r="B29" s="115">
        <v>27391</v>
      </c>
      <c r="C29" s="114">
        <v>11341</v>
      </c>
      <c r="D29" s="114">
        <v>16050</v>
      </c>
      <c r="E29" s="114">
        <v>18080</v>
      </c>
      <c r="F29" s="114">
        <v>9264</v>
      </c>
      <c r="G29" s="114">
        <v>1609</v>
      </c>
      <c r="H29" s="114">
        <v>11014</v>
      </c>
      <c r="I29" s="115">
        <v>4789</v>
      </c>
      <c r="J29" s="114">
        <v>3792</v>
      </c>
      <c r="K29" s="114">
        <v>997</v>
      </c>
      <c r="L29" s="423">
        <v>1506</v>
      </c>
      <c r="M29" s="424">
        <v>1702</v>
      </c>
    </row>
    <row r="30" spans="1:13" ht="15" customHeight="1" x14ac:dyDescent="0.2">
      <c r="A30" s="422" t="s">
        <v>394</v>
      </c>
      <c r="B30" s="115">
        <v>27494</v>
      </c>
      <c r="C30" s="114">
        <v>11451</v>
      </c>
      <c r="D30" s="114">
        <v>16043</v>
      </c>
      <c r="E30" s="114">
        <v>18021</v>
      </c>
      <c r="F30" s="114">
        <v>9429</v>
      </c>
      <c r="G30" s="114">
        <v>1615</v>
      </c>
      <c r="H30" s="114">
        <v>11109</v>
      </c>
      <c r="I30" s="115">
        <v>4060</v>
      </c>
      <c r="J30" s="114">
        <v>3176</v>
      </c>
      <c r="K30" s="114">
        <v>884</v>
      </c>
      <c r="L30" s="423">
        <v>2199</v>
      </c>
      <c r="M30" s="424">
        <v>2234</v>
      </c>
    </row>
    <row r="31" spans="1:13" ht="11.1" customHeight="1" x14ac:dyDescent="0.2">
      <c r="A31" s="422" t="s">
        <v>387</v>
      </c>
      <c r="B31" s="115">
        <v>27555</v>
      </c>
      <c r="C31" s="114">
        <v>11601</v>
      </c>
      <c r="D31" s="114">
        <v>15954</v>
      </c>
      <c r="E31" s="114">
        <v>18008</v>
      </c>
      <c r="F31" s="114">
        <v>9515</v>
      </c>
      <c r="G31" s="114">
        <v>1474</v>
      </c>
      <c r="H31" s="114">
        <v>11246</v>
      </c>
      <c r="I31" s="115">
        <v>4015</v>
      </c>
      <c r="J31" s="114">
        <v>3054</v>
      </c>
      <c r="K31" s="114">
        <v>961</v>
      </c>
      <c r="L31" s="423">
        <v>1574</v>
      </c>
      <c r="M31" s="424">
        <v>1518</v>
      </c>
    </row>
    <row r="32" spans="1:13" ht="11.1" customHeight="1" x14ac:dyDescent="0.2">
      <c r="A32" s="422" t="s">
        <v>388</v>
      </c>
      <c r="B32" s="115">
        <v>27484</v>
      </c>
      <c r="C32" s="114">
        <v>11772</v>
      </c>
      <c r="D32" s="114">
        <v>15712</v>
      </c>
      <c r="E32" s="114">
        <v>18121</v>
      </c>
      <c r="F32" s="114">
        <v>9346</v>
      </c>
      <c r="G32" s="114">
        <v>1572</v>
      </c>
      <c r="H32" s="114">
        <v>11202</v>
      </c>
      <c r="I32" s="115">
        <v>4001</v>
      </c>
      <c r="J32" s="114">
        <v>2994</v>
      </c>
      <c r="K32" s="114">
        <v>1007</v>
      </c>
      <c r="L32" s="423">
        <v>2166</v>
      </c>
      <c r="M32" s="424">
        <v>1942</v>
      </c>
    </row>
    <row r="33" spans="1:13" s="110" customFormat="1" ht="11.1" customHeight="1" x14ac:dyDescent="0.2">
      <c r="A33" s="422" t="s">
        <v>389</v>
      </c>
      <c r="B33" s="115">
        <v>27310</v>
      </c>
      <c r="C33" s="114">
        <v>11610</v>
      </c>
      <c r="D33" s="114">
        <v>15700</v>
      </c>
      <c r="E33" s="114">
        <v>17944</v>
      </c>
      <c r="F33" s="114">
        <v>9357</v>
      </c>
      <c r="G33" s="114">
        <v>1557</v>
      </c>
      <c r="H33" s="114">
        <v>11169</v>
      </c>
      <c r="I33" s="115">
        <v>4030</v>
      </c>
      <c r="J33" s="114">
        <v>3045</v>
      </c>
      <c r="K33" s="114">
        <v>985</v>
      </c>
      <c r="L33" s="423">
        <v>1506</v>
      </c>
      <c r="M33" s="424">
        <v>1728</v>
      </c>
    </row>
    <row r="34" spans="1:13" ht="15" customHeight="1" x14ac:dyDescent="0.2">
      <c r="A34" s="422" t="s">
        <v>395</v>
      </c>
      <c r="B34" s="115">
        <v>27148</v>
      </c>
      <c r="C34" s="114">
        <v>11542</v>
      </c>
      <c r="D34" s="114">
        <v>15606</v>
      </c>
      <c r="E34" s="114">
        <v>17758</v>
      </c>
      <c r="F34" s="114">
        <v>9386</v>
      </c>
      <c r="G34" s="114">
        <v>1443</v>
      </c>
      <c r="H34" s="114">
        <v>11183</v>
      </c>
      <c r="I34" s="115">
        <v>3962</v>
      </c>
      <c r="J34" s="114">
        <v>2979</v>
      </c>
      <c r="K34" s="114">
        <v>983</v>
      </c>
      <c r="L34" s="423">
        <v>1807</v>
      </c>
      <c r="M34" s="424">
        <v>1866</v>
      </c>
    </row>
    <row r="35" spans="1:13" ht="11.1" customHeight="1" x14ac:dyDescent="0.2">
      <c r="A35" s="422" t="s">
        <v>387</v>
      </c>
      <c r="B35" s="115">
        <v>27266</v>
      </c>
      <c r="C35" s="114">
        <v>11635</v>
      </c>
      <c r="D35" s="114">
        <v>15631</v>
      </c>
      <c r="E35" s="114">
        <v>17723</v>
      </c>
      <c r="F35" s="114">
        <v>9540</v>
      </c>
      <c r="G35" s="114">
        <v>1406</v>
      </c>
      <c r="H35" s="114">
        <v>11271</v>
      </c>
      <c r="I35" s="115">
        <v>3927</v>
      </c>
      <c r="J35" s="114">
        <v>2933</v>
      </c>
      <c r="K35" s="114">
        <v>994</v>
      </c>
      <c r="L35" s="423">
        <v>1646</v>
      </c>
      <c r="M35" s="424">
        <v>1543</v>
      </c>
    </row>
    <row r="36" spans="1:13" ht="11.1" customHeight="1" x14ac:dyDescent="0.2">
      <c r="A36" s="422" t="s">
        <v>388</v>
      </c>
      <c r="B36" s="115">
        <v>27616</v>
      </c>
      <c r="C36" s="114">
        <v>11842</v>
      </c>
      <c r="D36" s="114">
        <v>15774</v>
      </c>
      <c r="E36" s="114">
        <v>17946</v>
      </c>
      <c r="F36" s="114">
        <v>9668</v>
      </c>
      <c r="G36" s="114">
        <v>1613</v>
      </c>
      <c r="H36" s="114">
        <v>11370</v>
      </c>
      <c r="I36" s="115">
        <v>4018</v>
      </c>
      <c r="J36" s="114">
        <v>2939</v>
      </c>
      <c r="K36" s="114">
        <v>1079</v>
      </c>
      <c r="L36" s="423">
        <v>2121</v>
      </c>
      <c r="M36" s="424">
        <v>1865</v>
      </c>
    </row>
    <row r="37" spans="1:13" s="110" customFormat="1" ht="11.1" customHeight="1" x14ac:dyDescent="0.2">
      <c r="A37" s="422" t="s">
        <v>389</v>
      </c>
      <c r="B37" s="115">
        <v>27410</v>
      </c>
      <c r="C37" s="114">
        <v>11730</v>
      </c>
      <c r="D37" s="114">
        <v>15680</v>
      </c>
      <c r="E37" s="114">
        <v>17728</v>
      </c>
      <c r="F37" s="114">
        <v>9682</v>
      </c>
      <c r="G37" s="114">
        <v>1615</v>
      </c>
      <c r="H37" s="114">
        <v>11277</v>
      </c>
      <c r="I37" s="115">
        <v>4021</v>
      </c>
      <c r="J37" s="114">
        <v>2940</v>
      </c>
      <c r="K37" s="114">
        <v>1081</v>
      </c>
      <c r="L37" s="423">
        <v>1494</v>
      </c>
      <c r="M37" s="424">
        <v>1664</v>
      </c>
    </row>
    <row r="38" spans="1:13" ht="15" customHeight="1" x14ac:dyDescent="0.2">
      <c r="A38" s="425" t="s">
        <v>396</v>
      </c>
      <c r="B38" s="115">
        <v>27527</v>
      </c>
      <c r="C38" s="114">
        <v>11765</v>
      </c>
      <c r="D38" s="114">
        <v>15762</v>
      </c>
      <c r="E38" s="114">
        <v>17709</v>
      </c>
      <c r="F38" s="114">
        <v>9818</v>
      </c>
      <c r="G38" s="114">
        <v>1555</v>
      </c>
      <c r="H38" s="114">
        <v>11379</v>
      </c>
      <c r="I38" s="115">
        <v>3898</v>
      </c>
      <c r="J38" s="114">
        <v>2879</v>
      </c>
      <c r="K38" s="114">
        <v>1019</v>
      </c>
      <c r="L38" s="423">
        <v>2036</v>
      </c>
      <c r="M38" s="424">
        <v>1934</v>
      </c>
    </row>
    <row r="39" spans="1:13" ht="11.1" customHeight="1" x14ac:dyDescent="0.2">
      <c r="A39" s="422" t="s">
        <v>387</v>
      </c>
      <c r="B39" s="115">
        <v>27582</v>
      </c>
      <c r="C39" s="114">
        <v>11833</v>
      </c>
      <c r="D39" s="114">
        <v>15749</v>
      </c>
      <c r="E39" s="114">
        <v>17642</v>
      </c>
      <c r="F39" s="114">
        <v>9940</v>
      </c>
      <c r="G39" s="114">
        <v>1458</v>
      </c>
      <c r="H39" s="114">
        <v>11451</v>
      </c>
      <c r="I39" s="115">
        <v>3835</v>
      </c>
      <c r="J39" s="114">
        <v>2832</v>
      </c>
      <c r="K39" s="114">
        <v>1003</v>
      </c>
      <c r="L39" s="423">
        <v>1661</v>
      </c>
      <c r="M39" s="424">
        <v>1584</v>
      </c>
    </row>
    <row r="40" spans="1:13" ht="11.1" customHeight="1" x14ac:dyDescent="0.2">
      <c r="A40" s="425" t="s">
        <v>388</v>
      </c>
      <c r="B40" s="115">
        <v>28062</v>
      </c>
      <c r="C40" s="114">
        <v>12171</v>
      </c>
      <c r="D40" s="114">
        <v>15891</v>
      </c>
      <c r="E40" s="114">
        <v>17919</v>
      </c>
      <c r="F40" s="114">
        <v>10143</v>
      </c>
      <c r="G40" s="114">
        <v>1713</v>
      </c>
      <c r="H40" s="114">
        <v>11476</v>
      </c>
      <c r="I40" s="115">
        <v>3904</v>
      </c>
      <c r="J40" s="114">
        <v>2826</v>
      </c>
      <c r="K40" s="114">
        <v>1078</v>
      </c>
      <c r="L40" s="423">
        <v>2129</v>
      </c>
      <c r="M40" s="424">
        <v>1842</v>
      </c>
    </row>
    <row r="41" spans="1:13" s="110" customFormat="1" ht="11.1" customHeight="1" x14ac:dyDescent="0.2">
      <c r="A41" s="422" t="s">
        <v>389</v>
      </c>
      <c r="B41" s="115">
        <v>28073</v>
      </c>
      <c r="C41" s="114">
        <v>12101</v>
      </c>
      <c r="D41" s="114">
        <v>15972</v>
      </c>
      <c r="E41" s="114">
        <v>17879</v>
      </c>
      <c r="F41" s="114">
        <v>10194</v>
      </c>
      <c r="G41" s="114">
        <v>1751</v>
      </c>
      <c r="H41" s="114">
        <v>11476</v>
      </c>
      <c r="I41" s="115">
        <v>3907</v>
      </c>
      <c r="J41" s="114">
        <v>2871</v>
      </c>
      <c r="K41" s="114">
        <v>1036</v>
      </c>
      <c r="L41" s="423">
        <v>2226</v>
      </c>
      <c r="M41" s="424">
        <v>2212</v>
      </c>
    </row>
    <row r="42" spans="1:13" ht="15" customHeight="1" x14ac:dyDescent="0.2">
      <c r="A42" s="422" t="s">
        <v>397</v>
      </c>
      <c r="B42" s="115">
        <v>27922</v>
      </c>
      <c r="C42" s="114">
        <v>12033</v>
      </c>
      <c r="D42" s="114">
        <v>15889</v>
      </c>
      <c r="E42" s="114">
        <v>17777</v>
      </c>
      <c r="F42" s="114">
        <v>10145</v>
      </c>
      <c r="G42" s="114">
        <v>1682</v>
      </c>
      <c r="H42" s="114">
        <v>11473</v>
      </c>
      <c r="I42" s="115">
        <v>3882</v>
      </c>
      <c r="J42" s="114">
        <v>2860</v>
      </c>
      <c r="K42" s="114">
        <v>1022</v>
      </c>
      <c r="L42" s="423">
        <v>2134</v>
      </c>
      <c r="M42" s="424">
        <v>2274</v>
      </c>
    </row>
    <row r="43" spans="1:13" ht="11.1" customHeight="1" x14ac:dyDescent="0.2">
      <c r="A43" s="422" t="s">
        <v>387</v>
      </c>
      <c r="B43" s="115">
        <v>28383</v>
      </c>
      <c r="C43" s="114">
        <v>12351</v>
      </c>
      <c r="D43" s="114">
        <v>16032</v>
      </c>
      <c r="E43" s="114">
        <v>18075</v>
      </c>
      <c r="F43" s="114">
        <v>10308</v>
      </c>
      <c r="G43" s="114">
        <v>1779</v>
      </c>
      <c r="H43" s="114">
        <v>11557</v>
      </c>
      <c r="I43" s="115">
        <v>3755</v>
      </c>
      <c r="J43" s="114">
        <v>2723</v>
      </c>
      <c r="K43" s="114">
        <v>1032</v>
      </c>
      <c r="L43" s="423">
        <v>2520</v>
      </c>
      <c r="M43" s="424">
        <v>2046</v>
      </c>
    </row>
    <row r="44" spans="1:13" ht="11.1" customHeight="1" x14ac:dyDescent="0.2">
      <c r="A44" s="422" t="s">
        <v>388</v>
      </c>
      <c r="B44" s="115">
        <v>28714</v>
      </c>
      <c r="C44" s="114">
        <v>12564</v>
      </c>
      <c r="D44" s="114">
        <v>16150</v>
      </c>
      <c r="E44" s="114">
        <v>18254</v>
      </c>
      <c r="F44" s="114">
        <v>10460</v>
      </c>
      <c r="G44" s="114">
        <v>1926</v>
      </c>
      <c r="H44" s="114">
        <v>11632</v>
      </c>
      <c r="I44" s="115">
        <v>3727</v>
      </c>
      <c r="J44" s="114">
        <v>2653</v>
      </c>
      <c r="K44" s="114">
        <v>1074</v>
      </c>
      <c r="L44" s="423">
        <v>2725</v>
      </c>
      <c r="M44" s="424">
        <v>2509</v>
      </c>
    </row>
    <row r="45" spans="1:13" s="110" customFormat="1" ht="11.1" customHeight="1" x14ac:dyDescent="0.2">
      <c r="A45" s="422" t="s">
        <v>389</v>
      </c>
      <c r="B45" s="115">
        <v>28744</v>
      </c>
      <c r="C45" s="114">
        <v>12529</v>
      </c>
      <c r="D45" s="114">
        <v>16215</v>
      </c>
      <c r="E45" s="114">
        <v>18183</v>
      </c>
      <c r="F45" s="114">
        <v>10561</v>
      </c>
      <c r="G45" s="114">
        <v>1983</v>
      </c>
      <c r="H45" s="114">
        <v>11661</v>
      </c>
      <c r="I45" s="115">
        <v>3720</v>
      </c>
      <c r="J45" s="114">
        <v>2675</v>
      </c>
      <c r="K45" s="114">
        <v>1045</v>
      </c>
      <c r="L45" s="423">
        <v>2222</v>
      </c>
      <c r="M45" s="424">
        <v>2208</v>
      </c>
    </row>
    <row r="46" spans="1:13" ht="15" customHeight="1" x14ac:dyDescent="0.2">
      <c r="A46" s="422" t="s">
        <v>398</v>
      </c>
      <c r="B46" s="115">
        <v>28490</v>
      </c>
      <c r="C46" s="114">
        <v>12399</v>
      </c>
      <c r="D46" s="114">
        <v>16091</v>
      </c>
      <c r="E46" s="114">
        <v>17979</v>
      </c>
      <c r="F46" s="114">
        <v>10511</v>
      </c>
      <c r="G46" s="114">
        <v>1886</v>
      </c>
      <c r="H46" s="114">
        <v>11576</v>
      </c>
      <c r="I46" s="115">
        <v>3667</v>
      </c>
      <c r="J46" s="114">
        <v>2643</v>
      </c>
      <c r="K46" s="114">
        <v>1024</v>
      </c>
      <c r="L46" s="423">
        <v>2173</v>
      </c>
      <c r="M46" s="424">
        <v>2455</v>
      </c>
    </row>
    <row r="47" spans="1:13" ht="11.1" customHeight="1" x14ac:dyDescent="0.2">
      <c r="A47" s="422" t="s">
        <v>387</v>
      </c>
      <c r="B47" s="115">
        <v>28703</v>
      </c>
      <c r="C47" s="114">
        <v>12604</v>
      </c>
      <c r="D47" s="114">
        <v>16099</v>
      </c>
      <c r="E47" s="114">
        <v>18027</v>
      </c>
      <c r="F47" s="114">
        <v>10676</v>
      </c>
      <c r="G47" s="114">
        <v>1927</v>
      </c>
      <c r="H47" s="114">
        <v>11611</v>
      </c>
      <c r="I47" s="115">
        <v>3571</v>
      </c>
      <c r="J47" s="114">
        <v>2559</v>
      </c>
      <c r="K47" s="114">
        <v>1012</v>
      </c>
      <c r="L47" s="423">
        <v>2306</v>
      </c>
      <c r="M47" s="424">
        <v>2080</v>
      </c>
    </row>
    <row r="48" spans="1:13" ht="11.1" customHeight="1" x14ac:dyDescent="0.2">
      <c r="A48" s="422" t="s">
        <v>388</v>
      </c>
      <c r="B48" s="115">
        <v>29035</v>
      </c>
      <c r="C48" s="114">
        <v>12748</v>
      </c>
      <c r="D48" s="114">
        <v>16287</v>
      </c>
      <c r="E48" s="114">
        <v>18156</v>
      </c>
      <c r="F48" s="114">
        <v>10879</v>
      </c>
      <c r="G48" s="114">
        <v>2127</v>
      </c>
      <c r="H48" s="114">
        <v>11621</v>
      </c>
      <c r="I48" s="115">
        <v>3427</v>
      </c>
      <c r="J48" s="114">
        <v>2412</v>
      </c>
      <c r="K48" s="114">
        <v>1015</v>
      </c>
      <c r="L48" s="423">
        <v>2648</v>
      </c>
      <c r="M48" s="424">
        <v>2559</v>
      </c>
    </row>
    <row r="49" spans="1:17" s="110" customFormat="1" ht="11.1" customHeight="1" x14ac:dyDescent="0.2">
      <c r="A49" s="422" t="s">
        <v>389</v>
      </c>
      <c r="B49" s="115">
        <v>29025</v>
      </c>
      <c r="C49" s="114">
        <v>12757</v>
      </c>
      <c r="D49" s="114">
        <v>16268</v>
      </c>
      <c r="E49" s="114">
        <v>18205</v>
      </c>
      <c r="F49" s="114">
        <v>10820</v>
      </c>
      <c r="G49" s="114">
        <v>2189</v>
      </c>
      <c r="H49" s="114">
        <v>11551</v>
      </c>
      <c r="I49" s="115">
        <v>3465</v>
      </c>
      <c r="J49" s="114">
        <v>2433</v>
      </c>
      <c r="K49" s="114">
        <v>1032</v>
      </c>
      <c r="L49" s="423">
        <v>2291</v>
      </c>
      <c r="M49" s="424">
        <v>2312</v>
      </c>
    </row>
    <row r="50" spans="1:17" ht="15" customHeight="1" x14ac:dyDescent="0.2">
      <c r="A50" s="422" t="s">
        <v>399</v>
      </c>
      <c r="B50" s="143">
        <v>28665</v>
      </c>
      <c r="C50" s="144">
        <v>12634</v>
      </c>
      <c r="D50" s="144">
        <v>16031</v>
      </c>
      <c r="E50" s="144">
        <v>17906</v>
      </c>
      <c r="F50" s="144">
        <v>10759</v>
      </c>
      <c r="G50" s="144">
        <v>2042</v>
      </c>
      <c r="H50" s="144">
        <v>11483</v>
      </c>
      <c r="I50" s="143">
        <v>3274</v>
      </c>
      <c r="J50" s="144">
        <v>2340</v>
      </c>
      <c r="K50" s="144">
        <v>934</v>
      </c>
      <c r="L50" s="426">
        <v>2279</v>
      </c>
      <c r="M50" s="427">
        <v>2709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0.61425061425061422</v>
      </c>
      <c r="C6" s="480">
        <f>'Tabelle 3.3'!J11</f>
        <v>-10.717207526588492</v>
      </c>
      <c r="D6" s="481">
        <f t="shared" ref="D6:E9" si="0">IF(OR(AND(B6&gt;=-50,B6&lt;=50),ISNUMBER(B6)=FALSE),B6,"")</f>
        <v>0.61425061425061422</v>
      </c>
      <c r="E6" s="481">
        <f t="shared" si="0"/>
        <v>-10.717207526588492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0.7039980017060905</v>
      </c>
      <c r="C7" s="480">
        <f>'Tabelle 3.1'!J23</f>
        <v>-2.6006845590352197</v>
      </c>
      <c r="D7" s="481">
        <f t="shared" si="0"/>
        <v>0.7039980017060905</v>
      </c>
      <c r="E7" s="481">
        <f>IF(OR(AND(C7&gt;=-50,C7&lt;=50),ISNUMBER(C7)=FALSE),C7,"")</f>
        <v>-2.6006845590352197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0.61425061425061422</v>
      </c>
      <c r="C14" s="480">
        <f>'Tabelle 3.3'!J11</f>
        <v>-10.717207526588492</v>
      </c>
      <c r="D14" s="481">
        <f>IF(OR(AND(B14&gt;=-50,B14&lt;=50),ISNUMBER(B14)=FALSE),B14,"")</f>
        <v>0.61425061425061422</v>
      </c>
      <c r="E14" s="481">
        <f>IF(OR(AND(C14&gt;=-50,C14&lt;=50),ISNUMBER(C14)=FALSE),C14,"")</f>
        <v>-10.717207526588492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-9.1549295774647881</v>
      </c>
      <c r="C15" s="480">
        <f>'Tabelle 3.3'!J12</f>
        <v>27.777777777777779</v>
      </c>
      <c r="D15" s="481">
        <f t="shared" ref="D15:E45" si="3">IF(OR(AND(B15&gt;=-50,B15&lt;=50),ISNUMBER(B15)=FALSE),B15,"")</f>
        <v>-9.1549295774647881</v>
      </c>
      <c r="E15" s="481">
        <f t="shared" si="3"/>
        <v>27.777777777777779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-4.2105263157894735</v>
      </c>
      <c r="C16" s="480">
        <f>'Tabelle 3.3'!J13</f>
        <v>-33.333333333333336</v>
      </c>
      <c r="D16" s="481">
        <f t="shared" si="3"/>
        <v>-4.2105263157894735</v>
      </c>
      <c r="E16" s="481">
        <f t="shared" si="3"/>
        <v>-33.333333333333336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-12.520868113522537</v>
      </c>
      <c r="C17" s="480">
        <f>'Tabelle 3.3'!J14</f>
        <v>-7.0175438596491224</v>
      </c>
      <c r="D17" s="481">
        <f t="shared" si="3"/>
        <v>-12.520868113522537</v>
      </c>
      <c r="E17" s="481">
        <f t="shared" si="3"/>
        <v>-7.0175438596491224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9.7222222222222214</v>
      </c>
      <c r="C18" s="480">
        <f>'Tabelle 3.3'!J15</f>
        <v>5.5555555555555554</v>
      </c>
      <c r="D18" s="481">
        <f t="shared" si="3"/>
        <v>9.7222222222222214</v>
      </c>
      <c r="E18" s="481">
        <f t="shared" si="3"/>
        <v>5.5555555555555554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-30.084745762711865</v>
      </c>
      <c r="C19" s="480">
        <f>'Tabelle 3.3'!J16</f>
        <v>-22.857142857142858</v>
      </c>
      <c r="D19" s="481">
        <f t="shared" si="3"/>
        <v>-30.084745762711865</v>
      </c>
      <c r="E19" s="481">
        <f t="shared" si="3"/>
        <v>-22.857142857142858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21.53846153846154</v>
      </c>
      <c r="C20" s="480">
        <f>'Tabelle 3.3'!J17</f>
        <v>75</v>
      </c>
      <c r="D20" s="481">
        <f t="shared" si="3"/>
        <v>21.53846153846154</v>
      </c>
      <c r="E20" s="481" t="str">
        <f t="shared" si="3"/>
        <v/>
      </c>
      <c r="F20" s="476" t="str">
        <f t="shared" si="4"/>
        <v/>
      </c>
      <c r="G20" s="476" t="str">
        <f t="shared" si="4"/>
        <v>&gt; 50</v>
      </c>
      <c r="H20" s="482" t="str">
        <f t="shared" si="5"/>
        <v/>
      </c>
      <c r="I20" s="482">
        <f t="shared" si="5"/>
        <v>-0.75</v>
      </c>
      <c r="J20" s="476" t="e">
        <f t="shared" si="6"/>
        <v>#N/A</v>
      </c>
      <c r="K20" s="476" t="e">
        <f t="shared" si="7"/>
        <v>#N/A</v>
      </c>
      <c r="L20" s="476">
        <f t="shared" si="8"/>
        <v>67</v>
      </c>
      <c r="M20" s="476">
        <f t="shared" si="9"/>
        <v>45</v>
      </c>
      <c r="N20" s="476">
        <v>67</v>
      </c>
    </row>
    <row r="21" spans="1:14" s="475" customFormat="1" ht="15" customHeight="1" x14ac:dyDescent="0.2">
      <c r="A21" s="475">
        <v>8</v>
      </c>
      <c r="B21" s="479">
        <f>'Tabelle 2.3'!J18</f>
        <v>6.6043613707165107</v>
      </c>
      <c r="C21" s="480">
        <f>'Tabelle 3.3'!J18</f>
        <v>13.636363636363637</v>
      </c>
      <c r="D21" s="481">
        <f t="shared" si="3"/>
        <v>6.6043613707165107</v>
      </c>
      <c r="E21" s="481">
        <f t="shared" si="3"/>
        <v>13.636363636363637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-1.0569382884418683</v>
      </c>
      <c r="C22" s="480">
        <f>'Tabelle 3.3'!J19</f>
        <v>-9.3821510297482842</v>
      </c>
      <c r="D22" s="481">
        <f t="shared" si="3"/>
        <v>-1.0569382884418683</v>
      </c>
      <c r="E22" s="481">
        <f t="shared" si="3"/>
        <v>-9.3821510297482842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-0.22675736961451248</v>
      </c>
      <c r="C23" s="480">
        <f>'Tabelle 3.3'!J20</f>
        <v>9.4594594594594597</v>
      </c>
      <c r="D23" s="481">
        <f t="shared" si="3"/>
        <v>-0.22675736961451248</v>
      </c>
      <c r="E23" s="481">
        <f t="shared" si="3"/>
        <v>9.4594594594594597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1.1128775834658187</v>
      </c>
      <c r="C24" s="480">
        <f>'Tabelle 3.3'!J21</f>
        <v>-15.50632911392405</v>
      </c>
      <c r="D24" s="481">
        <f t="shared" si="3"/>
        <v>1.1128775834658187</v>
      </c>
      <c r="E24" s="481">
        <f t="shared" si="3"/>
        <v>-15.50632911392405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-0.95602294455066916</v>
      </c>
      <c r="C25" s="480">
        <f>'Tabelle 3.3'!J22</f>
        <v>-40.571428571428569</v>
      </c>
      <c r="D25" s="481">
        <f t="shared" si="3"/>
        <v>-0.95602294455066916</v>
      </c>
      <c r="E25" s="481">
        <f t="shared" si="3"/>
        <v>-40.571428571428569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-3.5532994923857868</v>
      </c>
      <c r="C26" s="480">
        <f>'Tabelle 3.3'!J23</f>
        <v>0</v>
      </c>
      <c r="D26" s="481">
        <f t="shared" si="3"/>
        <v>-3.5532994923857868</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0.4891304347826087</v>
      </c>
      <c r="C27" s="480">
        <f>'Tabelle 3.3'!J24</f>
        <v>-13.87900355871886</v>
      </c>
      <c r="D27" s="481">
        <f t="shared" si="3"/>
        <v>0.4891304347826087</v>
      </c>
      <c r="E27" s="481">
        <f t="shared" si="3"/>
        <v>-13.87900355871886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-4.5387271830291072</v>
      </c>
      <c r="C28" s="480">
        <f>'Tabelle 3.3'!J25</f>
        <v>-21.926489226869457</v>
      </c>
      <c r="D28" s="481">
        <f t="shared" si="3"/>
        <v>-4.5387271830291072</v>
      </c>
      <c r="E28" s="481">
        <f t="shared" si="3"/>
        <v>-21.926489226869457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25.618631732168851</v>
      </c>
      <c r="C29" s="480" t="str">
        <f>'Tabelle 3.3'!J26</f>
        <v>.X</v>
      </c>
      <c r="D29" s="481">
        <f t="shared" si="3"/>
        <v>25.618631732168851</v>
      </c>
      <c r="E29" s="481" t="str">
        <f t="shared" si="3"/>
        <v>.X</v>
      </c>
      <c r="F29" s="476" t="str">
        <f t="shared" si="4"/>
        <v/>
      </c>
      <c r="G29" s="476" t="str">
        <f t="shared" si="4"/>
        <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-0.2706359945872801</v>
      </c>
      <c r="C30" s="480">
        <f>'Tabelle 3.3'!J27</f>
        <v>-25</v>
      </c>
      <c r="D30" s="481">
        <f t="shared" si="3"/>
        <v>-0.2706359945872801</v>
      </c>
      <c r="E30" s="481">
        <f t="shared" si="3"/>
        <v>-25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14.858934169278998</v>
      </c>
      <c r="C31" s="480">
        <f>'Tabelle 3.3'!J28</f>
        <v>-11.827956989247312</v>
      </c>
      <c r="D31" s="481">
        <f t="shared" si="3"/>
        <v>14.858934169278998</v>
      </c>
      <c r="E31" s="481">
        <f t="shared" si="3"/>
        <v>-11.827956989247312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2.3966655088572422</v>
      </c>
      <c r="C32" s="480">
        <f>'Tabelle 3.3'!J29</f>
        <v>-1.0695187165775402</v>
      </c>
      <c r="D32" s="481">
        <f t="shared" si="3"/>
        <v>2.3966655088572422</v>
      </c>
      <c r="E32" s="481">
        <f t="shared" si="3"/>
        <v>-1.0695187165775402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-0.40612308653545764</v>
      </c>
      <c r="C33" s="480">
        <f>'Tabelle 3.3'!J30</f>
        <v>-4.0697674418604652</v>
      </c>
      <c r="D33" s="481">
        <f t="shared" si="3"/>
        <v>-0.40612308653545764</v>
      </c>
      <c r="E33" s="481">
        <f t="shared" si="3"/>
        <v>-4.0697674418604652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1.4729950900163666</v>
      </c>
      <c r="C34" s="480">
        <f>'Tabelle 3.3'!J31</f>
        <v>-3.1802120141342756</v>
      </c>
      <c r="D34" s="481">
        <f t="shared" si="3"/>
        <v>1.4729950900163666</v>
      </c>
      <c r="E34" s="481">
        <f t="shared" si="3"/>
        <v>-3.1802120141342756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-9.1549295774647881</v>
      </c>
      <c r="C37" s="480">
        <f>'Tabelle 3.3'!J34</f>
        <v>27.777777777777779</v>
      </c>
      <c r="D37" s="481">
        <f t="shared" si="3"/>
        <v>-9.1549295774647881</v>
      </c>
      <c r="E37" s="481">
        <f t="shared" si="3"/>
        <v>27.777777777777779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-2.0160094871034686</v>
      </c>
      <c r="C38" s="480">
        <f>'Tabelle 3.3'!J35</f>
        <v>3.8647342995169081</v>
      </c>
      <c r="D38" s="481">
        <f t="shared" si="3"/>
        <v>-2.0160094871034686</v>
      </c>
      <c r="E38" s="481">
        <f t="shared" si="3"/>
        <v>3.8647342995169081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1.025025025025025</v>
      </c>
      <c r="C39" s="480">
        <f>'Tabelle 3.3'!J36</f>
        <v>-12.003504672897197</v>
      </c>
      <c r="D39" s="481">
        <f t="shared" si="3"/>
        <v>1.025025025025025</v>
      </c>
      <c r="E39" s="481">
        <f t="shared" si="3"/>
        <v>-12.003504672897197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1.025025025025025</v>
      </c>
      <c r="C45" s="480">
        <f>'Tabelle 3.3'!J36</f>
        <v>-12.003504672897197</v>
      </c>
      <c r="D45" s="481">
        <f t="shared" si="3"/>
        <v>1.025025025025025</v>
      </c>
      <c r="E45" s="481">
        <f t="shared" si="3"/>
        <v>-12.003504672897197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27010</v>
      </c>
      <c r="C51" s="487">
        <v>3882</v>
      </c>
      <c r="D51" s="487">
        <v>960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27258</v>
      </c>
      <c r="C52" s="487">
        <v>3800</v>
      </c>
      <c r="D52" s="487">
        <v>987</v>
      </c>
      <c r="E52" s="488">
        <f t="shared" ref="E52:G70" si="11">IF($A$51=37802,IF(COUNTBLANK(B$51:B$70)&gt;0,#N/A,B52/B$51*100),IF(COUNTBLANK(B$51:B$75)&gt;0,#N/A,B52/B$51*100))</f>
        <v>100.91817845242504</v>
      </c>
      <c r="F52" s="488">
        <f t="shared" si="11"/>
        <v>97.887686759402371</v>
      </c>
      <c r="G52" s="488">
        <f t="shared" si="11"/>
        <v>102.8125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27488</v>
      </c>
      <c r="C53" s="487">
        <v>3676</v>
      </c>
      <c r="D53" s="487">
        <v>1018</v>
      </c>
      <c r="E53" s="488">
        <f t="shared" si="11"/>
        <v>101.76971492039985</v>
      </c>
      <c r="F53" s="488">
        <f t="shared" si="11"/>
        <v>94.693456980937668</v>
      </c>
      <c r="G53" s="488">
        <f t="shared" si="11"/>
        <v>106.04166666666666</v>
      </c>
      <c r="H53" s="489">
        <f>IF(ISERROR(L53)=TRUE,IF(MONTH(A53)=MONTH(MAX(A$51:A$75)),A53,""),"")</f>
        <v>41883</v>
      </c>
      <c r="I53" s="488">
        <f t="shared" si="12"/>
        <v>101.76971492039985</v>
      </c>
      <c r="J53" s="488">
        <f t="shared" si="10"/>
        <v>94.693456980937668</v>
      </c>
      <c r="K53" s="488">
        <f t="shared" si="10"/>
        <v>106.04166666666666</v>
      </c>
      <c r="L53" s="488" t="e">
        <f t="shared" si="13"/>
        <v>#N/A</v>
      </c>
    </row>
    <row r="54" spans="1:14" ht="15" customHeight="1" x14ac:dyDescent="0.2">
      <c r="A54" s="490" t="s">
        <v>462</v>
      </c>
      <c r="B54" s="487">
        <v>27391</v>
      </c>
      <c r="C54" s="487">
        <v>3792</v>
      </c>
      <c r="D54" s="487">
        <v>997</v>
      </c>
      <c r="E54" s="488">
        <f t="shared" si="11"/>
        <v>101.41058867086264</v>
      </c>
      <c r="F54" s="488">
        <f t="shared" si="11"/>
        <v>97.68160741885626</v>
      </c>
      <c r="G54" s="488">
        <f t="shared" si="11"/>
        <v>103.85416666666667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27494</v>
      </c>
      <c r="C55" s="487">
        <v>3176</v>
      </c>
      <c r="D55" s="487">
        <v>884</v>
      </c>
      <c r="E55" s="488">
        <f t="shared" si="11"/>
        <v>101.79192891521657</v>
      </c>
      <c r="F55" s="488">
        <f t="shared" si="11"/>
        <v>81.813498196805767</v>
      </c>
      <c r="G55" s="488">
        <f t="shared" si="11"/>
        <v>92.083333333333329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27555</v>
      </c>
      <c r="C56" s="487">
        <v>3054</v>
      </c>
      <c r="D56" s="487">
        <v>961</v>
      </c>
      <c r="E56" s="488">
        <f t="shared" si="11"/>
        <v>102.01777119585338</v>
      </c>
      <c r="F56" s="488">
        <f t="shared" si="11"/>
        <v>78.670788253477582</v>
      </c>
      <c r="G56" s="488">
        <f t="shared" si="11"/>
        <v>100.10416666666666</v>
      </c>
      <c r="H56" s="489" t="str">
        <f t="shared" si="14"/>
        <v/>
      </c>
      <c r="I56" s="488" t="str">
        <f t="shared" si="12"/>
        <v/>
      </c>
      <c r="J56" s="488" t="str">
        <f t="shared" si="10"/>
        <v/>
      </c>
      <c r="K56" s="488" t="str">
        <f t="shared" si="10"/>
        <v/>
      </c>
      <c r="L56" s="488" t="e">
        <f t="shared" si="13"/>
        <v>#N/A</v>
      </c>
    </row>
    <row r="57" spans="1:14" ht="15" customHeight="1" x14ac:dyDescent="0.2">
      <c r="A57" s="490">
        <v>42248</v>
      </c>
      <c r="B57" s="487">
        <v>27484</v>
      </c>
      <c r="C57" s="487">
        <v>2994</v>
      </c>
      <c r="D57" s="487">
        <v>1007</v>
      </c>
      <c r="E57" s="488">
        <f t="shared" si="11"/>
        <v>101.75490559052203</v>
      </c>
      <c r="F57" s="488">
        <f t="shared" si="11"/>
        <v>77.125193199381755</v>
      </c>
      <c r="G57" s="488">
        <f t="shared" si="11"/>
        <v>104.89583333333334</v>
      </c>
      <c r="H57" s="489">
        <f t="shared" si="14"/>
        <v>42248</v>
      </c>
      <c r="I57" s="488">
        <f t="shared" si="12"/>
        <v>101.75490559052203</v>
      </c>
      <c r="J57" s="488">
        <f t="shared" si="10"/>
        <v>77.125193199381755</v>
      </c>
      <c r="K57" s="488">
        <f t="shared" si="10"/>
        <v>104.89583333333334</v>
      </c>
      <c r="L57" s="488" t="e">
        <f t="shared" si="13"/>
        <v>#N/A</v>
      </c>
    </row>
    <row r="58" spans="1:14" ht="15" customHeight="1" x14ac:dyDescent="0.2">
      <c r="A58" s="490" t="s">
        <v>465</v>
      </c>
      <c r="B58" s="487">
        <v>27310</v>
      </c>
      <c r="C58" s="487">
        <v>3045</v>
      </c>
      <c r="D58" s="487">
        <v>985</v>
      </c>
      <c r="E58" s="488">
        <f t="shared" si="11"/>
        <v>101.11069974083674</v>
      </c>
      <c r="F58" s="488">
        <f t="shared" si="11"/>
        <v>78.438948995363205</v>
      </c>
      <c r="G58" s="488">
        <f t="shared" si="11"/>
        <v>102.60416666666667</v>
      </c>
      <c r="H58" s="489" t="str">
        <f t="shared" si="14"/>
        <v/>
      </c>
      <c r="I58" s="488" t="str">
        <f t="shared" si="12"/>
        <v/>
      </c>
      <c r="J58" s="488" t="str">
        <f t="shared" si="10"/>
        <v/>
      </c>
      <c r="K58" s="488" t="str">
        <f t="shared" si="10"/>
        <v/>
      </c>
      <c r="L58" s="488" t="e">
        <f t="shared" si="13"/>
        <v>#N/A</v>
      </c>
    </row>
    <row r="59" spans="1:14" ht="15" customHeight="1" x14ac:dyDescent="0.2">
      <c r="A59" s="490" t="s">
        <v>466</v>
      </c>
      <c r="B59" s="487">
        <v>27148</v>
      </c>
      <c r="C59" s="487">
        <v>2979</v>
      </c>
      <c r="D59" s="487">
        <v>983</v>
      </c>
      <c r="E59" s="488">
        <f t="shared" si="11"/>
        <v>100.51092188078489</v>
      </c>
      <c r="F59" s="488">
        <f t="shared" si="11"/>
        <v>76.738794435857798</v>
      </c>
      <c r="G59" s="488">
        <f t="shared" si="11"/>
        <v>102.39583333333333</v>
      </c>
      <c r="H59" s="489" t="str">
        <f t="shared" si="14"/>
        <v/>
      </c>
      <c r="I59" s="488" t="str">
        <f t="shared" si="12"/>
        <v/>
      </c>
      <c r="J59" s="488" t="str">
        <f t="shared" si="10"/>
        <v/>
      </c>
      <c r="K59" s="488" t="str">
        <f t="shared" si="10"/>
        <v/>
      </c>
      <c r="L59" s="488" t="e">
        <f t="shared" si="13"/>
        <v>#N/A</v>
      </c>
    </row>
    <row r="60" spans="1:14" ht="15" customHeight="1" x14ac:dyDescent="0.2">
      <c r="A60" s="490" t="s">
        <v>467</v>
      </c>
      <c r="B60" s="487">
        <v>27266</v>
      </c>
      <c r="C60" s="487">
        <v>2933</v>
      </c>
      <c r="D60" s="487">
        <v>994</v>
      </c>
      <c r="E60" s="488">
        <f t="shared" si="11"/>
        <v>100.94779711218067</v>
      </c>
      <c r="F60" s="488">
        <f t="shared" si="11"/>
        <v>75.553838227717677</v>
      </c>
      <c r="G60" s="488">
        <f t="shared" si="11"/>
        <v>103.54166666666667</v>
      </c>
      <c r="H60" s="489" t="str">
        <f t="shared" si="14"/>
        <v/>
      </c>
      <c r="I60" s="488" t="str">
        <f t="shared" si="12"/>
        <v/>
      </c>
      <c r="J60" s="488" t="str">
        <f t="shared" si="10"/>
        <v/>
      </c>
      <c r="K60" s="488" t="str">
        <f t="shared" si="10"/>
        <v/>
      </c>
      <c r="L60" s="488" t="e">
        <f t="shared" si="13"/>
        <v>#N/A</v>
      </c>
    </row>
    <row r="61" spans="1:14" ht="15" customHeight="1" x14ac:dyDescent="0.2">
      <c r="A61" s="490">
        <v>42614</v>
      </c>
      <c r="B61" s="487">
        <v>27616</v>
      </c>
      <c r="C61" s="487">
        <v>2939</v>
      </c>
      <c r="D61" s="487">
        <v>1079</v>
      </c>
      <c r="E61" s="488">
        <f t="shared" si="11"/>
        <v>102.24361347649018</v>
      </c>
      <c r="F61" s="488">
        <f t="shared" si="11"/>
        <v>75.708397733127256</v>
      </c>
      <c r="G61" s="488">
        <f t="shared" si="11"/>
        <v>112.39583333333334</v>
      </c>
      <c r="H61" s="489">
        <f t="shared" si="14"/>
        <v>42614</v>
      </c>
      <c r="I61" s="488">
        <f t="shared" si="12"/>
        <v>102.24361347649018</v>
      </c>
      <c r="J61" s="488">
        <f t="shared" si="10"/>
        <v>75.708397733127256</v>
      </c>
      <c r="K61" s="488">
        <f t="shared" si="10"/>
        <v>112.39583333333334</v>
      </c>
      <c r="L61" s="488" t="e">
        <f t="shared" si="13"/>
        <v>#N/A</v>
      </c>
    </row>
    <row r="62" spans="1:14" ht="15" customHeight="1" x14ac:dyDescent="0.2">
      <c r="A62" s="490" t="s">
        <v>468</v>
      </c>
      <c r="B62" s="487">
        <v>27410</v>
      </c>
      <c r="C62" s="487">
        <v>2940</v>
      </c>
      <c r="D62" s="487">
        <v>1081</v>
      </c>
      <c r="E62" s="488">
        <f t="shared" si="11"/>
        <v>101.48093298778231</v>
      </c>
      <c r="F62" s="488">
        <f t="shared" si="11"/>
        <v>75.734157650695522</v>
      </c>
      <c r="G62" s="488">
        <f t="shared" si="11"/>
        <v>112.60416666666666</v>
      </c>
      <c r="H62" s="489" t="str">
        <f t="shared" si="14"/>
        <v/>
      </c>
      <c r="I62" s="488" t="str">
        <f t="shared" si="12"/>
        <v/>
      </c>
      <c r="J62" s="488" t="str">
        <f t="shared" si="10"/>
        <v/>
      </c>
      <c r="K62" s="488" t="str">
        <f t="shared" si="10"/>
        <v/>
      </c>
      <c r="L62" s="488" t="e">
        <f t="shared" si="13"/>
        <v>#N/A</v>
      </c>
    </row>
    <row r="63" spans="1:14" ht="15" customHeight="1" x14ac:dyDescent="0.2">
      <c r="A63" s="490" t="s">
        <v>469</v>
      </c>
      <c r="B63" s="487">
        <v>27527</v>
      </c>
      <c r="C63" s="487">
        <v>2879</v>
      </c>
      <c r="D63" s="487">
        <v>1019</v>
      </c>
      <c r="E63" s="488">
        <f t="shared" si="11"/>
        <v>101.91410588670861</v>
      </c>
      <c r="F63" s="488">
        <f t="shared" si="11"/>
        <v>74.162802679031429</v>
      </c>
      <c r="G63" s="488">
        <f t="shared" si="11"/>
        <v>106.14583333333334</v>
      </c>
      <c r="H63" s="489" t="str">
        <f t="shared" si="14"/>
        <v/>
      </c>
      <c r="I63" s="488" t="str">
        <f t="shared" si="12"/>
        <v/>
      </c>
      <c r="J63" s="488" t="str">
        <f t="shared" si="10"/>
        <v/>
      </c>
      <c r="K63" s="488" t="str">
        <f t="shared" si="10"/>
        <v/>
      </c>
      <c r="L63" s="488" t="e">
        <f t="shared" si="13"/>
        <v>#N/A</v>
      </c>
    </row>
    <row r="64" spans="1:14" ht="15" customHeight="1" x14ac:dyDescent="0.2">
      <c r="A64" s="490" t="s">
        <v>470</v>
      </c>
      <c r="B64" s="487">
        <v>27582</v>
      </c>
      <c r="C64" s="487">
        <v>2832</v>
      </c>
      <c r="D64" s="487">
        <v>1003</v>
      </c>
      <c r="E64" s="488">
        <f t="shared" si="11"/>
        <v>102.1177341725287</v>
      </c>
      <c r="F64" s="488">
        <f t="shared" si="11"/>
        <v>72.952086553323028</v>
      </c>
      <c r="G64" s="488">
        <f t="shared" si="11"/>
        <v>104.47916666666666</v>
      </c>
      <c r="H64" s="489" t="str">
        <f t="shared" si="14"/>
        <v/>
      </c>
      <c r="I64" s="488" t="str">
        <f t="shared" si="12"/>
        <v/>
      </c>
      <c r="J64" s="488" t="str">
        <f t="shared" si="10"/>
        <v/>
      </c>
      <c r="K64" s="488" t="str">
        <f t="shared" si="10"/>
        <v/>
      </c>
      <c r="L64" s="488" t="e">
        <f t="shared" si="13"/>
        <v>#N/A</v>
      </c>
    </row>
    <row r="65" spans="1:12" ht="15" customHeight="1" x14ac:dyDescent="0.2">
      <c r="A65" s="490">
        <v>42979</v>
      </c>
      <c r="B65" s="487">
        <v>28062</v>
      </c>
      <c r="C65" s="487">
        <v>2826</v>
      </c>
      <c r="D65" s="487">
        <v>1078</v>
      </c>
      <c r="E65" s="488">
        <f t="shared" si="11"/>
        <v>103.89485375786747</v>
      </c>
      <c r="F65" s="488">
        <f t="shared" si="11"/>
        <v>72.797527047913448</v>
      </c>
      <c r="G65" s="488">
        <f t="shared" si="11"/>
        <v>112.29166666666666</v>
      </c>
      <c r="H65" s="489">
        <f t="shared" si="14"/>
        <v>42979</v>
      </c>
      <c r="I65" s="488">
        <f t="shared" si="12"/>
        <v>103.89485375786747</v>
      </c>
      <c r="J65" s="488">
        <f t="shared" si="10"/>
        <v>72.797527047913448</v>
      </c>
      <c r="K65" s="488">
        <f t="shared" si="10"/>
        <v>112.29166666666666</v>
      </c>
      <c r="L65" s="488" t="e">
        <f t="shared" si="13"/>
        <v>#N/A</v>
      </c>
    </row>
    <row r="66" spans="1:12" ht="15" customHeight="1" x14ac:dyDescent="0.2">
      <c r="A66" s="490" t="s">
        <v>471</v>
      </c>
      <c r="B66" s="487">
        <v>28073</v>
      </c>
      <c r="C66" s="487">
        <v>2871</v>
      </c>
      <c r="D66" s="487">
        <v>1036</v>
      </c>
      <c r="E66" s="488">
        <f t="shared" si="11"/>
        <v>103.93557941503147</v>
      </c>
      <c r="F66" s="488">
        <f t="shared" si="11"/>
        <v>73.956723338485318</v>
      </c>
      <c r="G66" s="488">
        <f t="shared" si="11"/>
        <v>107.91666666666666</v>
      </c>
      <c r="H66" s="489" t="str">
        <f t="shared" si="14"/>
        <v/>
      </c>
      <c r="I66" s="488" t="str">
        <f t="shared" si="12"/>
        <v/>
      </c>
      <c r="J66" s="488" t="str">
        <f t="shared" si="10"/>
        <v/>
      </c>
      <c r="K66" s="488" t="str">
        <f t="shared" si="10"/>
        <v/>
      </c>
      <c r="L66" s="488" t="e">
        <f t="shared" si="13"/>
        <v>#N/A</v>
      </c>
    </row>
    <row r="67" spans="1:12" ht="15" customHeight="1" x14ac:dyDescent="0.2">
      <c r="A67" s="490" t="s">
        <v>472</v>
      </c>
      <c r="B67" s="487">
        <v>27922</v>
      </c>
      <c r="C67" s="487">
        <v>2860</v>
      </c>
      <c r="D67" s="487">
        <v>1022</v>
      </c>
      <c r="E67" s="488">
        <f t="shared" si="11"/>
        <v>103.37652721214366</v>
      </c>
      <c r="F67" s="488">
        <f t="shared" si="11"/>
        <v>73.673364245234424</v>
      </c>
      <c r="G67" s="488">
        <f t="shared" si="11"/>
        <v>106.45833333333334</v>
      </c>
      <c r="H67" s="489" t="str">
        <f t="shared" si="14"/>
        <v/>
      </c>
      <c r="I67" s="488" t="str">
        <f t="shared" si="12"/>
        <v/>
      </c>
      <c r="J67" s="488" t="str">
        <f t="shared" si="12"/>
        <v/>
      </c>
      <c r="K67" s="488" t="str">
        <f t="shared" si="12"/>
        <v/>
      </c>
      <c r="L67" s="488" t="e">
        <f t="shared" si="13"/>
        <v>#N/A</v>
      </c>
    </row>
    <row r="68" spans="1:12" ht="15" customHeight="1" x14ac:dyDescent="0.2">
      <c r="A68" s="490" t="s">
        <v>473</v>
      </c>
      <c r="B68" s="487">
        <v>28383</v>
      </c>
      <c r="C68" s="487">
        <v>2723</v>
      </c>
      <c r="D68" s="487">
        <v>1032</v>
      </c>
      <c r="E68" s="488">
        <f t="shared" si="11"/>
        <v>105.08330248056275</v>
      </c>
      <c r="F68" s="488">
        <f t="shared" si="11"/>
        <v>70.144255538382268</v>
      </c>
      <c r="G68" s="488">
        <f t="shared" si="11"/>
        <v>107.5</v>
      </c>
      <c r="H68" s="489" t="str">
        <f t="shared" si="14"/>
        <v/>
      </c>
      <c r="I68" s="488" t="str">
        <f t="shared" si="12"/>
        <v/>
      </c>
      <c r="J68" s="488" t="str">
        <f t="shared" si="12"/>
        <v/>
      </c>
      <c r="K68" s="488" t="str">
        <f t="shared" si="12"/>
        <v/>
      </c>
      <c r="L68" s="488" t="e">
        <f t="shared" si="13"/>
        <v>#N/A</v>
      </c>
    </row>
    <row r="69" spans="1:12" ht="15" customHeight="1" x14ac:dyDescent="0.2">
      <c r="A69" s="490">
        <v>43344</v>
      </c>
      <c r="B69" s="487">
        <v>28714</v>
      </c>
      <c r="C69" s="487">
        <v>2653</v>
      </c>
      <c r="D69" s="487">
        <v>1074</v>
      </c>
      <c r="E69" s="488">
        <f t="shared" si="11"/>
        <v>106.30877452795262</v>
      </c>
      <c r="F69" s="488">
        <f t="shared" si="11"/>
        <v>68.341061308603813</v>
      </c>
      <c r="G69" s="488">
        <f t="shared" si="11"/>
        <v>111.87499999999999</v>
      </c>
      <c r="H69" s="489">
        <f t="shared" si="14"/>
        <v>43344</v>
      </c>
      <c r="I69" s="488">
        <f t="shared" si="12"/>
        <v>106.30877452795262</v>
      </c>
      <c r="J69" s="488">
        <f t="shared" si="12"/>
        <v>68.341061308603813</v>
      </c>
      <c r="K69" s="488">
        <f t="shared" si="12"/>
        <v>111.87499999999999</v>
      </c>
      <c r="L69" s="488" t="e">
        <f t="shared" si="13"/>
        <v>#N/A</v>
      </c>
    </row>
    <row r="70" spans="1:12" ht="15" customHeight="1" x14ac:dyDescent="0.2">
      <c r="A70" s="490" t="s">
        <v>474</v>
      </c>
      <c r="B70" s="487">
        <v>28744</v>
      </c>
      <c r="C70" s="487">
        <v>2675</v>
      </c>
      <c r="D70" s="487">
        <v>1045</v>
      </c>
      <c r="E70" s="488">
        <f t="shared" si="11"/>
        <v>106.41984450203627</v>
      </c>
      <c r="F70" s="488">
        <f t="shared" si="11"/>
        <v>68.907779495105615</v>
      </c>
      <c r="G70" s="488">
        <f t="shared" si="11"/>
        <v>108.85416666666667</v>
      </c>
      <c r="H70" s="489" t="str">
        <f t="shared" si="14"/>
        <v/>
      </c>
      <c r="I70" s="488" t="str">
        <f t="shared" si="12"/>
        <v/>
      </c>
      <c r="J70" s="488" t="str">
        <f t="shared" si="12"/>
        <v/>
      </c>
      <c r="K70" s="488" t="str">
        <f t="shared" si="12"/>
        <v/>
      </c>
      <c r="L70" s="488" t="e">
        <f t="shared" si="13"/>
        <v>#N/A</v>
      </c>
    </row>
    <row r="71" spans="1:12" ht="15" customHeight="1" x14ac:dyDescent="0.2">
      <c r="A71" s="490" t="s">
        <v>475</v>
      </c>
      <c r="B71" s="487">
        <v>28490</v>
      </c>
      <c r="C71" s="487">
        <v>2643</v>
      </c>
      <c r="D71" s="487">
        <v>1024</v>
      </c>
      <c r="E71" s="491">
        <f t="shared" ref="E71:G75" si="15">IF($A$51=37802,IF(COUNTBLANK(B$51:B$70)&gt;0,#N/A,IF(ISBLANK(B71)=FALSE,B71/B$51*100,#N/A)),IF(COUNTBLANK(B$51:B$75)&gt;0,#N/A,B71/B$51*100))</f>
        <v>105.47945205479452</v>
      </c>
      <c r="F71" s="491">
        <f t="shared" si="15"/>
        <v>68.083462132921184</v>
      </c>
      <c r="G71" s="491">
        <f t="shared" si="15"/>
        <v>106.66666666666667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28703</v>
      </c>
      <c r="C72" s="487">
        <v>2559</v>
      </c>
      <c r="D72" s="487">
        <v>1012</v>
      </c>
      <c r="E72" s="491">
        <f t="shared" si="15"/>
        <v>106.2680488707886</v>
      </c>
      <c r="F72" s="491">
        <f t="shared" si="15"/>
        <v>65.919629057187009</v>
      </c>
      <c r="G72" s="491">
        <f t="shared" si="15"/>
        <v>105.41666666666667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29035</v>
      </c>
      <c r="C73" s="487">
        <v>2412</v>
      </c>
      <c r="D73" s="487">
        <v>1015</v>
      </c>
      <c r="E73" s="491">
        <f t="shared" si="15"/>
        <v>107.49722325064791</v>
      </c>
      <c r="F73" s="491">
        <f t="shared" si="15"/>
        <v>62.132921174652246</v>
      </c>
      <c r="G73" s="491">
        <f t="shared" si="15"/>
        <v>105.72916666666667</v>
      </c>
      <c r="H73" s="492">
        <f>IF(A$51=37802,IF(ISERROR(L73)=TRUE,IF(ISBLANK(A73)=FALSE,IF(MONTH(A73)=MONTH(MAX(A$51:A$75)),A73,""),""),""),IF(ISERROR(L73)=TRUE,IF(MONTH(A73)=MONTH(MAX(A$51:A$75)),A73,""),""))</f>
        <v>43709</v>
      </c>
      <c r="I73" s="488">
        <f t="shared" si="12"/>
        <v>107.49722325064791</v>
      </c>
      <c r="J73" s="488">
        <f t="shared" si="12"/>
        <v>62.132921174652246</v>
      </c>
      <c r="K73" s="488">
        <f t="shared" si="12"/>
        <v>105.72916666666667</v>
      </c>
      <c r="L73" s="488" t="e">
        <f t="shared" si="13"/>
        <v>#N/A</v>
      </c>
    </row>
    <row r="74" spans="1:12" ht="15" customHeight="1" x14ac:dyDescent="0.2">
      <c r="A74" s="490" t="s">
        <v>477</v>
      </c>
      <c r="B74" s="487">
        <v>29025</v>
      </c>
      <c r="C74" s="487">
        <v>2433</v>
      </c>
      <c r="D74" s="487">
        <v>1032</v>
      </c>
      <c r="E74" s="491">
        <f t="shared" si="15"/>
        <v>107.46019992595335</v>
      </c>
      <c r="F74" s="491">
        <f t="shared" si="15"/>
        <v>62.673879443585776</v>
      </c>
      <c r="G74" s="491">
        <f t="shared" si="15"/>
        <v>107.5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28665</v>
      </c>
      <c r="C75" s="493">
        <v>2340</v>
      </c>
      <c r="D75" s="493">
        <v>934</v>
      </c>
      <c r="E75" s="491">
        <f t="shared" si="15"/>
        <v>106.12736023694929</v>
      </c>
      <c r="F75" s="491">
        <f t="shared" si="15"/>
        <v>60.278207109737245</v>
      </c>
      <c r="G75" s="491">
        <f t="shared" si="15"/>
        <v>97.291666666666671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107.49722325064791</v>
      </c>
      <c r="J77" s="488">
        <f>IF(J75&lt;&gt;"",J75,IF(J74&lt;&gt;"",J74,IF(J73&lt;&gt;"",J73,IF(J72&lt;&gt;"",J72,IF(J71&lt;&gt;"",J71,IF(J70&lt;&gt;"",J70,""))))))</f>
        <v>62.132921174652246</v>
      </c>
      <c r="K77" s="488">
        <f>IF(K75&lt;&gt;"",K75,IF(K74&lt;&gt;"",K74,IF(K73&lt;&gt;"",K73,IF(K72&lt;&gt;"",K72,IF(K71&lt;&gt;"",K71,IF(K70&lt;&gt;"",K70,""))))))</f>
        <v>105.72916666666667</v>
      </c>
    </row>
    <row r="78" spans="1:12" ht="15" customHeight="1" x14ac:dyDescent="0.2">
      <c r="I78" s="495">
        <f>RANK(I77,$I77:$K77)</f>
        <v>1</v>
      </c>
      <c r="J78" s="495">
        <f>RANK(J77,$I77:$K77)</f>
        <v>3</v>
      </c>
      <c r="K78" s="495">
        <f>RANK(K77,$I77:$K77)</f>
        <v>2</v>
      </c>
    </row>
    <row r="79" spans="1:12" ht="15" customHeight="1" x14ac:dyDescent="0.2">
      <c r="I79" s="488" t="str">
        <f>"SvB: "&amp;IF(I77&gt;100,"+","")&amp;TEXT(I77-100,"0,0")&amp;"%"</f>
        <v>SvB: +7,5%</v>
      </c>
      <c r="J79" s="488" t="str">
        <f>"GeB - ausschließlich: "&amp;IF(J77&gt;100,"+","")&amp;TEXT(J77-100,"0,0")&amp;"%"</f>
        <v>GeB - ausschließlich: -37,9%</v>
      </c>
      <c r="K79" s="488" t="str">
        <f>"GeB - im Nebenjob: "&amp;IF(K77&gt;100,"+","")&amp;TEXT(K77-100,"0,0")&amp;"%"</f>
        <v>GeB - im Nebenjob: +5,7%</v>
      </c>
    </row>
    <row r="81" spans="9:9" ht="15" customHeight="1" x14ac:dyDescent="0.2">
      <c r="I81" s="488" t="str">
        <f>IF(ISERROR(HLOOKUP(1,I$78:K$79,2,FALSE)),"",HLOOKUP(1,I$78:K$79,2,FALSE))</f>
        <v>SvB: +7,5%</v>
      </c>
    </row>
    <row r="82" spans="9:9" ht="15" customHeight="1" x14ac:dyDescent="0.2">
      <c r="I82" s="488" t="str">
        <f>IF(ISERROR(HLOOKUP(2,I$78:K$79,2,FALSE)),"",HLOOKUP(2,I$78:K$79,2,FALSE))</f>
        <v>GeB - im Nebenjob: +5,7%</v>
      </c>
    </row>
    <row r="83" spans="9:9" ht="15" customHeight="1" x14ac:dyDescent="0.2">
      <c r="I83" s="488" t="str">
        <f>IF(ISERROR(HLOOKUP(3,I$78:K$79,2,FALSE)),"",HLOOKUP(3,I$78:K$79,2,FALSE))</f>
        <v>GeB - ausschließlich: -37,9%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28665</v>
      </c>
      <c r="E12" s="114">
        <v>29025</v>
      </c>
      <c r="F12" s="114">
        <v>29035</v>
      </c>
      <c r="G12" s="114">
        <v>28703</v>
      </c>
      <c r="H12" s="114">
        <v>28490</v>
      </c>
      <c r="I12" s="115">
        <v>175</v>
      </c>
      <c r="J12" s="116">
        <v>0.61425061425061422</v>
      </c>
      <c r="N12" s="117"/>
    </row>
    <row r="13" spans="1:15" s="110" customFormat="1" ht="13.5" customHeight="1" x14ac:dyDescent="0.2">
      <c r="A13" s="118" t="s">
        <v>105</v>
      </c>
      <c r="B13" s="119" t="s">
        <v>106</v>
      </c>
      <c r="C13" s="113">
        <v>44.074655503226928</v>
      </c>
      <c r="D13" s="114">
        <v>12634</v>
      </c>
      <c r="E13" s="114">
        <v>12757</v>
      </c>
      <c r="F13" s="114">
        <v>12748</v>
      </c>
      <c r="G13" s="114">
        <v>12604</v>
      </c>
      <c r="H13" s="114">
        <v>12399</v>
      </c>
      <c r="I13" s="115">
        <v>235</v>
      </c>
      <c r="J13" s="116">
        <v>1.8953141382369545</v>
      </c>
    </row>
    <row r="14" spans="1:15" s="110" customFormat="1" ht="13.5" customHeight="1" x14ac:dyDescent="0.2">
      <c r="A14" s="120"/>
      <c r="B14" s="119" t="s">
        <v>107</v>
      </c>
      <c r="C14" s="113">
        <v>55.925344496773072</v>
      </c>
      <c r="D14" s="114">
        <v>16031</v>
      </c>
      <c r="E14" s="114">
        <v>16268</v>
      </c>
      <c r="F14" s="114">
        <v>16287</v>
      </c>
      <c r="G14" s="114">
        <v>16099</v>
      </c>
      <c r="H14" s="114">
        <v>16091</v>
      </c>
      <c r="I14" s="115">
        <v>-60</v>
      </c>
      <c r="J14" s="116">
        <v>-0.37287924926977811</v>
      </c>
    </row>
    <row r="15" spans="1:15" s="110" customFormat="1" ht="13.5" customHeight="1" x14ac:dyDescent="0.2">
      <c r="A15" s="118" t="s">
        <v>105</v>
      </c>
      <c r="B15" s="121" t="s">
        <v>108</v>
      </c>
      <c r="C15" s="113">
        <v>7.1236699808128376</v>
      </c>
      <c r="D15" s="114">
        <v>2042</v>
      </c>
      <c r="E15" s="114">
        <v>2189</v>
      </c>
      <c r="F15" s="114">
        <v>2127</v>
      </c>
      <c r="G15" s="114">
        <v>1927</v>
      </c>
      <c r="H15" s="114">
        <v>1886</v>
      </c>
      <c r="I15" s="115">
        <v>156</v>
      </c>
      <c r="J15" s="116">
        <v>8.2714740190880178</v>
      </c>
    </row>
    <row r="16" spans="1:15" s="110" customFormat="1" ht="13.5" customHeight="1" x14ac:dyDescent="0.2">
      <c r="A16" s="118"/>
      <c r="B16" s="121" t="s">
        <v>109</v>
      </c>
      <c r="C16" s="113">
        <v>64.845630559916273</v>
      </c>
      <c r="D16" s="114">
        <v>18588</v>
      </c>
      <c r="E16" s="114">
        <v>18791</v>
      </c>
      <c r="F16" s="114">
        <v>18896</v>
      </c>
      <c r="G16" s="114">
        <v>18802</v>
      </c>
      <c r="H16" s="114">
        <v>18754</v>
      </c>
      <c r="I16" s="115">
        <v>-166</v>
      </c>
      <c r="J16" s="116">
        <v>-0.88514450250613208</v>
      </c>
    </row>
    <row r="17" spans="1:10" s="110" customFormat="1" ht="13.5" customHeight="1" x14ac:dyDescent="0.2">
      <c r="A17" s="118"/>
      <c r="B17" s="121" t="s">
        <v>110</v>
      </c>
      <c r="C17" s="113">
        <v>26.917844060701203</v>
      </c>
      <c r="D17" s="114">
        <v>7716</v>
      </c>
      <c r="E17" s="114">
        <v>7705</v>
      </c>
      <c r="F17" s="114">
        <v>7682</v>
      </c>
      <c r="G17" s="114">
        <v>7664</v>
      </c>
      <c r="H17" s="114">
        <v>7559</v>
      </c>
      <c r="I17" s="115">
        <v>157</v>
      </c>
      <c r="J17" s="116">
        <v>2.0769943114168541</v>
      </c>
    </row>
    <row r="18" spans="1:10" s="110" customFormat="1" ht="13.5" customHeight="1" x14ac:dyDescent="0.2">
      <c r="A18" s="120"/>
      <c r="B18" s="121" t="s">
        <v>111</v>
      </c>
      <c r="C18" s="113">
        <v>1.1128553985696843</v>
      </c>
      <c r="D18" s="114">
        <v>319</v>
      </c>
      <c r="E18" s="114">
        <v>340</v>
      </c>
      <c r="F18" s="114">
        <v>330</v>
      </c>
      <c r="G18" s="114">
        <v>310</v>
      </c>
      <c r="H18" s="114">
        <v>291</v>
      </c>
      <c r="I18" s="115">
        <v>28</v>
      </c>
      <c r="J18" s="116">
        <v>9.6219931271477659</v>
      </c>
    </row>
    <row r="19" spans="1:10" s="110" customFormat="1" ht="13.5" customHeight="1" x14ac:dyDescent="0.2">
      <c r="A19" s="120"/>
      <c r="B19" s="121" t="s">
        <v>112</v>
      </c>
      <c r="C19" s="113">
        <v>0.38723181580324439</v>
      </c>
      <c r="D19" s="114">
        <v>111</v>
      </c>
      <c r="E19" s="114">
        <v>130</v>
      </c>
      <c r="F19" s="114">
        <v>129</v>
      </c>
      <c r="G19" s="114">
        <v>100</v>
      </c>
      <c r="H19" s="114">
        <v>93</v>
      </c>
      <c r="I19" s="115">
        <v>18</v>
      </c>
      <c r="J19" s="116">
        <v>19.35483870967742</v>
      </c>
    </row>
    <row r="20" spans="1:10" s="110" customFormat="1" ht="13.5" customHeight="1" x14ac:dyDescent="0.2">
      <c r="A20" s="118" t="s">
        <v>113</v>
      </c>
      <c r="B20" s="122" t="s">
        <v>114</v>
      </c>
      <c r="C20" s="113">
        <v>62.466422466422465</v>
      </c>
      <c r="D20" s="114">
        <v>17906</v>
      </c>
      <c r="E20" s="114">
        <v>18205</v>
      </c>
      <c r="F20" s="114">
        <v>18156</v>
      </c>
      <c r="G20" s="114">
        <v>18027</v>
      </c>
      <c r="H20" s="114">
        <v>17979</v>
      </c>
      <c r="I20" s="115">
        <v>-73</v>
      </c>
      <c r="J20" s="116">
        <v>-0.40602925635463594</v>
      </c>
    </row>
    <row r="21" spans="1:10" s="110" customFormat="1" ht="13.5" customHeight="1" x14ac:dyDescent="0.2">
      <c r="A21" s="120"/>
      <c r="B21" s="122" t="s">
        <v>115</v>
      </c>
      <c r="C21" s="113">
        <v>37.533577533577535</v>
      </c>
      <c r="D21" s="114">
        <v>10759</v>
      </c>
      <c r="E21" s="114">
        <v>10820</v>
      </c>
      <c r="F21" s="114">
        <v>10879</v>
      </c>
      <c r="G21" s="114">
        <v>10676</v>
      </c>
      <c r="H21" s="114">
        <v>10511</v>
      </c>
      <c r="I21" s="115">
        <v>248</v>
      </c>
      <c r="J21" s="116">
        <v>2.3594329749785938</v>
      </c>
    </row>
    <row r="22" spans="1:10" s="110" customFormat="1" ht="13.5" customHeight="1" x14ac:dyDescent="0.2">
      <c r="A22" s="118" t="s">
        <v>113</v>
      </c>
      <c r="B22" s="122" t="s">
        <v>116</v>
      </c>
      <c r="C22" s="113">
        <v>89.164486307343452</v>
      </c>
      <c r="D22" s="114">
        <v>25559</v>
      </c>
      <c r="E22" s="114">
        <v>25833</v>
      </c>
      <c r="F22" s="114">
        <v>26023</v>
      </c>
      <c r="G22" s="114">
        <v>25669</v>
      </c>
      <c r="H22" s="114">
        <v>25781</v>
      </c>
      <c r="I22" s="115">
        <v>-222</v>
      </c>
      <c r="J22" s="116">
        <v>-0.86109925914433105</v>
      </c>
    </row>
    <row r="23" spans="1:10" s="110" customFormat="1" ht="13.5" customHeight="1" x14ac:dyDescent="0.2">
      <c r="A23" s="123"/>
      <c r="B23" s="124" t="s">
        <v>117</v>
      </c>
      <c r="C23" s="125">
        <v>10.790162218733647</v>
      </c>
      <c r="D23" s="114">
        <v>3093</v>
      </c>
      <c r="E23" s="114">
        <v>3181</v>
      </c>
      <c r="F23" s="114">
        <v>3001</v>
      </c>
      <c r="G23" s="114">
        <v>3024</v>
      </c>
      <c r="H23" s="114">
        <v>2701</v>
      </c>
      <c r="I23" s="115">
        <v>392</v>
      </c>
      <c r="J23" s="116">
        <v>14.513143280266569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3274</v>
      </c>
      <c r="E26" s="114">
        <v>3465</v>
      </c>
      <c r="F26" s="114">
        <v>3427</v>
      </c>
      <c r="G26" s="114">
        <v>3571</v>
      </c>
      <c r="H26" s="140">
        <v>3667</v>
      </c>
      <c r="I26" s="115">
        <v>-393</v>
      </c>
      <c r="J26" s="116">
        <v>-10.717207526588492</v>
      </c>
    </row>
    <row r="27" spans="1:10" s="110" customFormat="1" ht="13.5" customHeight="1" x14ac:dyDescent="0.2">
      <c r="A27" s="118" t="s">
        <v>105</v>
      </c>
      <c r="B27" s="119" t="s">
        <v>106</v>
      </c>
      <c r="C27" s="113">
        <v>46.059865607819184</v>
      </c>
      <c r="D27" s="115">
        <v>1508</v>
      </c>
      <c r="E27" s="114">
        <v>1584</v>
      </c>
      <c r="F27" s="114">
        <v>1561</v>
      </c>
      <c r="G27" s="114">
        <v>1600</v>
      </c>
      <c r="H27" s="140">
        <v>1677</v>
      </c>
      <c r="I27" s="115">
        <v>-169</v>
      </c>
      <c r="J27" s="116">
        <v>-10.077519379844961</v>
      </c>
    </row>
    <row r="28" spans="1:10" s="110" customFormat="1" ht="13.5" customHeight="1" x14ac:dyDescent="0.2">
      <c r="A28" s="120"/>
      <c r="B28" s="119" t="s">
        <v>107</v>
      </c>
      <c r="C28" s="113">
        <v>53.940134392180816</v>
      </c>
      <c r="D28" s="115">
        <v>1766</v>
      </c>
      <c r="E28" s="114">
        <v>1881</v>
      </c>
      <c r="F28" s="114">
        <v>1866</v>
      </c>
      <c r="G28" s="114">
        <v>1971</v>
      </c>
      <c r="H28" s="140">
        <v>1990</v>
      </c>
      <c r="I28" s="115">
        <v>-224</v>
      </c>
      <c r="J28" s="116">
        <v>-11.256281407035177</v>
      </c>
    </row>
    <row r="29" spans="1:10" s="110" customFormat="1" ht="13.5" customHeight="1" x14ac:dyDescent="0.2">
      <c r="A29" s="118" t="s">
        <v>105</v>
      </c>
      <c r="B29" s="121" t="s">
        <v>108</v>
      </c>
      <c r="C29" s="113">
        <v>13.500305436774587</v>
      </c>
      <c r="D29" s="115">
        <v>442</v>
      </c>
      <c r="E29" s="114">
        <v>489</v>
      </c>
      <c r="F29" s="114">
        <v>439</v>
      </c>
      <c r="G29" s="114">
        <v>506</v>
      </c>
      <c r="H29" s="140">
        <v>490</v>
      </c>
      <c r="I29" s="115">
        <v>-48</v>
      </c>
      <c r="J29" s="116">
        <v>-9.795918367346939</v>
      </c>
    </row>
    <row r="30" spans="1:10" s="110" customFormat="1" ht="13.5" customHeight="1" x14ac:dyDescent="0.2">
      <c r="A30" s="118"/>
      <c r="B30" s="121" t="s">
        <v>109</v>
      </c>
      <c r="C30" s="113">
        <v>40.531459987782526</v>
      </c>
      <c r="D30" s="115">
        <v>1327</v>
      </c>
      <c r="E30" s="114">
        <v>1416</v>
      </c>
      <c r="F30" s="114">
        <v>1420</v>
      </c>
      <c r="G30" s="114">
        <v>1474</v>
      </c>
      <c r="H30" s="140">
        <v>1526</v>
      </c>
      <c r="I30" s="115">
        <v>-199</v>
      </c>
      <c r="J30" s="116">
        <v>-13.040629095674968</v>
      </c>
    </row>
    <row r="31" spans="1:10" s="110" customFormat="1" ht="13.5" customHeight="1" x14ac:dyDescent="0.2">
      <c r="A31" s="118"/>
      <c r="B31" s="121" t="s">
        <v>110</v>
      </c>
      <c r="C31" s="113">
        <v>22.785583384239462</v>
      </c>
      <c r="D31" s="115">
        <v>746</v>
      </c>
      <c r="E31" s="114">
        <v>769</v>
      </c>
      <c r="F31" s="114">
        <v>785</v>
      </c>
      <c r="G31" s="114">
        <v>821</v>
      </c>
      <c r="H31" s="140">
        <v>873</v>
      </c>
      <c r="I31" s="115">
        <v>-127</v>
      </c>
      <c r="J31" s="116">
        <v>-14.547537227949599</v>
      </c>
    </row>
    <row r="32" spans="1:10" s="110" customFormat="1" ht="13.5" customHeight="1" x14ac:dyDescent="0.2">
      <c r="A32" s="120"/>
      <c r="B32" s="121" t="s">
        <v>111</v>
      </c>
      <c r="C32" s="113">
        <v>23.182651191203419</v>
      </c>
      <c r="D32" s="115">
        <v>759</v>
      </c>
      <c r="E32" s="114">
        <v>791</v>
      </c>
      <c r="F32" s="114">
        <v>783</v>
      </c>
      <c r="G32" s="114">
        <v>770</v>
      </c>
      <c r="H32" s="140">
        <v>778</v>
      </c>
      <c r="I32" s="115">
        <v>-19</v>
      </c>
      <c r="J32" s="116">
        <v>-2.442159383033419</v>
      </c>
    </row>
    <row r="33" spans="1:10" s="110" customFormat="1" ht="13.5" customHeight="1" x14ac:dyDescent="0.2">
      <c r="A33" s="120"/>
      <c r="B33" s="121" t="s">
        <v>112</v>
      </c>
      <c r="C33" s="113">
        <v>2.7794746487477093</v>
      </c>
      <c r="D33" s="115">
        <v>91</v>
      </c>
      <c r="E33" s="114">
        <v>89</v>
      </c>
      <c r="F33" s="114">
        <v>88</v>
      </c>
      <c r="G33" s="114">
        <v>79</v>
      </c>
      <c r="H33" s="140">
        <v>93</v>
      </c>
      <c r="I33" s="115">
        <v>-2</v>
      </c>
      <c r="J33" s="116">
        <v>-2.150537634408602</v>
      </c>
    </row>
    <row r="34" spans="1:10" s="110" customFormat="1" ht="13.5" customHeight="1" x14ac:dyDescent="0.2">
      <c r="A34" s="118" t="s">
        <v>113</v>
      </c>
      <c r="B34" s="122" t="s">
        <v>116</v>
      </c>
      <c r="C34" s="113">
        <v>87.721441661576051</v>
      </c>
      <c r="D34" s="115">
        <v>2872</v>
      </c>
      <c r="E34" s="114">
        <v>3038</v>
      </c>
      <c r="F34" s="114">
        <v>3040</v>
      </c>
      <c r="G34" s="114">
        <v>3152</v>
      </c>
      <c r="H34" s="140">
        <v>3257</v>
      </c>
      <c r="I34" s="115">
        <v>-385</v>
      </c>
      <c r="J34" s="116">
        <v>-11.820693890082898</v>
      </c>
    </row>
    <row r="35" spans="1:10" s="110" customFormat="1" ht="13.5" customHeight="1" x14ac:dyDescent="0.2">
      <c r="A35" s="118"/>
      <c r="B35" s="119" t="s">
        <v>117</v>
      </c>
      <c r="C35" s="113">
        <v>12.09529627367135</v>
      </c>
      <c r="D35" s="115">
        <v>396</v>
      </c>
      <c r="E35" s="114">
        <v>417</v>
      </c>
      <c r="F35" s="114">
        <v>378</v>
      </c>
      <c r="G35" s="114">
        <v>410</v>
      </c>
      <c r="H35" s="140">
        <v>402</v>
      </c>
      <c r="I35" s="115">
        <v>-6</v>
      </c>
      <c r="J35" s="116">
        <v>-1.4925373134328359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2340</v>
      </c>
      <c r="E37" s="114">
        <v>2433</v>
      </c>
      <c r="F37" s="114">
        <v>2412</v>
      </c>
      <c r="G37" s="114">
        <v>2559</v>
      </c>
      <c r="H37" s="140">
        <v>2643</v>
      </c>
      <c r="I37" s="115">
        <v>-303</v>
      </c>
      <c r="J37" s="116">
        <v>-11.464245175936435</v>
      </c>
    </row>
    <row r="38" spans="1:10" s="110" customFormat="1" ht="13.5" customHeight="1" x14ac:dyDescent="0.2">
      <c r="A38" s="118" t="s">
        <v>105</v>
      </c>
      <c r="B38" s="119" t="s">
        <v>106</v>
      </c>
      <c r="C38" s="113">
        <v>48.205128205128204</v>
      </c>
      <c r="D38" s="115">
        <v>1128</v>
      </c>
      <c r="E38" s="114">
        <v>1174</v>
      </c>
      <c r="F38" s="114">
        <v>1152</v>
      </c>
      <c r="G38" s="114">
        <v>1208</v>
      </c>
      <c r="H38" s="140">
        <v>1271</v>
      </c>
      <c r="I38" s="115">
        <v>-143</v>
      </c>
      <c r="J38" s="116">
        <v>-11.250983477576712</v>
      </c>
    </row>
    <row r="39" spans="1:10" s="110" customFormat="1" ht="13.5" customHeight="1" x14ac:dyDescent="0.2">
      <c r="A39" s="120"/>
      <c r="B39" s="119" t="s">
        <v>107</v>
      </c>
      <c r="C39" s="113">
        <v>51.794871794871796</v>
      </c>
      <c r="D39" s="115">
        <v>1212</v>
      </c>
      <c r="E39" s="114">
        <v>1259</v>
      </c>
      <c r="F39" s="114">
        <v>1260</v>
      </c>
      <c r="G39" s="114">
        <v>1351</v>
      </c>
      <c r="H39" s="140">
        <v>1372</v>
      </c>
      <c r="I39" s="115">
        <v>-160</v>
      </c>
      <c r="J39" s="116">
        <v>-11.661807580174926</v>
      </c>
    </row>
    <row r="40" spans="1:10" s="110" customFormat="1" ht="13.5" customHeight="1" x14ac:dyDescent="0.2">
      <c r="A40" s="118" t="s">
        <v>105</v>
      </c>
      <c r="B40" s="121" t="s">
        <v>108</v>
      </c>
      <c r="C40" s="113">
        <v>15.512820512820513</v>
      </c>
      <c r="D40" s="115">
        <v>363</v>
      </c>
      <c r="E40" s="114">
        <v>398</v>
      </c>
      <c r="F40" s="114">
        <v>355</v>
      </c>
      <c r="G40" s="114">
        <v>432</v>
      </c>
      <c r="H40" s="140">
        <v>423</v>
      </c>
      <c r="I40" s="115">
        <v>-60</v>
      </c>
      <c r="J40" s="116">
        <v>-14.184397163120567</v>
      </c>
    </row>
    <row r="41" spans="1:10" s="110" customFormat="1" ht="13.5" customHeight="1" x14ac:dyDescent="0.2">
      <c r="A41" s="118"/>
      <c r="B41" s="121" t="s">
        <v>109</v>
      </c>
      <c r="C41" s="113">
        <v>27.820512820512821</v>
      </c>
      <c r="D41" s="115">
        <v>651</v>
      </c>
      <c r="E41" s="114">
        <v>670</v>
      </c>
      <c r="F41" s="114">
        <v>682</v>
      </c>
      <c r="G41" s="114">
        <v>736</v>
      </c>
      <c r="H41" s="140">
        <v>770</v>
      </c>
      <c r="I41" s="115">
        <v>-119</v>
      </c>
      <c r="J41" s="116">
        <v>-15.454545454545455</v>
      </c>
    </row>
    <row r="42" spans="1:10" s="110" customFormat="1" ht="13.5" customHeight="1" x14ac:dyDescent="0.2">
      <c r="A42" s="118"/>
      <c r="B42" s="121" t="s">
        <v>110</v>
      </c>
      <c r="C42" s="113">
        <v>24.871794871794872</v>
      </c>
      <c r="D42" s="115">
        <v>582</v>
      </c>
      <c r="E42" s="114">
        <v>593</v>
      </c>
      <c r="F42" s="114">
        <v>607</v>
      </c>
      <c r="G42" s="114">
        <v>638</v>
      </c>
      <c r="H42" s="140">
        <v>687</v>
      </c>
      <c r="I42" s="115">
        <v>-105</v>
      </c>
      <c r="J42" s="116">
        <v>-15.283842794759826</v>
      </c>
    </row>
    <row r="43" spans="1:10" s="110" customFormat="1" ht="13.5" customHeight="1" x14ac:dyDescent="0.2">
      <c r="A43" s="120"/>
      <c r="B43" s="121" t="s">
        <v>111</v>
      </c>
      <c r="C43" s="113">
        <v>31.794871794871796</v>
      </c>
      <c r="D43" s="115">
        <v>744</v>
      </c>
      <c r="E43" s="114">
        <v>772</v>
      </c>
      <c r="F43" s="114">
        <v>768</v>
      </c>
      <c r="G43" s="114">
        <v>753</v>
      </c>
      <c r="H43" s="140">
        <v>763</v>
      </c>
      <c r="I43" s="115">
        <v>-19</v>
      </c>
      <c r="J43" s="116">
        <v>-2.490170380078637</v>
      </c>
    </row>
    <row r="44" spans="1:10" s="110" customFormat="1" ht="13.5" customHeight="1" x14ac:dyDescent="0.2">
      <c r="A44" s="120"/>
      <c r="B44" s="121" t="s">
        <v>112</v>
      </c>
      <c r="C44" s="113">
        <v>3.7179487179487181</v>
      </c>
      <c r="D44" s="115">
        <v>87</v>
      </c>
      <c r="E44" s="114">
        <v>84</v>
      </c>
      <c r="F44" s="114">
        <v>84</v>
      </c>
      <c r="G44" s="114">
        <v>72</v>
      </c>
      <c r="H44" s="140">
        <v>90</v>
      </c>
      <c r="I44" s="115">
        <v>-3</v>
      </c>
      <c r="J44" s="116">
        <v>-3.3333333333333335</v>
      </c>
    </row>
    <row r="45" spans="1:10" s="110" customFormat="1" ht="13.5" customHeight="1" x14ac:dyDescent="0.2">
      <c r="A45" s="118" t="s">
        <v>113</v>
      </c>
      <c r="B45" s="122" t="s">
        <v>116</v>
      </c>
      <c r="C45" s="113">
        <v>86.367521367521363</v>
      </c>
      <c r="D45" s="115">
        <v>2021</v>
      </c>
      <c r="E45" s="114">
        <v>2084</v>
      </c>
      <c r="F45" s="114">
        <v>2103</v>
      </c>
      <c r="G45" s="114">
        <v>2217</v>
      </c>
      <c r="H45" s="140">
        <v>2304</v>
      </c>
      <c r="I45" s="115">
        <v>-283</v>
      </c>
      <c r="J45" s="116">
        <v>-12.282986111111111</v>
      </c>
    </row>
    <row r="46" spans="1:10" s="110" customFormat="1" ht="13.5" customHeight="1" x14ac:dyDescent="0.2">
      <c r="A46" s="118"/>
      <c r="B46" s="119" t="s">
        <v>117</v>
      </c>
      <c r="C46" s="113">
        <v>13.376068376068377</v>
      </c>
      <c r="D46" s="115">
        <v>313</v>
      </c>
      <c r="E46" s="114">
        <v>339</v>
      </c>
      <c r="F46" s="114">
        <v>300</v>
      </c>
      <c r="G46" s="114">
        <v>333</v>
      </c>
      <c r="H46" s="140">
        <v>331</v>
      </c>
      <c r="I46" s="115">
        <v>-18</v>
      </c>
      <c r="J46" s="116">
        <v>-5.4380664652567976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934</v>
      </c>
      <c r="E48" s="114">
        <v>1032</v>
      </c>
      <c r="F48" s="114">
        <v>1015</v>
      </c>
      <c r="G48" s="114">
        <v>1012</v>
      </c>
      <c r="H48" s="140">
        <v>1024</v>
      </c>
      <c r="I48" s="115">
        <v>-90</v>
      </c>
      <c r="J48" s="116">
        <v>-8.7890625</v>
      </c>
    </row>
    <row r="49" spans="1:12" s="110" customFormat="1" ht="13.5" customHeight="1" x14ac:dyDescent="0.2">
      <c r="A49" s="118" t="s">
        <v>105</v>
      </c>
      <c r="B49" s="119" t="s">
        <v>106</v>
      </c>
      <c r="C49" s="113">
        <v>40.685224839400426</v>
      </c>
      <c r="D49" s="115">
        <v>380</v>
      </c>
      <c r="E49" s="114">
        <v>410</v>
      </c>
      <c r="F49" s="114">
        <v>409</v>
      </c>
      <c r="G49" s="114">
        <v>392</v>
      </c>
      <c r="H49" s="140">
        <v>406</v>
      </c>
      <c r="I49" s="115">
        <v>-26</v>
      </c>
      <c r="J49" s="116">
        <v>-6.4039408866995071</v>
      </c>
    </row>
    <row r="50" spans="1:12" s="110" customFormat="1" ht="13.5" customHeight="1" x14ac:dyDescent="0.2">
      <c r="A50" s="120"/>
      <c r="B50" s="119" t="s">
        <v>107</v>
      </c>
      <c r="C50" s="113">
        <v>59.314775160599574</v>
      </c>
      <c r="D50" s="115">
        <v>554</v>
      </c>
      <c r="E50" s="114">
        <v>622</v>
      </c>
      <c r="F50" s="114">
        <v>606</v>
      </c>
      <c r="G50" s="114">
        <v>620</v>
      </c>
      <c r="H50" s="140">
        <v>618</v>
      </c>
      <c r="I50" s="115">
        <v>-64</v>
      </c>
      <c r="J50" s="116">
        <v>-10.355987055016181</v>
      </c>
    </row>
    <row r="51" spans="1:12" s="110" customFormat="1" ht="13.5" customHeight="1" x14ac:dyDescent="0.2">
      <c r="A51" s="118" t="s">
        <v>105</v>
      </c>
      <c r="B51" s="121" t="s">
        <v>108</v>
      </c>
      <c r="C51" s="113">
        <v>8.4582441113490372</v>
      </c>
      <c r="D51" s="115">
        <v>79</v>
      </c>
      <c r="E51" s="114">
        <v>91</v>
      </c>
      <c r="F51" s="114">
        <v>84</v>
      </c>
      <c r="G51" s="114">
        <v>74</v>
      </c>
      <c r="H51" s="140">
        <v>67</v>
      </c>
      <c r="I51" s="115">
        <v>12</v>
      </c>
      <c r="J51" s="116">
        <v>17.910447761194028</v>
      </c>
    </row>
    <row r="52" spans="1:12" s="110" customFormat="1" ht="13.5" customHeight="1" x14ac:dyDescent="0.2">
      <c r="A52" s="118"/>
      <c r="B52" s="121" t="s">
        <v>109</v>
      </c>
      <c r="C52" s="113">
        <v>72.376873661670231</v>
      </c>
      <c r="D52" s="115">
        <v>676</v>
      </c>
      <c r="E52" s="114">
        <v>746</v>
      </c>
      <c r="F52" s="114">
        <v>738</v>
      </c>
      <c r="G52" s="114">
        <v>738</v>
      </c>
      <c r="H52" s="140">
        <v>756</v>
      </c>
      <c r="I52" s="115">
        <v>-80</v>
      </c>
      <c r="J52" s="116">
        <v>-10.582010582010582</v>
      </c>
    </row>
    <row r="53" spans="1:12" s="110" customFormat="1" ht="13.5" customHeight="1" x14ac:dyDescent="0.2">
      <c r="A53" s="118"/>
      <c r="B53" s="121" t="s">
        <v>110</v>
      </c>
      <c r="C53" s="113">
        <v>17.558886509635975</v>
      </c>
      <c r="D53" s="115">
        <v>164</v>
      </c>
      <c r="E53" s="114">
        <v>176</v>
      </c>
      <c r="F53" s="114">
        <v>178</v>
      </c>
      <c r="G53" s="114">
        <v>183</v>
      </c>
      <c r="H53" s="140">
        <v>186</v>
      </c>
      <c r="I53" s="115">
        <v>-22</v>
      </c>
      <c r="J53" s="116">
        <v>-11.827956989247312</v>
      </c>
    </row>
    <row r="54" spans="1:12" s="110" customFormat="1" ht="13.5" customHeight="1" x14ac:dyDescent="0.2">
      <c r="A54" s="120"/>
      <c r="B54" s="121" t="s">
        <v>111</v>
      </c>
      <c r="C54" s="113">
        <v>1.6059957173447537</v>
      </c>
      <c r="D54" s="115">
        <v>15</v>
      </c>
      <c r="E54" s="114">
        <v>19</v>
      </c>
      <c r="F54" s="114">
        <v>15</v>
      </c>
      <c r="G54" s="114">
        <v>17</v>
      </c>
      <c r="H54" s="140">
        <v>15</v>
      </c>
      <c r="I54" s="115">
        <v>0</v>
      </c>
      <c r="J54" s="116">
        <v>0</v>
      </c>
    </row>
    <row r="55" spans="1:12" s="110" customFormat="1" ht="13.5" customHeight="1" x14ac:dyDescent="0.2">
      <c r="A55" s="120"/>
      <c r="B55" s="121" t="s">
        <v>112</v>
      </c>
      <c r="C55" s="113">
        <v>0.42826552462526768</v>
      </c>
      <c r="D55" s="115">
        <v>4</v>
      </c>
      <c r="E55" s="114">
        <v>5</v>
      </c>
      <c r="F55" s="114">
        <v>4</v>
      </c>
      <c r="G55" s="114">
        <v>7</v>
      </c>
      <c r="H55" s="140">
        <v>3</v>
      </c>
      <c r="I55" s="115">
        <v>1</v>
      </c>
      <c r="J55" s="116">
        <v>33.333333333333336</v>
      </c>
    </row>
    <row r="56" spans="1:12" s="110" customFormat="1" ht="13.5" customHeight="1" x14ac:dyDescent="0.2">
      <c r="A56" s="118" t="s">
        <v>113</v>
      </c>
      <c r="B56" s="122" t="s">
        <v>116</v>
      </c>
      <c r="C56" s="113">
        <v>91.113490364025694</v>
      </c>
      <c r="D56" s="115">
        <v>851</v>
      </c>
      <c r="E56" s="114">
        <v>954</v>
      </c>
      <c r="F56" s="114">
        <v>937</v>
      </c>
      <c r="G56" s="114">
        <v>935</v>
      </c>
      <c r="H56" s="140">
        <v>953</v>
      </c>
      <c r="I56" s="115">
        <v>-102</v>
      </c>
      <c r="J56" s="116">
        <v>-10.703043022035677</v>
      </c>
    </row>
    <row r="57" spans="1:12" s="110" customFormat="1" ht="13.5" customHeight="1" x14ac:dyDescent="0.2">
      <c r="A57" s="142"/>
      <c r="B57" s="124" t="s">
        <v>117</v>
      </c>
      <c r="C57" s="125">
        <v>8.8865096359743045</v>
      </c>
      <c r="D57" s="143">
        <v>83</v>
      </c>
      <c r="E57" s="144">
        <v>78</v>
      </c>
      <c r="F57" s="144">
        <v>78</v>
      </c>
      <c r="G57" s="144">
        <v>77</v>
      </c>
      <c r="H57" s="145">
        <v>71</v>
      </c>
      <c r="I57" s="143">
        <v>12</v>
      </c>
      <c r="J57" s="146">
        <v>16.901408450704224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28665</v>
      </c>
      <c r="E12" s="236">
        <v>29025</v>
      </c>
      <c r="F12" s="114">
        <v>29035</v>
      </c>
      <c r="G12" s="114">
        <v>28703</v>
      </c>
      <c r="H12" s="140">
        <v>28490</v>
      </c>
      <c r="I12" s="115">
        <v>175</v>
      </c>
      <c r="J12" s="116">
        <v>0.61425061425061422</v>
      </c>
    </row>
    <row r="13" spans="1:15" s="110" customFormat="1" ht="12" customHeight="1" x14ac:dyDescent="0.2">
      <c r="A13" s="118" t="s">
        <v>105</v>
      </c>
      <c r="B13" s="119" t="s">
        <v>106</v>
      </c>
      <c r="C13" s="113">
        <v>44.074655503226928</v>
      </c>
      <c r="D13" s="115">
        <v>12634</v>
      </c>
      <c r="E13" s="114">
        <v>12757</v>
      </c>
      <c r="F13" s="114">
        <v>12748</v>
      </c>
      <c r="G13" s="114">
        <v>12604</v>
      </c>
      <c r="H13" s="140">
        <v>12399</v>
      </c>
      <c r="I13" s="115">
        <v>235</v>
      </c>
      <c r="J13" s="116">
        <v>1.8953141382369545</v>
      </c>
    </row>
    <row r="14" spans="1:15" s="110" customFormat="1" ht="12" customHeight="1" x14ac:dyDescent="0.2">
      <c r="A14" s="118"/>
      <c r="B14" s="119" t="s">
        <v>107</v>
      </c>
      <c r="C14" s="113">
        <v>55.925344496773072</v>
      </c>
      <c r="D14" s="115">
        <v>16031</v>
      </c>
      <c r="E14" s="114">
        <v>16268</v>
      </c>
      <c r="F14" s="114">
        <v>16287</v>
      </c>
      <c r="G14" s="114">
        <v>16099</v>
      </c>
      <c r="H14" s="140">
        <v>16091</v>
      </c>
      <c r="I14" s="115">
        <v>-60</v>
      </c>
      <c r="J14" s="116">
        <v>-0.37287924926977811</v>
      </c>
    </row>
    <row r="15" spans="1:15" s="110" customFormat="1" ht="12" customHeight="1" x14ac:dyDescent="0.2">
      <c r="A15" s="118" t="s">
        <v>105</v>
      </c>
      <c r="B15" s="121" t="s">
        <v>108</v>
      </c>
      <c r="C15" s="113">
        <v>7.1236699808128376</v>
      </c>
      <c r="D15" s="115">
        <v>2042</v>
      </c>
      <c r="E15" s="114">
        <v>2189</v>
      </c>
      <c r="F15" s="114">
        <v>2127</v>
      </c>
      <c r="G15" s="114">
        <v>1927</v>
      </c>
      <c r="H15" s="140">
        <v>1886</v>
      </c>
      <c r="I15" s="115">
        <v>156</v>
      </c>
      <c r="J15" s="116">
        <v>8.2714740190880178</v>
      </c>
    </row>
    <row r="16" spans="1:15" s="110" customFormat="1" ht="12" customHeight="1" x14ac:dyDescent="0.2">
      <c r="A16" s="118"/>
      <c r="B16" s="121" t="s">
        <v>109</v>
      </c>
      <c r="C16" s="113">
        <v>64.845630559916273</v>
      </c>
      <c r="D16" s="115">
        <v>18588</v>
      </c>
      <c r="E16" s="114">
        <v>18791</v>
      </c>
      <c r="F16" s="114">
        <v>18896</v>
      </c>
      <c r="G16" s="114">
        <v>18802</v>
      </c>
      <c r="H16" s="140">
        <v>18754</v>
      </c>
      <c r="I16" s="115">
        <v>-166</v>
      </c>
      <c r="J16" s="116">
        <v>-0.88514450250613208</v>
      </c>
    </row>
    <row r="17" spans="1:10" s="110" customFormat="1" ht="12" customHeight="1" x14ac:dyDescent="0.2">
      <c r="A17" s="118"/>
      <c r="B17" s="121" t="s">
        <v>110</v>
      </c>
      <c r="C17" s="113">
        <v>26.917844060701203</v>
      </c>
      <c r="D17" s="115">
        <v>7716</v>
      </c>
      <c r="E17" s="114">
        <v>7705</v>
      </c>
      <c r="F17" s="114">
        <v>7682</v>
      </c>
      <c r="G17" s="114">
        <v>7664</v>
      </c>
      <c r="H17" s="140">
        <v>7559</v>
      </c>
      <c r="I17" s="115">
        <v>157</v>
      </c>
      <c r="J17" s="116">
        <v>2.0769943114168541</v>
      </c>
    </row>
    <row r="18" spans="1:10" s="110" customFormat="1" ht="12" customHeight="1" x14ac:dyDescent="0.2">
      <c r="A18" s="120"/>
      <c r="B18" s="121" t="s">
        <v>111</v>
      </c>
      <c r="C18" s="113">
        <v>1.1128553985696843</v>
      </c>
      <c r="D18" s="115">
        <v>319</v>
      </c>
      <c r="E18" s="114">
        <v>340</v>
      </c>
      <c r="F18" s="114">
        <v>330</v>
      </c>
      <c r="G18" s="114">
        <v>310</v>
      </c>
      <c r="H18" s="140">
        <v>291</v>
      </c>
      <c r="I18" s="115">
        <v>28</v>
      </c>
      <c r="J18" s="116">
        <v>9.6219931271477659</v>
      </c>
    </row>
    <row r="19" spans="1:10" s="110" customFormat="1" ht="12" customHeight="1" x14ac:dyDescent="0.2">
      <c r="A19" s="120"/>
      <c r="B19" s="121" t="s">
        <v>112</v>
      </c>
      <c r="C19" s="113">
        <v>0.38723181580324439</v>
      </c>
      <c r="D19" s="115">
        <v>111</v>
      </c>
      <c r="E19" s="114">
        <v>130</v>
      </c>
      <c r="F19" s="114">
        <v>129</v>
      </c>
      <c r="G19" s="114">
        <v>100</v>
      </c>
      <c r="H19" s="140">
        <v>93</v>
      </c>
      <c r="I19" s="115">
        <v>18</v>
      </c>
      <c r="J19" s="116">
        <v>19.35483870967742</v>
      </c>
    </row>
    <row r="20" spans="1:10" s="110" customFormat="1" ht="12" customHeight="1" x14ac:dyDescent="0.2">
      <c r="A20" s="118" t="s">
        <v>113</v>
      </c>
      <c r="B20" s="119" t="s">
        <v>181</v>
      </c>
      <c r="C20" s="113">
        <v>62.466422466422465</v>
      </c>
      <c r="D20" s="115">
        <v>17906</v>
      </c>
      <c r="E20" s="114">
        <v>18205</v>
      </c>
      <c r="F20" s="114">
        <v>18156</v>
      </c>
      <c r="G20" s="114">
        <v>18027</v>
      </c>
      <c r="H20" s="140">
        <v>17979</v>
      </c>
      <c r="I20" s="115">
        <v>-73</v>
      </c>
      <c r="J20" s="116">
        <v>-0.40602925635463594</v>
      </c>
    </row>
    <row r="21" spans="1:10" s="110" customFormat="1" ht="12" customHeight="1" x14ac:dyDescent="0.2">
      <c r="A21" s="118"/>
      <c r="B21" s="119" t="s">
        <v>182</v>
      </c>
      <c r="C21" s="113">
        <v>37.533577533577535</v>
      </c>
      <c r="D21" s="115">
        <v>10759</v>
      </c>
      <c r="E21" s="114">
        <v>10820</v>
      </c>
      <c r="F21" s="114">
        <v>10879</v>
      </c>
      <c r="G21" s="114">
        <v>10676</v>
      </c>
      <c r="H21" s="140">
        <v>10511</v>
      </c>
      <c r="I21" s="115">
        <v>248</v>
      </c>
      <c r="J21" s="116">
        <v>2.3594329749785938</v>
      </c>
    </row>
    <row r="22" spans="1:10" s="110" customFormat="1" ht="12" customHeight="1" x14ac:dyDescent="0.2">
      <c r="A22" s="118" t="s">
        <v>113</v>
      </c>
      <c r="B22" s="119" t="s">
        <v>116</v>
      </c>
      <c r="C22" s="113">
        <v>89.164486307343452</v>
      </c>
      <c r="D22" s="115">
        <v>25559</v>
      </c>
      <c r="E22" s="114">
        <v>25833</v>
      </c>
      <c r="F22" s="114">
        <v>26023</v>
      </c>
      <c r="G22" s="114">
        <v>25669</v>
      </c>
      <c r="H22" s="140">
        <v>25781</v>
      </c>
      <c r="I22" s="115">
        <v>-222</v>
      </c>
      <c r="J22" s="116">
        <v>-0.86109925914433105</v>
      </c>
    </row>
    <row r="23" spans="1:10" s="110" customFormat="1" ht="12" customHeight="1" x14ac:dyDescent="0.2">
      <c r="A23" s="118"/>
      <c r="B23" s="119" t="s">
        <v>117</v>
      </c>
      <c r="C23" s="113">
        <v>10.790162218733647</v>
      </c>
      <c r="D23" s="115">
        <v>3093</v>
      </c>
      <c r="E23" s="114">
        <v>3181</v>
      </c>
      <c r="F23" s="114">
        <v>3001</v>
      </c>
      <c r="G23" s="114">
        <v>3024</v>
      </c>
      <c r="H23" s="140">
        <v>2701</v>
      </c>
      <c r="I23" s="115">
        <v>392</v>
      </c>
      <c r="J23" s="116">
        <v>14.513143280266569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854699</v>
      </c>
      <c r="E25" s="236">
        <v>858523</v>
      </c>
      <c r="F25" s="236">
        <v>865473</v>
      </c>
      <c r="G25" s="236">
        <v>854164</v>
      </c>
      <c r="H25" s="241">
        <v>848724</v>
      </c>
      <c r="I25" s="235">
        <v>5975</v>
      </c>
      <c r="J25" s="116">
        <v>0.7039980017060905</v>
      </c>
    </row>
    <row r="26" spans="1:10" s="110" customFormat="1" ht="12" customHeight="1" x14ac:dyDescent="0.2">
      <c r="A26" s="118" t="s">
        <v>105</v>
      </c>
      <c r="B26" s="119" t="s">
        <v>106</v>
      </c>
      <c r="C26" s="113">
        <v>51.776824355708854</v>
      </c>
      <c r="D26" s="115">
        <v>442536</v>
      </c>
      <c r="E26" s="114">
        <v>443643</v>
      </c>
      <c r="F26" s="114">
        <v>449815</v>
      </c>
      <c r="G26" s="114">
        <v>443714</v>
      </c>
      <c r="H26" s="140">
        <v>439962</v>
      </c>
      <c r="I26" s="115">
        <v>2574</v>
      </c>
      <c r="J26" s="116">
        <v>0.58505052709097605</v>
      </c>
    </row>
    <row r="27" spans="1:10" s="110" customFormat="1" ht="12" customHeight="1" x14ac:dyDescent="0.2">
      <c r="A27" s="118"/>
      <c r="B27" s="119" t="s">
        <v>107</v>
      </c>
      <c r="C27" s="113">
        <v>48.223175644291146</v>
      </c>
      <c r="D27" s="115">
        <v>412163</v>
      </c>
      <c r="E27" s="114">
        <v>414880</v>
      </c>
      <c r="F27" s="114">
        <v>415658</v>
      </c>
      <c r="G27" s="114">
        <v>410450</v>
      </c>
      <c r="H27" s="140">
        <v>408762</v>
      </c>
      <c r="I27" s="115">
        <v>3401</v>
      </c>
      <c r="J27" s="116">
        <v>0.8320245032561735</v>
      </c>
    </row>
    <row r="28" spans="1:10" s="110" customFormat="1" ht="12" customHeight="1" x14ac:dyDescent="0.2">
      <c r="A28" s="118" t="s">
        <v>105</v>
      </c>
      <c r="B28" s="121" t="s">
        <v>108</v>
      </c>
      <c r="C28" s="113">
        <v>7.7565318316740743</v>
      </c>
      <c r="D28" s="115">
        <v>66295</v>
      </c>
      <c r="E28" s="114">
        <v>68319</v>
      </c>
      <c r="F28" s="114">
        <v>68519</v>
      </c>
      <c r="G28" s="114">
        <v>61519</v>
      </c>
      <c r="H28" s="140">
        <v>62450</v>
      </c>
      <c r="I28" s="115">
        <v>3845</v>
      </c>
      <c r="J28" s="116">
        <v>6.1569255404323462</v>
      </c>
    </row>
    <row r="29" spans="1:10" s="110" customFormat="1" ht="12" customHeight="1" x14ac:dyDescent="0.2">
      <c r="A29" s="118"/>
      <c r="B29" s="121" t="s">
        <v>109</v>
      </c>
      <c r="C29" s="113">
        <v>66.886588143896276</v>
      </c>
      <c r="D29" s="115">
        <v>571679</v>
      </c>
      <c r="E29" s="114">
        <v>573882</v>
      </c>
      <c r="F29" s="114">
        <v>580798</v>
      </c>
      <c r="G29" s="114">
        <v>580075</v>
      </c>
      <c r="H29" s="140">
        <v>577520</v>
      </c>
      <c r="I29" s="115">
        <v>-5841</v>
      </c>
      <c r="J29" s="116">
        <v>-1.0113935448123008</v>
      </c>
    </row>
    <row r="30" spans="1:10" s="110" customFormat="1" ht="12" customHeight="1" x14ac:dyDescent="0.2">
      <c r="A30" s="118"/>
      <c r="B30" s="121" t="s">
        <v>110</v>
      </c>
      <c r="C30" s="113">
        <v>24.301654734590773</v>
      </c>
      <c r="D30" s="115">
        <v>207706</v>
      </c>
      <c r="E30" s="114">
        <v>207185</v>
      </c>
      <c r="F30" s="114">
        <v>207334</v>
      </c>
      <c r="G30" s="114">
        <v>204199</v>
      </c>
      <c r="H30" s="140">
        <v>200804</v>
      </c>
      <c r="I30" s="115">
        <v>6902</v>
      </c>
      <c r="J30" s="116">
        <v>3.4371825262444973</v>
      </c>
    </row>
    <row r="31" spans="1:10" s="110" customFormat="1" ht="12" customHeight="1" x14ac:dyDescent="0.2">
      <c r="A31" s="120"/>
      <c r="B31" s="121" t="s">
        <v>111</v>
      </c>
      <c r="C31" s="113">
        <v>1.055225289838879</v>
      </c>
      <c r="D31" s="115">
        <v>9019</v>
      </c>
      <c r="E31" s="114">
        <v>9137</v>
      </c>
      <c r="F31" s="114">
        <v>8822</v>
      </c>
      <c r="G31" s="114">
        <v>8371</v>
      </c>
      <c r="H31" s="140">
        <v>7950</v>
      </c>
      <c r="I31" s="115">
        <v>1069</v>
      </c>
      <c r="J31" s="116">
        <v>13.446540880503145</v>
      </c>
    </row>
    <row r="32" spans="1:10" s="110" customFormat="1" ht="12" customHeight="1" x14ac:dyDescent="0.2">
      <c r="A32" s="120"/>
      <c r="B32" s="121" t="s">
        <v>112</v>
      </c>
      <c r="C32" s="113">
        <v>0.31964469362898518</v>
      </c>
      <c r="D32" s="115">
        <v>2732</v>
      </c>
      <c r="E32" s="114">
        <v>2747</v>
      </c>
      <c r="F32" s="114">
        <v>2722</v>
      </c>
      <c r="G32" s="114">
        <v>2334</v>
      </c>
      <c r="H32" s="140">
        <v>2178</v>
      </c>
      <c r="I32" s="115">
        <v>554</v>
      </c>
      <c r="J32" s="116">
        <v>25.436179981634528</v>
      </c>
    </row>
    <row r="33" spans="1:10" s="110" customFormat="1" ht="12" customHeight="1" x14ac:dyDescent="0.2">
      <c r="A33" s="118" t="s">
        <v>113</v>
      </c>
      <c r="B33" s="119" t="s">
        <v>181</v>
      </c>
      <c r="C33" s="113">
        <v>68.245897093596696</v>
      </c>
      <c r="D33" s="115">
        <v>583297</v>
      </c>
      <c r="E33" s="114">
        <v>586907</v>
      </c>
      <c r="F33" s="114">
        <v>593512</v>
      </c>
      <c r="G33" s="114">
        <v>586879</v>
      </c>
      <c r="H33" s="140">
        <v>585624</v>
      </c>
      <c r="I33" s="115">
        <v>-2327</v>
      </c>
      <c r="J33" s="116">
        <v>-0.39735393358195703</v>
      </c>
    </row>
    <row r="34" spans="1:10" s="110" customFormat="1" ht="12" customHeight="1" x14ac:dyDescent="0.2">
      <c r="A34" s="118"/>
      <c r="B34" s="119" t="s">
        <v>182</v>
      </c>
      <c r="C34" s="113">
        <v>31.754102906403308</v>
      </c>
      <c r="D34" s="115">
        <v>271402</v>
      </c>
      <c r="E34" s="114">
        <v>271616</v>
      </c>
      <c r="F34" s="114">
        <v>271961</v>
      </c>
      <c r="G34" s="114">
        <v>267285</v>
      </c>
      <c r="H34" s="140">
        <v>263100</v>
      </c>
      <c r="I34" s="115">
        <v>8302</v>
      </c>
      <c r="J34" s="116">
        <v>3.1554541999239833</v>
      </c>
    </row>
    <row r="35" spans="1:10" s="110" customFormat="1" ht="12" customHeight="1" x14ac:dyDescent="0.2">
      <c r="A35" s="118" t="s">
        <v>113</v>
      </c>
      <c r="B35" s="119" t="s">
        <v>116</v>
      </c>
      <c r="C35" s="113">
        <v>93.069372960539326</v>
      </c>
      <c r="D35" s="115">
        <v>795463</v>
      </c>
      <c r="E35" s="114">
        <v>800071</v>
      </c>
      <c r="F35" s="114">
        <v>806567</v>
      </c>
      <c r="G35" s="114">
        <v>795646</v>
      </c>
      <c r="H35" s="140">
        <v>792941</v>
      </c>
      <c r="I35" s="115">
        <v>2522</v>
      </c>
      <c r="J35" s="116">
        <v>0.31805645060603499</v>
      </c>
    </row>
    <row r="36" spans="1:10" s="110" customFormat="1" ht="12" customHeight="1" x14ac:dyDescent="0.2">
      <c r="A36" s="118"/>
      <c r="B36" s="119" t="s">
        <v>117</v>
      </c>
      <c r="C36" s="113">
        <v>6.8821889343499878</v>
      </c>
      <c r="D36" s="115">
        <v>58822</v>
      </c>
      <c r="E36" s="114">
        <v>58043</v>
      </c>
      <c r="F36" s="114">
        <v>58491</v>
      </c>
      <c r="G36" s="114">
        <v>58067</v>
      </c>
      <c r="H36" s="140">
        <v>55347</v>
      </c>
      <c r="I36" s="115">
        <v>3475</v>
      </c>
      <c r="J36" s="116">
        <v>6.2785697508446709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21249</v>
      </c>
      <c r="E64" s="236">
        <v>21449</v>
      </c>
      <c r="F64" s="236">
        <v>21514</v>
      </c>
      <c r="G64" s="236">
        <v>21376</v>
      </c>
      <c r="H64" s="140">
        <v>21361</v>
      </c>
      <c r="I64" s="115">
        <v>-112</v>
      </c>
      <c r="J64" s="116">
        <v>-0.52432002247085807</v>
      </c>
    </row>
    <row r="65" spans="1:12" s="110" customFormat="1" ht="12" customHeight="1" x14ac:dyDescent="0.2">
      <c r="A65" s="118" t="s">
        <v>105</v>
      </c>
      <c r="B65" s="119" t="s">
        <v>106</v>
      </c>
      <c r="C65" s="113">
        <v>50.647089274789401</v>
      </c>
      <c r="D65" s="235">
        <v>10762</v>
      </c>
      <c r="E65" s="236">
        <v>10838</v>
      </c>
      <c r="F65" s="236">
        <v>10904</v>
      </c>
      <c r="G65" s="236">
        <v>10806</v>
      </c>
      <c r="H65" s="140">
        <v>10773</v>
      </c>
      <c r="I65" s="115">
        <v>-11</v>
      </c>
      <c r="J65" s="116">
        <v>-0.10210711965097929</v>
      </c>
    </row>
    <row r="66" spans="1:12" s="110" customFormat="1" ht="12" customHeight="1" x14ac:dyDescent="0.2">
      <c r="A66" s="118"/>
      <c r="B66" s="119" t="s">
        <v>107</v>
      </c>
      <c r="C66" s="113">
        <v>49.352910725210599</v>
      </c>
      <c r="D66" s="235">
        <v>10487</v>
      </c>
      <c r="E66" s="236">
        <v>10611</v>
      </c>
      <c r="F66" s="236">
        <v>10610</v>
      </c>
      <c r="G66" s="236">
        <v>10570</v>
      </c>
      <c r="H66" s="140">
        <v>10588</v>
      </c>
      <c r="I66" s="115">
        <v>-101</v>
      </c>
      <c r="J66" s="116">
        <v>-0.9539100868908198</v>
      </c>
    </row>
    <row r="67" spans="1:12" s="110" customFormat="1" ht="12" customHeight="1" x14ac:dyDescent="0.2">
      <c r="A67" s="118" t="s">
        <v>105</v>
      </c>
      <c r="B67" s="121" t="s">
        <v>108</v>
      </c>
      <c r="C67" s="113">
        <v>7.8168384394559745</v>
      </c>
      <c r="D67" s="235">
        <v>1661</v>
      </c>
      <c r="E67" s="236">
        <v>1730</v>
      </c>
      <c r="F67" s="236">
        <v>1689</v>
      </c>
      <c r="G67" s="236">
        <v>1547</v>
      </c>
      <c r="H67" s="140">
        <v>1548</v>
      </c>
      <c r="I67" s="115">
        <v>113</v>
      </c>
      <c r="J67" s="116">
        <v>7.2997416020671837</v>
      </c>
    </row>
    <row r="68" spans="1:12" s="110" customFormat="1" ht="12" customHeight="1" x14ac:dyDescent="0.2">
      <c r="A68" s="118"/>
      <c r="B68" s="121" t="s">
        <v>109</v>
      </c>
      <c r="C68" s="113">
        <v>65.019530330839103</v>
      </c>
      <c r="D68" s="235">
        <v>13816</v>
      </c>
      <c r="E68" s="236">
        <v>13910</v>
      </c>
      <c r="F68" s="236">
        <v>14042</v>
      </c>
      <c r="G68" s="236">
        <v>14086</v>
      </c>
      <c r="H68" s="140">
        <v>14161</v>
      </c>
      <c r="I68" s="115">
        <v>-345</v>
      </c>
      <c r="J68" s="116">
        <v>-2.4362686250970977</v>
      </c>
    </row>
    <row r="69" spans="1:12" s="110" customFormat="1" ht="12" customHeight="1" x14ac:dyDescent="0.2">
      <c r="A69" s="118"/>
      <c r="B69" s="121" t="s">
        <v>110</v>
      </c>
      <c r="C69" s="113">
        <v>26.01534189844228</v>
      </c>
      <c r="D69" s="235">
        <v>5528</v>
      </c>
      <c r="E69" s="236">
        <v>5548</v>
      </c>
      <c r="F69" s="236">
        <v>5537</v>
      </c>
      <c r="G69" s="236">
        <v>5510</v>
      </c>
      <c r="H69" s="140">
        <v>5429</v>
      </c>
      <c r="I69" s="115">
        <v>99</v>
      </c>
      <c r="J69" s="116">
        <v>1.8235402468226192</v>
      </c>
    </row>
    <row r="70" spans="1:12" s="110" customFormat="1" ht="12" customHeight="1" x14ac:dyDescent="0.2">
      <c r="A70" s="120"/>
      <c r="B70" s="121" t="s">
        <v>111</v>
      </c>
      <c r="C70" s="113">
        <v>1.1482893312626477</v>
      </c>
      <c r="D70" s="235">
        <v>244</v>
      </c>
      <c r="E70" s="236">
        <v>261</v>
      </c>
      <c r="F70" s="236">
        <v>246</v>
      </c>
      <c r="G70" s="236">
        <v>233</v>
      </c>
      <c r="H70" s="140">
        <v>223</v>
      </c>
      <c r="I70" s="115">
        <v>21</v>
      </c>
      <c r="J70" s="116">
        <v>9.4170403587443943</v>
      </c>
    </row>
    <row r="71" spans="1:12" s="110" customFormat="1" ht="12" customHeight="1" x14ac:dyDescent="0.2">
      <c r="A71" s="120"/>
      <c r="B71" s="121" t="s">
        <v>112</v>
      </c>
      <c r="C71" s="113">
        <v>0.41884323968186737</v>
      </c>
      <c r="D71" s="235">
        <v>89</v>
      </c>
      <c r="E71" s="236">
        <v>95</v>
      </c>
      <c r="F71" s="236">
        <v>90</v>
      </c>
      <c r="G71" s="236">
        <v>79</v>
      </c>
      <c r="H71" s="140">
        <v>73</v>
      </c>
      <c r="I71" s="115">
        <v>16</v>
      </c>
      <c r="J71" s="116">
        <v>21.917808219178081</v>
      </c>
    </row>
    <row r="72" spans="1:12" s="110" customFormat="1" ht="12" customHeight="1" x14ac:dyDescent="0.2">
      <c r="A72" s="118" t="s">
        <v>113</v>
      </c>
      <c r="B72" s="119" t="s">
        <v>181</v>
      </c>
      <c r="C72" s="113">
        <v>66.530189655983804</v>
      </c>
      <c r="D72" s="235">
        <v>14137</v>
      </c>
      <c r="E72" s="236">
        <v>14288</v>
      </c>
      <c r="F72" s="236">
        <v>14349</v>
      </c>
      <c r="G72" s="236">
        <v>14270</v>
      </c>
      <c r="H72" s="140">
        <v>14376</v>
      </c>
      <c r="I72" s="115">
        <v>-239</v>
      </c>
      <c r="J72" s="116">
        <v>-1.6624930439621592</v>
      </c>
    </row>
    <row r="73" spans="1:12" s="110" customFormat="1" ht="12" customHeight="1" x14ac:dyDescent="0.2">
      <c r="A73" s="118"/>
      <c r="B73" s="119" t="s">
        <v>182</v>
      </c>
      <c r="C73" s="113">
        <v>33.469810344016189</v>
      </c>
      <c r="D73" s="115">
        <v>7112</v>
      </c>
      <c r="E73" s="114">
        <v>7161</v>
      </c>
      <c r="F73" s="114">
        <v>7165</v>
      </c>
      <c r="G73" s="114">
        <v>7106</v>
      </c>
      <c r="H73" s="140">
        <v>6985</v>
      </c>
      <c r="I73" s="115">
        <v>127</v>
      </c>
      <c r="J73" s="116">
        <v>1.8181818181818181</v>
      </c>
    </row>
    <row r="74" spans="1:12" s="110" customFormat="1" ht="12" customHeight="1" x14ac:dyDescent="0.2">
      <c r="A74" s="118" t="s">
        <v>113</v>
      </c>
      <c r="B74" s="119" t="s">
        <v>116</v>
      </c>
      <c r="C74" s="113">
        <v>91.80196715139536</v>
      </c>
      <c r="D74" s="115">
        <v>19507</v>
      </c>
      <c r="E74" s="114">
        <v>19716</v>
      </c>
      <c r="F74" s="114">
        <v>19841</v>
      </c>
      <c r="G74" s="114">
        <v>19702</v>
      </c>
      <c r="H74" s="140">
        <v>19759</v>
      </c>
      <c r="I74" s="115">
        <v>-252</v>
      </c>
      <c r="J74" s="116">
        <v>-1.275368186649122</v>
      </c>
    </row>
    <row r="75" spans="1:12" s="110" customFormat="1" ht="12" customHeight="1" x14ac:dyDescent="0.2">
      <c r="A75" s="142"/>
      <c r="B75" s="124" t="s">
        <v>117</v>
      </c>
      <c r="C75" s="125">
        <v>8.1462657066214881</v>
      </c>
      <c r="D75" s="143">
        <v>1731</v>
      </c>
      <c r="E75" s="144">
        <v>1723</v>
      </c>
      <c r="F75" s="144">
        <v>1663</v>
      </c>
      <c r="G75" s="144">
        <v>1665</v>
      </c>
      <c r="H75" s="145">
        <v>1593</v>
      </c>
      <c r="I75" s="143">
        <v>138</v>
      </c>
      <c r="J75" s="146">
        <v>8.662900188323917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28665</v>
      </c>
      <c r="G11" s="114">
        <v>29025</v>
      </c>
      <c r="H11" s="114">
        <v>29035</v>
      </c>
      <c r="I11" s="114">
        <v>28703</v>
      </c>
      <c r="J11" s="140">
        <v>28490</v>
      </c>
      <c r="K11" s="114">
        <v>175</v>
      </c>
      <c r="L11" s="116">
        <v>0.61425061425061422</v>
      </c>
    </row>
    <row r="12" spans="1:17" s="110" customFormat="1" ht="24.95" customHeight="1" x14ac:dyDescent="0.2">
      <c r="A12" s="604" t="s">
        <v>185</v>
      </c>
      <c r="B12" s="605"/>
      <c r="C12" s="605"/>
      <c r="D12" s="606"/>
      <c r="E12" s="113">
        <v>44.074655503226928</v>
      </c>
      <c r="F12" s="115">
        <v>12634</v>
      </c>
      <c r="G12" s="114">
        <v>12757</v>
      </c>
      <c r="H12" s="114">
        <v>12748</v>
      </c>
      <c r="I12" s="114">
        <v>12604</v>
      </c>
      <c r="J12" s="140">
        <v>12399</v>
      </c>
      <c r="K12" s="114">
        <v>235</v>
      </c>
      <c r="L12" s="116">
        <v>1.8953141382369545</v>
      </c>
    </row>
    <row r="13" spans="1:17" s="110" customFormat="1" ht="15" customHeight="1" x14ac:dyDescent="0.2">
      <c r="A13" s="120"/>
      <c r="B13" s="612" t="s">
        <v>107</v>
      </c>
      <c r="C13" s="612"/>
      <c r="E13" s="113">
        <v>55.925344496773072</v>
      </c>
      <c r="F13" s="115">
        <v>16031</v>
      </c>
      <c r="G13" s="114">
        <v>16268</v>
      </c>
      <c r="H13" s="114">
        <v>16287</v>
      </c>
      <c r="I13" s="114">
        <v>16099</v>
      </c>
      <c r="J13" s="140">
        <v>16091</v>
      </c>
      <c r="K13" s="114">
        <v>-60</v>
      </c>
      <c r="L13" s="116">
        <v>-0.37287924926977811</v>
      </c>
    </row>
    <row r="14" spans="1:17" s="110" customFormat="1" ht="24.95" customHeight="1" x14ac:dyDescent="0.2">
      <c r="A14" s="604" t="s">
        <v>186</v>
      </c>
      <c r="B14" s="605"/>
      <c r="C14" s="605"/>
      <c r="D14" s="606"/>
      <c r="E14" s="113">
        <v>7.1236699808128376</v>
      </c>
      <c r="F14" s="115">
        <v>2042</v>
      </c>
      <c r="G14" s="114">
        <v>2189</v>
      </c>
      <c r="H14" s="114">
        <v>2127</v>
      </c>
      <c r="I14" s="114">
        <v>1927</v>
      </c>
      <c r="J14" s="140">
        <v>1886</v>
      </c>
      <c r="K14" s="114">
        <v>156</v>
      </c>
      <c r="L14" s="116">
        <v>8.2714740190880178</v>
      </c>
    </row>
    <row r="15" spans="1:17" s="110" customFormat="1" ht="15" customHeight="1" x14ac:dyDescent="0.2">
      <c r="A15" s="120"/>
      <c r="B15" s="119"/>
      <c r="C15" s="258" t="s">
        <v>106</v>
      </c>
      <c r="E15" s="113">
        <v>50.048971596474047</v>
      </c>
      <c r="F15" s="115">
        <v>1022</v>
      </c>
      <c r="G15" s="114">
        <v>1093</v>
      </c>
      <c r="H15" s="114">
        <v>1082</v>
      </c>
      <c r="I15" s="114">
        <v>971</v>
      </c>
      <c r="J15" s="140">
        <v>950</v>
      </c>
      <c r="K15" s="114">
        <v>72</v>
      </c>
      <c r="L15" s="116">
        <v>7.5789473684210522</v>
      </c>
    </row>
    <row r="16" spans="1:17" s="110" customFormat="1" ht="15" customHeight="1" x14ac:dyDescent="0.2">
      <c r="A16" s="120"/>
      <c r="B16" s="119"/>
      <c r="C16" s="258" t="s">
        <v>107</v>
      </c>
      <c r="E16" s="113">
        <v>49.951028403525953</v>
      </c>
      <c r="F16" s="115">
        <v>1020</v>
      </c>
      <c r="G16" s="114">
        <v>1096</v>
      </c>
      <c r="H16" s="114">
        <v>1045</v>
      </c>
      <c r="I16" s="114">
        <v>956</v>
      </c>
      <c r="J16" s="140">
        <v>936</v>
      </c>
      <c r="K16" s="114">
        <v>84</v>
      </c>
      <c r="L16" s="116">
        <v>8.9743589743589745</v>
      </c>
    </row>
    <row r="17" spans="1:12" s="110" customFormat="1" ht="15" customHeight="1" x14ac:dyDescent="0.2">
      <c r="A17" s="120"/>
      <c r="B17" s="121" t="s">
        <v>109</v>
      </c>
      <c r="C17" s="258"/>
      <c r="E17" s="113">
        <v>64.845630559916273</v>
      </c>
      <c r="F17" s="115">
        <v>18588</v>
      </c>
      <c r="G17" s="114">
        <v>18791</v>
      </c>
      <c r="H17" s="114">
        <v>18896</v>
      </c>
      <c r="I17" s="114">
        <v>18802</v>
      </c>
      <c r="J17" s="140">
        <v>18754</v>
      </c>
      <c r="K17" s="114">
        <v>-166</v>
      </c>
      <c r="L17" s="116">
        <v>-0.88514450250613208</v>
      </c>
    </row>
    <row r="18" spans="1:12" s="110" customFormat="1" ht="15" customHeight="1" x14ac:dyDescent="0.2">
      <c r="A18" s="120"/>
      <c r="B18" s="119"/>
      <c r="C18" s="258" t="s">
        <v>106</v>
      </c>
      <c r="E18" s="113">
        <v>44.986012481170647</v>
      </c>
      <c r="F18" s="115">
        <v>8362</v>
      </c>
      <c r="G18" s="114">
        <v>8421</v>
      </c>
      <c r="H18" s="114">
        <v>8443</v>
      </c>
      <c r="I18" s="114">
        <v>8426</v>
      </c>
      <c r="J18" s="140">
        <v>8318</v>
      </c>
      <c r="K18" s="114">
        <v>44</v>
      </c>
      <c r="L18" s="116">
        <v>0.52897331089204136</v>
      </c>
    </row>
    <row r="19" spans="1:12" s="110" customFormat="1" ht="15" customHeight="1" x14ac:dyDescent="0.2">
      <c r="A19" s="120"/>
      <c r="B19" s="119"/>
      <c r="C19" s="258" t="s">
        <v>107</v>
      </c>
      <c r="E19" s="113">
        <v>55.013987518829353</v>
      </c>
      <c r="F19" s="115">
        <v>10226</v>
      </c>
      <c r="G19" s="114">
        <v>10370</v>
      </c>
      <c r="H19" s="114">
        <v>10453</v>
      </c>
      <c r="I19" s="114">
        <v>10376</v>
      </c>
      <c r="J19" s="140">
        <v>10436</v>
      </c>
      <c r="K19" s="114">
        <v>-210</v>
      </c>
      <c r="L19" s="116">
        <v>-2.012265235722499</v>
      </c>
    </row>
    <row r="20" spans="1:12" s="110" customFormat="1" ht="15" customHeight="1" x14ac:dyDescent="0.2">
      <c r="A20" s="120"/>
      <c r="B20" s="121" t="s">
        <v>110</v>
      </c>
      <c r="C20" s="258"/>
      <c r="E20" s="113">
        <v>26.917844060701203</v>
      </c>
      <c r="F20" s="115">
        <v>7716</v>
      </c>
      <c r="G20" s="114">
        <v>7705</v>
      </c>
      <c r="H20" s="114">
        <v>7682</v>
      </c>
      <c r="I20" s="114">
        <v>7664</v>
      </c>
      <c r="J20" s="140">
        <v>7559</v>
      </c>
      <c r="K20" s="114">
        <v>157</v>
      </c>
      <c r="L20" s="116">
        <v>2.0769943114168541</v>
      </c>
    </row>
    <row r="21" spans="1:12" s="110" customFormat="1" ht="15" customHeight="1" x14ac:dyDescent="0.2">
      <c r="A21" s="120"/>
      <c r="B21" s="119"/>
      <c r="C21" s="258" t="s">
        <v>106</v>
      </c>
      <c r="E21" s="113">
        <v>39.774494556765163</v>
      </c>
      <c r="F21" s="115">
        <v>3069</v>
      </c>
      <c r="G21" s="114">
        <v>3042</v>
      </c>
      <c r="H21" s="114">
        <v>3033</v>
      </c>
      <c r="I21" s="114">
        <v>3027</v>
      </c>
      <c r="J21" s="140">
        <v>2965</v>
      </c>
      <c r="K21" s="114">
        <v>104</v>
      </c>
      <c r="L21" s="116">
        <v>3.5075885328836427</v>
      </c>
    </row>
    <row r="22" spans="1:12" s="110" customFormat="1" ht="15" customHeight="1" x14ac:dyDescent="0.2">
      <c r="A22" s="120"/>
      <c r="B22" s="119"/>
      <c r="C22" s="258" t="s">
        <v>107</v>
      </c>
      <c r="E22" s="113">
        <v>60.225505443234837</v>
      </c>
      <c r="F22" s="115">
        <v>4647</v>
      </c>
      <c r="G22" s="114">
        <v>4663</v>
      </c>
      <c r="H22" s="114">
        <v>4649</v>
      </c>
      <c r="I22" s="114">
        <v>4637</v>
      </c>
      <c r="J22" s="140">
        <v>4594</v>
      </c>
      <c r="K22" s="114">
        <v>53</v>
      </c>
      <c r="L22" s="116">
        <v>1.153678711362647</v>
      </c>
    </row>
    <row r="23" spans="1:12" s="110" customFormat="1" ht="15" customHeight="1" x14ac:dyDescent="0.2">
      <c r="A23" s="120"/>
      <c r="B23" s="121" t="s">
        <v>111</v>
      </c>
      <c r="C23" s="258"/>
      <c r="E23" s="113">
        <v>1.1128553985696843</v>
      </c>
      <c r="F23" s="115">
        <v>319</v>
      </c>
      <c r="G23" s="114">
        <v>340</v>
      </c>
      <c r="H23" s="114">
        <v>330</v>
      </c>
      <c r="I23" s="114">
        <v>310</v>
      </c>
      <c r="J23" s="140">
        <v>291</v>
      </c>
      <c r="K23" s="114">
        <v>28</v>
      </c>
      <c r="L23" s="116">
        <v>9.6219931271477659</v>
      </c>
    </row>
    <row r="24" spans="1:12" s="110" customFormat="1" ht="15" customHeight="1" x14ac:dyDescent="0.2">
      <c r="A24" s="120"/>
      <c r="B24" s="119"/>
      <c r="C24" s="258" t="s">
        <v>106</v>
      </c>
      <c r="E24" s="113">
        <v>56.739811912225704</v>
      </c>
      <c r="F24" s="115">
        <v>181</v>
      </c>
      <c r="G24" s="114">
        <v>201</v>
      </c>
      <c r="H24" s="114">
        <v>190</v>
      </c>
      <c r="I24" s="114">
        <v>180</v>
      </c>
      <c r="J24" s="140">
        <v>166</v>
      </c>
      <c r="K24" s="114">
        <v>15</v>
      </c>
      <c r="L24" s="116">
        <v>9.0361445783132535</v>
      </c>
    </row>
    <row r="25" spans="1:12" s="110" customFormat="1" ht="15" customHeight="1" x14ac:dyDescent="0.2">
      <c r="A25" s="120"/>
      <c r="B25" s="119"/>
      <c r="C25" s="258" t="s">
        <v>107</v>
      </c>
      <c r="E25" s="113">
        <v>43.260188087774296</v>
      </c>
      <c r="F25" s="115">
        <v>138</v>
      </c>
      <c r="G25" s="114">
        <v>139</v>
      </c>
      <c r="H25" s="114">
        <v>140</v>
      </c>
      <c r="I25" s="114">
        <v>130</v>
      </c>
      <c r="J25" s="140">
        <v>125</v>
      </c>
      <c r="K25" s="114">
        <v>13</v>
      </c>
      <c r="L25" s="116">
        <v>10.4</v>
      </c>
    </row>
    <row r="26" spans="1:12" s="110" customFormat="1" ht="15" customHeight="1" x14ac:dyDescent="0.2">
      <c r="A26" s="120"/>
      <c r="C26" s="121" t="s">
        <v>187</v>
      </c>
      <c r="D26" s="110" t="s">
        <v>188</v>
      </c>
      <c r="E26" s="113">
        <v>0.38723181580324439</v>
      </c>
      <c r="F26" s="115">
        <v>111</v>
      </c>
      <c r="G26" s="114">
        <v>130</v>
      </c>
      <c r="H26" s="114">
        <v>129</v>
      </c>
      <c r="I26" s="114">
        <v>100</v>
      </c>
      <c r="J26" s="140">
        <v>93</v>
      </c>
      <c r="K26" s="114">
        <v>18</v>
      </c>
      <c r="L26" s="116">
        <v>19.35483870967742</v>
      </c>
    </row>
    <row r="27" spans="1:12" s="110" customFormat="1" ht="15" customHeight="1" x14ac:dyDescent="0.2">
      <c r="A27" s="120"/>
      <c r="B27" s="119"/>
      <c r="D27" s="259" t="s">
        <v>106</v>
      </c>
      <c r="E27" s="113">
        <v>47.747747747747745</v>
      </c>
      <c r="F27" s="115">
        <v>53</v>
      </c>
      <c r="G27" s="114">
        <v>62</v>
      </c>
      <c r="H27" s="114">
        <v>66</v>
      </c>
      <c r="I27" s="114">
        <v>54</v>
      </c>
      <c r="J27" s="140">
        <v>47</v>
      </c>
      <c r="K27" s="114">
        <v>6</v>
      </c>
      <c r="L27" s="116">
        <v>12.76595744680851</v>
      </c>
    </row>
    <row r="28" spans="1:12" s="110" customFormat="1" ht="15" customHeight="1" x14ac:dyDescent="0.2">
      <c r="A28" s="120"/>
      <c r="B28" s="119"/>
      <c r="D28" s="259" t="s">
        <v>107</v>
      </c>
      <c r="E28" s="113">
        <v>52.252252252252255</v>
      </c>
      <c r="F28" s="115">
        <v>58</v>
      </c>
      <c r="G28" s="114">
        <v>68</v>
      </c>
      <c r="H28" s="114">
        <v>63</v>
      </c>
      <c r="I28" s="114">
        <v>46</v>
      </c>
      <c r="J28" s="140">
        <v>46</v>
      </c>
      <c r="K28" s="114">
        <v>12</v>
      </c>
      <c r="L28" s="116">
        <v>26.086956521739129</v>
      </c>
    </row>
    <row r="29" spans="1:12" s="110" customFormat="1" ht="24.95" customHeight="1" x14ac:dyDescent="0.2">
      <c r="A29" s="604" t="s">
        <v>189</v>
      </c>
      <c r="B29" s="605"/>
      <c r="C29" s="605"/>
      <c r="D29" s="606"/>
      <c r="E29" s="113">
        <v>89.164486307343452</v>
      </c>
      <c r="F29" s="115">
        <v>25559</v>
      </c>
      <c r="G29" s="114">
        <v>25833</v>
      </c>
      <c r="H29" s="114">
        <v>26023</v>
      </c>
      <c r="I29" s="114">
        <v>25669</v>
      </c>
      <c r="J29" s="140">
        <v>25781</v>
      </c>
      <c r="K29" s="114">
        <v>-222</v>
      </c>
      <c r="L29" s="116">
        <v>-0.86109925914433105</v>
      </c>
    </row>
    <row r="30" spans="1:12" s="110" customFormat="1" ht="15" customHeight="1" x14ac:dyDescent="0.2">
      <c r="A30" s="120"/>
      <c r="B30" s="119"/>
      <c r="C30" s="258" t="s">
        <v>106</v>
      </c>
      <c r="E30" s="113">
        <v>42.795101529793811</v>
      </c>
      <c r="F30" s="115">
        <v>10938</v>
      </c>
      <c r="G30" s="114">
        <v>10987</v>
      </c>
      <c r="H30" s="114">
        <v>11111</v>
      </c>
      <c r="I30" s="114">
        <v>10945</v>
      </c>
      <c r="J30" s="140">
        <v>10937</v>
      </c>
      <c r="K30" s="114">
        <v>1</v>
      </c>
      <c r="L30" s="116">
        <v>9.1432751211483962E-3</v>
      </c>
    </row>
    <row r="31" spans="1:12" s="110" customFormat="1" ht="15" customHeight="1" x14ac:dyDescent="0.2">
      <c r="A31" s="120"/>
      <c r="B31" s="119"/>
      <c r="C31" s="258" t="s">
        <v>107</v>
      </c>
      <c r="E31" s="113">
        <v>57.204898470206189</v>
      </c>
      <c r="F31" s="115">
        <v>14621</v>
      </c>
      <c r="G31" s="114">
        <v>14846</v>
      </c>
      <c r="H31" s="114">
        <v>14912</v>
      </c>
      <c r="I31" s="114">
        <v>14724</v>
      </c>
      <c r="J31" s="140">
        <v>14844</v>
      </c>
      <c r="K31" s="114">
        <v>-223</v>
      </c>
      <c r="L31" s="116">
        <v>-1.5022904877391539</v>
      </c>
    </row>
    <row r="32" spans="1:12" s="110" customFormat="1" ht="15" customHeight="1" x14ac:dyDescent="0.2">
      <c r="A32" s="120"/>
      <c r="B32" s="119" t="s">
        <v>117</v>
      </c>
      <c r="C32" s="258"/>
      <c r="E32" s="113">
        <v>10.790162218733647</v>
      </c>
      <c r="F32" s="115">
        <v>3093</v>
      </c>
      <c r="G32" s="114">
        <v>3181</v>
      </c>
      <c r="H32" s="114">
        <v>3001</v>
      </c>
      <c r="I32" s="114">
        <v>3024</v>
      </c>
      <c r="J32" s="140">
        <v>2701</v>
      </c>
      <c r="K32" s="114">
        <v>392</v>
      </c>
      <c r="L32" s="116">
        <v>14.513143280266569</v>
      </c>
    </row>
    <row r="33" spans="1:12" s="110" customFormat="1" ht="15" customHeight="1" x14ac:dyDescent="0.2">
      <c r="A33" s="120"/>
      <c r="B33" s="119"/>
      <c r="C33" s="258" t="s">
        <v>106</v>
      </c>
      <c r="E33" s="113">
        <v>54.542515357258324</v>
      </c>
      <c r="F33" s="115">
        <v>1687</v>
      </c>
      <c r="G33" s="114">
        <v>1763</v>
      </c>
      <c r="H33" s="114">
        <v>1630</v>
      </c>
      <c r="I33" s="114">
        <v>1652</v>
      </c>
      <c r="J33" s="140">
        <v>1457</v>
      </c>
      <c r="K33" s="114">
        <v>230</v>
      </c>
      <c r="L33" s="116">
        <v>15.78586135895676</v>
      </c>
    </row>
    <row r="34" spans="1:12" s="110" customFormat="1" ht="15" customHeight="1" x14ac:dyDescent="0.2">
      <c r="A34" s="120"/>
      <c r="B34" s="119"/>
      <c r="C34" s="258" t="s">
        <v>107</v>
      </c>
      <c r="E34" s="113">
        <v>45.457484642741676</v>
      </c>
      <c r="F34" s="115">
        <v>1406</v>
      </c>
      <c r="G34" s="114">
        <v>1418</v>
      </c>
      <c r="H34" s="114">
        <v>1371</v>
      </c>
      <c r="I34" s="114">
        <v>1372</v>
      </c>
      <c r="J34" s="140">
        <v>1244</v>
      </c>
      <c r="K34" s="114">
        <v>162</v>
      </c>
      <c r="L34" s="116">
        <v>13.02250803858521</v>
      </c>
    </row>
    <row r="35" spans="1:12" s="110" customFormat="1" ht="24.95" customHeight="1" x14ac:dyDescent="0.2">
      <c r="A35" s="604" t="s">
        <v>190</v>
      </c>
      <c r="B35" s="605"/>
      <c r="C35" s="605"/>
      <c r="D35" s="606"/>
      <c r="E35" s="113">
        <v>62.466422466422465</v>
      </c>
      <c r="F35" s="115">
        <v>17906</v>
      </c>
      <c r="G35" s="114">
        <v>18205</v>
      </c>
      <c r="H35" s="114">
        <v>18156</v>
      </c>
      <c r="I35" s="114">
        <v>18027</v>
      </c>
      <c r="J35" s="140">
        <v>17979</v>
      </c>
      <c r="K35" s="114">
        <v>-73</v>
      </c>
      <c r="L35" s="116">
        <v>-0.40602925635463594</v>
      </c>
    </row>
    <row r="36" spans="1:12" s="110" customFormat="1" ht="15" customHeight="1" x14ac:dyDescent="0.2">
      <c r="A36" s="120"/>
      <c r="B36" s="119"/>
      <c r="C36" s="258" t="s">
        <v>106</v>
      </c>
      <c r="E36" s="113">
        <v>55.780185412710821</v>
      </c>
      <c r="F36" s="115">
        <v>9988</v>
      </c>
      <c r="G36" s="114">
        <v>10098</v>
      </c>
      <c r="H36" s="114">
        <v>10108</v>
      </c>
      <c r="I36" s="114">
        <v>9996</v>
      </c>
      <c r="J36" s="140">
        <v>9897</v>
      </c>
      <c r="K36" s="114">
        <v>91</v>
      </c>
      <c r="L36" s="116">
        <v>0.91947054663029204</v>
      </c>
    </row>
    <row r="37" spans="1:12" s="110" customFormat="1" ht="15" customHeight="1" x14ac:dyDescent="0.2">
      <c r="A37" s="120"/>
      <c r="B37" s="119"/>
      <c r="C37" s="258" t="s">
        <v>107</v>
      </c>
      <c r="E37" s="113">
        <v>44.219814587289179</v>
      </c>
      <c r="F37" s="115">
        <v>7918</v>
      </c>
      <c r="G37" s="114">
        <v>8107</v>
      </c>
      <c r="H37" s="114">
        <v>8048</v>
      </c>
      <c r="I37" s="114">
        <v>8031</v>
      </c>
      <c r="J37" s="140">
        <v>8082</v>
      </c>
      <c r="K37" s="114">
        <v>-164</v>
      </c>
      <c r="L37" s="116">
        <v>-2.0292006928977977</v>
      </c>
    </row>
    <row r="38" spans="1:12" s="110" customFormat="1" ht="15" customHeight="1" x14ac:dyDescent="0.2">
      <c r="A38" s="120"/>
      <c r="B38" s="119" t="s">
        <v>182</v>
      </c>
      <c r="C38" s="258"/>
      <c r="E38" s="113">
        <v>37.533577533577535</v>
      </c>
      <c r="F38" s="115">
        <v>10759</v>
      </c>
      <c r="G38" s="114">
        <v>10820</v>
      </c>
      <c r="H38" s="114">
        <v>10879</v>
      </c>
      <c r="I38" s="114">
        <v>10676</v>
      </c>
      <c r="J38" s="140">
        <v>10511</v>
      </c>
      <c r="K38" s="114">
        <v>248</v>
      </c>
      <c r="L38" s="116">
        <v>2.3594329749785938</v>
      </c>
    </row>
    <row r="39" spans="1:12" s="110" customFormat="1" ht="15" customHeight="1" x14ac:dyDescent="0.2">
      <c r="A39" s="120"/>
      <c r="B39" s="119"/>
      <c r="C39" s="258" t="s">
        <v>106</v>
      </c>
      <c r="E39" s="113">
        <v>24.593363695510735</v>
      </c>
      <c r="F39" s="115">
        <v>2646</v>
      </c>
      <c r="G39" s="114">
        <v>2659</v>
      </c>
      <c r="H39" s="114">
        <v>2640</v>
      </c>
      <c r="I39" s="114">
        <v>2608</v>
      </c>
      <c r="J39" s="140">
        <v>2502</v>
      </c>
      <c r="K39" s="114">
        <v>144</v>
      </c>
      <c r="L39" s="116">
        <v>5.7553956834532372</v>
      </c>
    </row>
    <row r="40" spans="1:12" s="110" customFormat="1" ht="15" customHeight="1" x14ac:dyDescent="0.2">
      <c r="A40" s="120"/>
      <c r="B40" s="119"/>
      <c r="C40" s="258" t="s">
        <v>107</v>
      </c>
      <c r="E40" s="113">
        <v>75.406636304489268</v>
      </c>
      <c r="F40" s="115">
        <v>8113</v>
      </c>
      <c r="G40" s="114">
        <v>8161</v>
      </c>
      <c r="H40" s="114">
        <v>8239</v>
      </c>
      <c r="I40" s="114">
        <v>8068</v>
      </c>
      <c r="J40" s="140">
        <v>8009</v>
      </c>
      <c r="K40" s="114">
        <v>104</v>
      </c>
      <c r="L40" s="116">
        <v>1.2985391434636036</v>
      </c>
    </row>
    <row r="41" spans="1:12" s="110" customFormat="1" ht="24.75" customHeight="1" x14ac:dyDescent="0.2">
      <c r="A41" s="604" t="s">
        <v>518</v>
      </c>
      <c r="B41" s="605"/>
      <c r="C41" s="605"/>
      <c r="D41" s="606"/>
      <c r="E41" s="113">
        <v>3.2234432234432235</v>
      </c>
      <c r="F41" s="115">
        <v>924</v>
      </c>
      <c r="G41" s="114">
        <v>1007</v>
      </c>
      <c r="H41" s="114">
        <v>959</v>
      </c>
      <c r="I41" s="114">
        <v>782</v>
      </c>
      <c r="J41" s="140">
        <v>905</v>
      </c>
      <c r="K41" s="114">
        <v>19</v>
      </c>
      <c r="L41" s="116">
        <v>2.0994475138121547</v>
      </c>
    </row>
    <row r="42" spans="1:12" s="110" customFormat="1" ht="15" customHeight="1" x14ac:dyDescent="0.2">
      <c r="A42" s="120"/>
      <c r="B42" s="119"/>
      <c r="C42" s="258" t="s">
        <v>106</v>
      </c>
      <c r="E42" s="113">
        <v>49.350649350649348</v>
      </c>
      <c r="F42" s="115">
        <v>456</v>
      </c>
      <c r="G42" s="114">
        <v>507</v>
      </c>
      <c r="H42" s="114">
        <v>484</v>
      </c>
      <c r="I42" s="114">
        <v>383</v>
      </c>
      <c r="J42" s="140">
        <v>448</v>
      </c>
      <c r="K42" s="114">
        <v>8</v>
      </c>
      <c r="L42" s="116">
        <v>1.7857142857142858</v>
      </c>
    </row>
    <row r="43" spans="1:12" s="110" customFormat="1" ht="15" customHeight="1" x14ac:dyDescent="0.2">
      <c r="A43" s="123"/>
      <c r="B43" s="124"/>
      <c r="C43" s="260" t="s">
        <v>107</v>
      </c>
      <c r="D43" s="261"/>
      <c r="E43" s="125">
        <v>50.649350649350652</v>
      </c>
      <c r="F43" s="143">
        <v>468</v>
      </c>
      <c r="G43" s="144">
        <v>500</v>
      </c>
      <c r="H43" s="144">
        <v>475</v>
      </c>
      <c r="I43" s="144">
        <v>399</v>
      </c>
      <c r="J43" s="145">
        <v>457</v>
      </c>
      <c r="K43" s="144">
        <v>11</v>
      </c>
      <c r="L43" s="146">
        <v>2.4070021881838075</v>
      </c>
    </row>
    <row r="44" spans="1:12" s="110" customFormat="1" ht="45.75" customHeight="1" x14ac:dyDescent="0.2">
      <c r="A44" s="604" t="s">
        <v>191</v>
      </c>
      <c r="B44" s="605"/>
      <c r="C44" s="605"/>
      <c r="D44" s="606"/>
      <c r="E44" s="113">
        <v>2.2012907727193443</v>
      </c>
      <c r="F44" s="115">
        <v>631</v>
      </c>
      <c r="G44" s="114">
        <v>637</v>
      </c>
      <c r="H44" s="114">
        <v>631</v>
      </c>
      <c r="I44" s="114">
        <v>593</v>
      </c>
      <c r="J44" s="140">
        <v>620</v>
      </c>
      <c r="K44" s="114">
        <v>11</v>
      </c>
      <c r="L44" s="116">
        <v>1.7741935483870968</v>
      </c>
    </row>
    <row r="45" spans="1:12" s="110" customFormat="1" ht="15" customHeight="1" x14ac:dyDescent="0.2">
      <c r="A45" s="120"/>
      <c r="B45" s="119"/>
      <c r="C45" s="258" t="s">
        <v>106</v>
      </c>
      <c r="E45" s="113">
        <v>58.161648177496041</v>
      </c>
      <c r="F45" s="115">
        <v>367</v>
      </c>
      <c r="G45" s="114">
        <v>364</v>
      </c>
      <c r="H45" s="114">
        <v>364</v>
      </c>
      <c r="I45" s="114">
        <v>342</v>
      </c>
      <c r="J45" s="140">
        <v>352</v>
      </c>
      <c r="K45" s="114">
        <v>15</v>
      </c>
      <c r="L45" s="116">
        <v>4.2613636363636367</v>
      </c>
    </row>
    <row r="46" spans="1:12" s="110" customFormat="1" ht="15" customHeight="1" x14ac:dyDescent="0.2">
      <c r="A46" s="123"/>
      <c r="B46" s="124"/>
      <c r="C46" s="260" t="s">
        <v>107</v>
      </c>
      <c r="D46" s="261"/>
      <c r="E46" s="125">
        <v>41.838351822503959</v>
      </c>
      <c r="F46" s="143">
        <v>264</v>
      </c>
      <c r="G46" s="144">
        <v>273</v>
      </c>
      <c r="H46" s="144">
        <v>267</v>
      </c>
      <c r="I46" s="144">
        <v>251</v>
      </c>
      <c r="J46" s="145">
        <v>268</v>
      </c>
      <c r="K46" s="144">
        <v>-4</v>
      </c>
      <c r="L46" s="146">
        <v>-1.4925373134328359</v>
      </c>
    </row>
    <row r="47" spans="1:12" s="110" customFormat="1" ht="39" customHeight="1" x14ac:dyDescent="0.2">
      <c r="A47" s="604" t="s">
        <v>519</v>
      </c>
      <c r="B47" s="607"/>
      <c r="C47" s="607"/>
      <c r="D47" s="608"/>
      <c r="E47" s="113">
        <v>0.44304901447758588</v>
      </c>
      <c r="F47" s="115">
        <v>127</v>
      </c>
      <c r="G47" s="114">
        <v>145</v>
      </c>
      <c r="H47" s="114">
        <v>142</v>
      </c>
      <c r="I47" s="114">
        <v>122</v>
      </c>
      <c r="J47" s="140">
        <v>123</v>
      </c>
      <c r="K47" s="114">
        <v>4</v>
      </c>
      <c r="L47" s="116">
        <v>3.2520325203252032</v>
      </c>
    </row>
    <row r="48" spans="1:12" s="110" customFormat="1" ht="15" customHeight="1" x14ac:dyDescent="0.2">
      <c r="A48" s="120"/>
      <c r="B48" s="119"/>
      <c r="C48" s="258" t="s">
        <v>106</v>
      </c>
      <c r="E48" s="113">
        <v>40.15748031496063</v>
      </c>
      <c r="F48" s="115">
        <v>51</v>
      </c>
      <c r="G48" s="114">
        <v>53</v>
      </c>
      <c r="H48" s="114">
        <v>53</v>
      </c>
      <c r="I48" s="114">
        <v>53</v>
      </c>
      <c r="J48" s="140">
        <v>53</v>
      </c>
      <c r="K48" s="114">
        <v>-2</v>
      </c>
      <c r="L48" s="116">
        <v>-3.7735849056603774</v>
      </c>
    </row>
    <row r="49" spans="1:12" s="110" customFormat="1" ht="15" customHeight="1" x14ac:dyDescent="0.2">
      <c r="A49" s="123"/>
      <c r="B49" s="124"/>
      <c r="C49" s="260" t="s">
        <v>107</v>
      </c>
      <c r="D49" s="261"/>
      <c r="E49" s="125">
        <v>59.84251968503937</v>
      </c>
      <c r="F49" s="143">
        <v>76</v>
      </c>
      <c r="G49" s="144">
        <v>92</v>
      </c>
      <c r="H49" s="144">
        <v>89</v>
      </c>
      <c r="I49" s="144">
        <v>69</v>
      </c>
      <c r="J49" s="145">
        <v>70</v>
      </c>
      <c r="K49" s="144">
        <v>6</v>
      </c>
      <c r="L49" s="146">
        <v>8.5714285714285712</v>
      </c>
    </row>
    <row r="50" spans="1:12" s="110" customFormat="1" ht="24.95" customHeight="1" x14ac:dyDescent="0.2">
      <c r="A50" s="609" t="s">
        <v>192</v>
      </c>
      <c r="B50" s="610"/>
      <c r="C50" s="610"/>
      <c r="D50" s="611"/>
      <c r="E50" s="262">
        <v>7.2039072039072041</v>
      </c>
      <c r="F50" s="263">
        <v>2065</v>
      </c>
      <c r="G50" s="264">
        <v>2181</v>
      </c>
      <c r="H50" s="264">
        <v>2089</v>
      </c>
      <c r="I50" s="264">
        <v>1932</v>
      </c>
      <c r="J50" s="265">
        <v>2010</v>
      </c>
      <c r="K50" s="263">
        <v>55</v>
      </c>
      <c r="L50" s="266">
        <v>2.7363184079601992</v>
      </c>
    </row>
    <row r="51" spans="1:12" s="110" customFormat="1" ht="15" customHeight="1" x14ac:dyDescent="0.2">
      <c r="A51" s="120"/>
      <c r="B51" s="119"/>
      <c r="C51" s="258" t="s">
        <v>106</v>
      </c>
      <c r="E51" s="113">
        <v>53.559322033898304</v>
      </c>
      <c r="F51" s="115">
        <v>1106</v>
      </c>
      <c r="G51" s="114">
        <v>1165</v>
      </c>
      <c r="H51" s="114">
        <v>1140</v>
      </c>
      <c r="I51" s="114">
        <v>1059</v>
      </c>
      <c r="J51" s="140">
        <v>1095</v>
      </c>
      <c r="K51" s="114">
        <v>11</v>
      </c>
      <c r="L51" s="116">
        <v>1.004566210045662</v>
      </c>
    </row>
    <row r="52" spans="1:12" s="110" customFormat="1" ht="15" customHeight="1" x14ac:dyDescent="0.2">
      <c r="A52" s="120"/>
      <c r="B52" s="119"/>
      <c r="C52" s="258" t="s">
        <v>107</v>
      </c>
      <c r="E52" s="113">
        <v>46.440677966101696</v>
      </c>
      <c r="F52" s="115">
        <v>959</v>
      </c>
      <c r="G52" s="114">
        <v>1016</v>
      </c>
      <c r="H52" s="114">
        <v>949</v>
      </c>
      <c r="I52" s="114">
        <v>873</v>
      </c>
      <c r="J52" s="140">
        <v>915</v>
      </c>
      <c r="K52" s="114">
        <v>44</v>
      </c>
      <c r="L52" s="116">
        <v>4.8087431693989071</v>
      </c>
    </row>
    <row r="53" spans="1:12" s="110" customFormat="1" ht="15" customHeight="1" x14ac:dyDescent="0.2">
      <c r="A53" s="120"/>
      <c r="B53" s="119"/>
      <c r="C53" s="258" t="s">
        <v>187</v>
      </c>
      <c r="D53" s="110" t="s">
        <v>193</v>
      </c>
      <c r="E53" s="113">
        <v>29.975786924939467</v>
      </c>
      <c r="F53" s="115">
        <v>619</v>
      </c>
      <c r="G53" s="114">
        <v>714</v>
      </c>
      <c r="H53" s="114">
        <v>646</v>
      </c>
      <c r="I53" s="114">
        <v>507</v>
      </c>
      <c r="J53" s="140">
        <v>592</v>
      </c>
      <c r="K53" s="114">
        <v>27</v>
      </c>
      <c r="L53" s="116">
        <v>4.5608108108108105</v>
      </c>
    </row>
    <row r="54" spans="1:12" s="110" customFormat="1" ht="15" customHeight="1" x14ac:dyDescent="0.2">
      <c r="A54" s="120"/>
      <c r="B54" s="119"/>
      <c r="D54" s="267" t="s">
        <v>194</v>
      </c>
      <c r="E54" s="113">
        <v>51.373182552504041</v>
      </c>
      <c r="F54" s="115">
        <v>318</v>
      </c>
      <c r="G54" s="114">
        <v>367</v>
      </c>
      <c r="H54" s="114">
        <v>346</v>
      </c>
      <c r="I54" s="114">
        <v>265</v>
      </c>
      <c r="J54" s="140">
        <v>308</v>
      </c>
      <c r="K54" s="114">
        <v>10</v>
      </c>
      <c r="L54" s="116">
        <v>3.2467532467532467</v>
      </c>
    </row>
    <row r="55" spans="1:12" s="110" customFormat="1" ht="15" customHeight="1" x14ac:dyDescent="0.2">
      <c r="A55" s="120"/>
      <c r="B55" s="119"/>
      <c r="D55" s="267" t="s">
        <v>195</v>
      </c>
      <c r="E55" s="113">
        <v>48.626817447495959</v>
      </c>
      <c r="F55" s="115">
        <v>301</v>
      </c>
      <c r="G55" s="114">
        <v>347</v>
      </c>
      <c r="H55" s="114">
        <v>300</v>
      </c>
      <c r="I55" s="114">
        <v>242</v>
      </c>
      <c r="J55" s="140">
        <v>284</v>
      </c>
      <c r="K55" s="114">
        <v>17</v>
      </c>
      <c r="L55" s="116">
        <v>5.9859154929577461</v>
      </c>
    </row>
    <row r="56" spans="1:12" s="110" customFormat="1" ht="15" customHeight="1" x14ac:dyDescent="0.2">
      <c r="A56" s="120"/>
      <c r="B56" s="119" t="s">
        <v>196</v>
      </c>
      <c r="C56" s="258"/>
      <c r="E56" s="113">
        <v>63.038548752834465</v>
      </c>
      <c r="F56" s="115">
        <v>18070</v>
      </c>
      <c r="G56" s="114">
        <v>18187</v>
      </c>
      <c r="H56" s="114">
        <v>18342</v>
      </c>
      <c r="I56" s="114">
        <v>18144</v>
      </c>
      <c r="J56" s="140">
        <v>18087</v>
      </c>
      <c r="K56" s="114">
        <v>-17</v>
      </c>
      <c r="L56" s="116">
        <v>-9.3990158677503183E-2</v>
      </c>
    </row>
    <row r="57" spans="1:12" s="110" customFormat="1" ht="15" customHeight="1" x14ac:dyDescent="0.2">
      <c r="A57" s="120"/>
      <c r="B57" s="119"/>
      <c r="C57" s="258" t="s">
        <v>106</v>
      </c>
      <c r="E57" s="113">
        <v>41.588267847260653</v>
      </c>
      <c r="F57" s="115">
        <v>7515</v>
      </c>
      <c r="G57" s="114">
        <v>7518</v>
      </c>
      <c r="H57" s="114">
        <v>7586</v>
      </c>
      <c r="I57" s="114">
        <v>7494</v>
      </c>
      <c r="J57" s="140">
        <v>7397</v>
      </c>
      <c r="K57" s="114">
        <v>118</v>
      </c>
      <c r="L57" s="116">
        <v>1.5952413140462349</v>
      </c>
    </row>
    <row r="58" spans="1:12" s="110" customFormat="1" ht="15" customHeight="1" x14ac:dyDescent="0.2">
      <c r="A58" s="120"/>
      <c r="B58" s="119"/>
      <c r="C58" s="258" t="s">
        <v>107</v>
      </c>
      <c r="E58" s="113">
        <v>58.411732152739347</v>
      </c>
      <c r="F58" s="115">
        <v>10555</v>
      </c>
      <c r="G58" s="114">
        <v>10669</v>
      </c>
      <c r="H58" s="114">
        <v>10756</v>
      </c>
      <c r="I58" s="114">
        <v>10650</v>
      </c>
      <c r="J58" s="140">
        <v>10690</v>
      </c>
      <c r="K58" s="114">
        <v>-135</v>
      </c>
      <c r="L58" s="116">
        <v>-1.2628624883068289</v>
      </c>
    </row>
    <row r="59" spans="1:12" s="110" customFormat="1" ht="15" customHeight="1" x14ac:dyDescent="0.2">
      <c r="A59" s="120"/>
      <c r="B59" s="119"/>
      <c r="C59" s="258" t="s">
        <v>105</v>
      </c>
      <c r="D59" s="110" t="s">
        <v>197</v>
      </c>
      <c r="E59" s="113">
        <v>88.660763696734918</v>
      </c>
      <c r="F59" s="115">
        <v>16021</v>
      </c>
      <c r="G59" s="114">
        <v>16102</v>
      </c>
      <c r="H59" s="114">
        <v>16261</v>
      </c>
      <c r="I59" s="114">
        <v>16143</v>
      </c>
      <c r="J59" s="140">
        <v>16084</v>
      </c>
      <c r="K59" s="114">
        <v>-63</v>
      </c>
      <c r="L59" s="116">
        <v>-0.39169360855508578</v>
      </c>
    </row>
    <row r="60" spans="1:12" s="110" customFormat="1" ht="15" customHeight="1" x14ac:dyDescent="0.2">
      <c r="A60" s="120"/>
      <c r="B60" s="119"/>
      <c r="C60" s="258"/>
      <c r="D60" s="267" t="s">
        <v>198</v>
      </c>
      <c r="E60" s="113">
        <v>42.469259097434616</v>
      </c>
      <c r="F60" s="115">
        <v>6804</v>
      </c>
      <c r="G60" s="114">
        <v>6787</v>
      </c>
      <c r="H60" s="114">
        <v>6864</v>
      </c>
      <c r="I60" s="114">
        <v>6807</v>
      </c>
      <c r="J60" s="140">
        <v>6720</v>
      </c>
      <c r="K60" s="114">
        <v>84</v>
      </c>
      <c r="L60" s="116">
        <v>1.25</v>
      </c>
    </row>
    <row r="61" spans="1:12" s="110" customFormat="1" ht="15" customHeight="1" x14ac:dyDescent="0.2">
      <c r="A61" s="120"/>
      <c r="B61" s="119"/>
      <c r="C61" s="258"/>
      <c r="D61" s="267" t="s">
        <v>199</v>
      </c>
      <c r="E61" s="113">
        <v>57.530740902565384</v>
      </c>
      <c r="F61" s="115">
        <v>9217</v>
      </c>
      <c r="G61" s="114">
        <v>9315</v>
      </c>
      <c r="H61" s="114">
        <v>9397</v>
      </c>
      <c r="I61" s="114">
        <v>9336</v>
      </c>
      <c r="J61" s="140">
        <v>9364</v>
      </c>
      <c r="K61" s="114">
        <v>-147</v>
      </c>
      <c r="L61" s="116">
        <v>-1.569841947885519</v>
      </c>
    </row>
    <row r="62" spans="1:12" s="110" customFormat="1" ht="15" customHeight="1" x14ac:dyDescent="0.2">
      <c r="A62" s="120"/>
      <c r="B62" s="119"/>
      <c r="C62" s="258"/>
      <c r="D62" s="258" t="s">
        <v>200</v>
      </c>
      <c r="E62" s="113">
        <v>11.33923630326508</v>
      </c>
      <c r="F62" s="115">
        <v>2049</v>
      </c>
      <c r="G62" s="114">
        <v>2085</v>
      </c>
      <c r="H62" s="114">
        <v>2081</v>
      </c>
      <c r="I62" s="114">
        <v>2001</v>
      </c>
      <c r="J62" s="140">
        <v>2003</v>
      </c>
      <c r="K62" s="114">
        <v>46</v>
      </c>
      <c r="L62" s="116">
        <v>2.2965551672491262</v>
      </c>
    </row>
    <row r="63" spans="1:12" s="110" customFormat="1" ht="15" customHeight="1" x14ac:dyDescent="0.2">
      <c r="A63" s="120"/>
      <c r="B63" s="119"/>
      <c r="C63" s="258"/>
      <c r="D63" s="267" t="s">
        <v>198</v>
      </c>
      <c r="E63" s="113">
        <v>34.699853587115669</v>
      </c>
      <c r="F63" s="115">
        <v>711</v>
      </c>
      <c r="G63" s="114">
        <v>731</v>
      </c>
      <c r="H63" s="114">
        <v>722</v>
      </c>
      <c r="I63" s="114">
        <v>687</v>
      </c>
      <c r="J63" s="140">
        <v>677</v>
      </c>
      <c r="K63" s="114">
        <v>34</v>
      </c>
      <c r="L63" s="116">
        <v>5.0221565731166917</v>
      </c>
    </row>
    <row r="64" spans="1:12" s="110" customFormat="1" ht="15" customHeight="1" x14ac:dyDescent="0.2">
      <c r="A64" s="120"/>
      <c r="B64" s="119"/>
      <c r="C64" s="258"/>
      <c r="D64" s="267" t="s">
        <v>199</v>
      </c>
      <c r="E64" s="113">
        <v>65.300146412884331</v>
      </c>
      <c r="F64" s="115">
        <v>1338</v>
      </c>
      <c r="G64" s="114">
        <v>1354</v>
      </c>
      <c r="H64" s="114">
        <v>1359</v>
      </c>
      <c r="I64" s="114">
        <v>1314</v>
      </c>
      <c r="J64" s="140">
        <v>1326</v>
      </c>
      <c r="K64" s="114">
        <v>12</v>
      </c>
      <c r="L64" s="116">
        <v>0.90497737556561086</v>
      </c>
    </row>
    <row r="65" spans="1:12" s="110" customFormat="1" ht="15" customHeight="1" x14ac:dyDescent="0.2">
      <c r="A65" s="120"/>
      <c r="B65" s="119" t="s">
        <v>201</v>
      </c>
      <c r="C65" s="258"/>
      <c r="E65" s="113">
        <v>16.092796092796092</v>
      </c>
      <c r="F65" s="115">
        <v>4613</v>
      </c>
      <c r="G65" s="114">
        <v>4609</v>
      </c>
      <c r="H65" s="114">
        <v>4569</v>
      </c>
      <c r="I65" s="114">
        <v>4511</v>
      </c>
      <c r="J65" s="140">
        <v>4441</v>
      </c>
      <c r="K65" s="114">
        <v>172</v>
      </c>
      <c r="L65" s="116">
        <v>3.8730015762215717</v>
      </c>
    </row>
    <row r="66" spans="1:12" s="110" customFormat="1" ht="15" customHeight="1" x14ac:dyDescent="0.2">
      <c r="A66" s="120"/>
      <c r="B66" s="119"/>
      <c r="C66" s="258" t="s">
        <v>106</v>
      </c>
      <c r="E66" s="113">
        <v>45.545198352482117</v>
      </c>
      <c r="F66" s="115">
        <v>2101</v>
      </c>
      <c r="G66" s="114">
        <v>2091</v>
      </c>
      <c r="H66" s="114">
        <v>2077</v>
      </c>
      <c r="I66" s="114">
        <v>2074</v>
      </c>
      <c r="J66" s="140">
        <v>2037</v>
      </c>
      <c r="K66" s="114">
        <v>64</v>
      </c>
      <c r="L66" s="116">
        <v>3.1418753068237604</v>
      </c>
    </row>
    <row r="67" spans="1:12" s="110" customFormat="1" ht="15" customHeight="1" x14ac:dyDescent="0.2">
      <c r="A67" s="120"/>
      <c r="B67" s="119"/>
      <c r="C67" s="258" t="s">
        <v>107</v>
      </c>
      <c r="E67" s="113">
        <v>54.454801647517883</v>
      </c>
      <c r="F67" s="115">
        <v>2512</v>
      </c>
      <c r="G67" s="114">
        <v>2518</v>
      </c>
      <c r="H67" s="114">
        <v>2492</v>
      </c>
      <c r="I67" s="114">
        <v>2437</v>
      </c>
      <c r="J67" s="140">
        <v>2404</v>
      </c>
      <c r="K67" s="114">
        <v>108</v>
      </c>
      <c r="L67" s="116">
        <v>4.4925124792013307</v>
      </c>
    </row>
    <row r="68" spans="1:12" s="110" customFormat="1" ht="15" customHeight="1" x14ac:dyDescent="0.2">
      <c r="A68" s="120"/>
      <c r="B68" s="119"/>
      <c r="C68" s="258" t="s">
        <v>105</v>
      </c>
      <c r="D68" s="110" t="s">
        <v>202</v>
      </c>
      <c r="E68" s="113">
        <v>15.456319098200737</v>
      </c>
      <c r="F68" s="115">
        <v>713</v>
      </c>
      <c r="G68" s="114">
        <v>698</v>
      </c>
      <c r="H68" s="114">
        <v>679</v>
      </c>
      <c r="I68" s="114">
        <v>643</v>
      </c>
      <c r="J68" s="140">
        <v>616</v>
      </c>
      <c r="K68" s="114">
        <v>97</v>
      </c>
      <c r="L68" s="116">
        <v>15.746753246753247</v>
      </c>
    </row>
    <row r="69" spans="1:12" s="110" customFormat="1" ht="15" customHeight="1" x14ac:dyDescent="0.2">
      <c r="A69" s="120"/>
      <c r="B69" s="119"/>
      <c r="C69" s="258"/>
      <c r="D69" s="267" t="s">
        <v>198</v>
      </c>
      <c r="E69" s="113">
        <v>42.776998597475455</v>
      </c>
      <c r="F69" s="115">
        <v>305</v>
      </c>
      <c r="G69" s="114">
        <v>290</v>
      </c>
      <c r="H69" s="114">
        <v>285</v>
      </c>
      <c r="I69" s="114">
        <v>270</v>
      </c>
      <c r="J69" s="140">
        <v>266</v>
      </c>
      <c r="K69" s="114">
        <v>39</v>
      </c>
      <c r="L69" s="116">
        <v>14.661654135338345</v>
      </c>
    </row>
    <row r="70" spans="1:12" s="110" customFormat="1" ht="15" customHeight="1" x14ac:dyDescent="0.2">
      <c r="A70" s="120"/>
      <c r="B70" s="119"/>
      <c r="C70" s="258"/>
      <c r="D70" s="267" t="s">
        <v>199</v>
      </c>
      <c r="E70" s="113">
        <v>57.223001402524545</v>
      </c>
      <c r="F70" s="115">
        <v>408</v>
      </c>
      <c r="G70" s="114">
        <v>408</v>
      </c>
      <c r="H70" s="114">
        <v>394</v>
      </c>
      <c r="I70" s="114">
        <v>373</v>
      </c>
      <c r="J70" s="140">
        <v>350</v>
      </c>
      <c r="K70" s="114">
        <v>58</v>
      </c>
      <c r="L70" s="116">
        <v>16.571428571428573</v>
      </c>
    </row>
    <row r="71" spans="1:12" s="110" customFormat="1" ht="15" customHeight="1" x14ac:dyDescent="0.2">
      <c r="A71" s="120"/>
      <c r="B71" s="119"/>
      <c r="C71" s="258"/>
      <c r="D71" s="110" t="s">
        <v>203</v>
      </c>
      <c r="E71" s="113">
        <v>74.94038586603078</v>
      </c>
      <c r="F71" s="115">
        <v>3457</v>
      </c>
      <c r="G71" s="114">
        <v>3474</v>
      </c>
      <c r="H71" s="114">
        <v>3453</v>
      </c>
      <c r="I71" s="114">
        <v>3447</v>
      </c>
      <c r="J71" s="140">
        <v>3429</v>
      </c>
      <c r="K71" s="114">
        <v>28</v>
      </c>
      <c r="L71" s="116">
        <v>0.81656459609215515</v>
      </c>
    </row>
    <row r="72" spans="1:12" s="110" customFormat="1" ht="15" customHeight="1" x14ac:dyDescent="0.2">
      <c r="A72" s="120"/>
      <c r="B72" s="119"/>
      <c r="C72" s="258"/>
      <c r="D72" s="267" t="s">
        <v>198</v>
      </c>
      <c r="E72" s="113">
        <v>43.59271044258027</v>
      </c>
      <c r="F72" s="115">
        <v>1507</v>
      </c>
      <c r="G72" s="114">
        <v>1519</v>
      </c>
      <c r="H72" s="114">
        <v>1509</v>
      </c>
      <c r="I72" s="114">
        <v>1522</v>
      </c>
      <c r="J72" s="140">
        <v>1518</v>
      </c>
      <c r="K72" s="114">
        <v>-11</v>
      </c>
      <c r="L72" s="116">
        <v>-0.72463768115942029</v>
      </c>
    </row>
    <row r="73" spans="1:12" s="110" customFormat="1" ht="15" customHeight="1" x14ac:dyDescent="0.2">
      <c r="A73" s="120"/>
      <c r="B73" s="119"/>
      <c r="C73" s="258"/>
      <c r="D73" s="267" t="s">
        <v>199</v>
      </c>
      <c r="E73" s="113">
        <v>56.40728955741973</v>
      </c>
      <c r="F73" s="115">
        <v>1950</v>
      </c>
      <c r="G73" s="114">
        <v>1955</v>
      </c>
      <c r="H73" s="114">
        <v>1944</v>
      </c>
      <c r="I73" s="114">
        <v>1925</v>
      </c>
      <c r="J73" s="140">
        <v>1911</v>
      </c>
      <c r="K73" s="114">
        <v>39</v>
      </c>
      <c r="L73" s="116">
        <v>2.0408163265306123</v>
      </c>
    </row>
    <row r="74" spans="1:12" s="110" customFormat="1" ht="15" customHeight="1" x14ac:dyDescent="0.2">
      <c r="A74" s="120"/>
      <c r="B74" s="119"/>
      <c r="C74" s="258"/>
      <c r="D74" s="110" t="s">
        <v>204</v>
      </c>
      <c r="E74" s="113">
        <v>9.6032950357684808</v>
      </c>
      <c r="F74" s="115">
        <v>443</v>
      </c>
      <c r="G74" s="114">
        <v>437</v>
      </c>
      <c r="H74" s="114">
        <v>437</v>
      </c>
      <c r="I74" s="114">
        <v>421</v>
      </c>
      <c r="J74" s="140">
        <v>396</v>
      </c>
      <c r="K74" s="114">
        <v>47</v>
      </c>
      <c r="L74" s="116">
        <v>11.868686868686869</v>
      </c>
    </row>
    <row r="75" spans="1:12" s="110" customFormat="1" ht="15" customHeight="1" x14ac:dyDescent="0.2">
      <c r="A75" s="120"/>
      <c r="B75" s="119"/>
      <c r="C75" s="258"/>
      <c r="D75" s="267" t="s">
        <v>198</v>
      </c>
      <c r="E75" s="113">
        <v>65.237020316027085</v>
      </c>
      <c r="F75" s="115">
        <v>289</v>
      </c>
      <c r="G75" s="114">
        <v>282</v>
      </c>
      <c r="H75" s="114">
        <v>283</v>
      </c>
      <c r="I75" s="114">
        <v>282</v>
      </c>
      <c r="J75" s="140">
        <v>253</v>
      </c>
      <c r="K75" s="114">
        <v>36</v>
      </c>
      <c r="L75" s="116">
        <v>14.229249011857707</v>
      </c>
    </row>
    <row r="76" spans="1:12" s="110" customFormat="1" ht="15" customHeight="1" x14ac:dyDescent="0.2">
      <c r="A76" s="120"/>
      <c r="B76" s="119"/>
      <c r="C76" s="258"/>
      <c r="D76" s="267" t="s">
        <v>199</v>
      </c>
      <c r="E76" s="113">
        <v>34.762979683972915</v>
      </c>
      <c r="F76" s="115">
        <v>154</v>
      </c>
      <c r="G76" s="114">
        <v>155</v>
      </c>
      <c r="H76" s="114">
        <v>154</v>
      </c>
      <c r="I76" s="114">
        <v>139</v>
      </c>
      <c r="J76" s="140">
        <v>143</v>
      </c>
      <c r="K76" s="114">
        <v>11</v>
      </c>
      <c r="L76" s="116">
        <v>7.6923076923076925</v>
      </c>
    </row>
    <row r="77" spans="1:12" s="110" customFormat="1" ht="15" customHeight="1" x14ac:dyDescent="0.2">
      <c r="A77" s="534"/>
      <c r="B77" s="119" t="s">
        <v>205</v>
      </c>
      <c r="C77" s="268"/>
      <c r="D77" s="182"/>
      <c r="E77" s="113">
        <v>13.664747950462235</v>
      </c>
      <c r="F77" s="115">
        <v>3917</v>
      </c>
      <c r="G77" s="114">
        <v>4048</v>
      </c>
      <c r="H77" s="114">
        <v>4035</v>
      </c>
      <c r="I77" s="114">
        <v>4116</v>
      </c>
      <c r="J77" s="140">
        <v>3952</v>
      </c>
      <c r="K77" s="114">
        <v>-35</v>
      </c>
      <c r="L77" s="116">
        <v>-0.88562753036437247</v>
      </c>
    </row>
    <row r="78" spans="1:12" s="110" customFormat="1" ht="15" customHeight="1" x14ac:dyDescent="0.2">
      <c r="A78" s="120"/>
      <c r="B78" s="119"/>
      <c r="C78" s="268" t="s">
        <v>106</v>
      </c>
      <c r="D78" s="182"/>
      <c r="E78" s="113">
        <v>48.812866990043403</v>
      </c>
      <c r="F78" s="115">
        <v>1912</v>
      </c>
      <c r="G78" s="114">
        <v>1983</v>
      </c>
      <c r="H78" s="114">
        <v>1945</v>
      </c>
      <c r="I78" s="114">
        <v>1977</v>
      </c>
      <c r="J78" s="140">
        <v>1870</v>
      </c>
      <c r="K78" s="114">
        <v>42</v>
      </c>
      <c r="L78" s="116">
        <v>2.2459893048128343</v>
      </c>
    </row>
    <row r="79" spans="1:12" s="110" customFormat="1" ht="15" customHeight="1" x14ac:dyDescent="0.2">
      <c r="A79" s="123"/>
      <c r="B79" s="124"/>
      <c r="C79" s="260" t="s">
        <v>107</v>
      </c>
      <c r="D79" s="261"/>
      <c r="E79" s="125">
        <v>51.187133009956597</v>
      </c>
      <c r="F79" s="143">
        <v>2005</v>
      </c>
      <c r="G79" s="144">
        <v>2065</v>
      </c>
      <c r="H79" s="144">
        <v>2090</v>
      </c>
      <c r="I79" s="144">
        <v>2139</v>
      </c>
      <c r="J79" s="145">
        <v>2082</v>
      </c>
      <c r="K79" s="144">
        <v>-77</v>
      </c>
      <c r="L79" s="146">
        <v>-3.6983669548511049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28665</v>
      </c>
      <c r="E11" s="114">
        <v>29025</v>
      </c>
      <c r="F11" s="114">
        <v>29035</v>
      </c>
      <c r="G11" s="114">
        <v>28703</v>
      </c>
      <c r="H11" s="140">
        <v>28490</v>
      </c>
      <c r="I11" s="115">
        <v>175</v>
      </c>
      <c r="J11" s="116">
        <v>0.61425061425061422</v>
      </c>
    </row>
    <row r="12" spans="1:15" s="110" customFormat="1" ht="24.95" customHeight="1" x14ac:dyDescent="0.2">
      <c r="A12" s="193" t="s">
        <v>132</v>
      </c>
      <c r="B12" s="194" t="s">
        <v>133</v>
      </c>
      <c r="C12" s="113">
        <v>0.45002616431187858</v>
      </c>
      <c r="D12" s="115">
        <v>129</v>
      </c>
      <c r="E12" s="114">
        <v>132</v>
      </c>
      <c r="F12" s="114">
        <v>143</v>
      </c>
      <c r="G12" s="114">
        <v>144</v>
      </c>
      <c r="H12" s="140">
        <v>142</v>
      </c>
      <c r="I12" s="115">
        <v>-13</v>
      </c>
      <c r="J12" s="116">
        <v>-9.1549295774647881</v>
      </c>
    </row>
    <row r="13" spans="1:15" s="110" customFormat="1" ht="24.95" customHeight="1" x14ac:dyDescent="0.2">
      <c r="A13" s="193" t="s">
        <v>134</v>
      </c>
      <c r="B13" s="199" t="s">
        <v>214</v>
      </c>
      <c r="C13" s="113">
        <v>1.9047619047619047</v>
      </c>
      <c r="D13" s="115">
        <v>546</v>
      </c>
      <c r="E13" s="114">
        <v>538</v>
      </c>
      <c r="F13" s="114">
        <v>560</v>
      </c>
      <c r="G13" s="114">
        <v>578</v>
      </c>
      <c r="H13" s="140">
        <v>570</v>
      </c>
      <c r="I13" s="115">
        <v>-24</v>
      </c>
      <c r="J13" s="116">
        <v>-4.2105263157894735</v>
      </c>
    </row>
    <row r="14" spans="1:15" s="287" customFormat="1" ht="24" customHeight="1" x14ac:dyDescent="0.2">
      <c r="A14" s="193" t="s">
        <v>215</v>
      </c>
      <c r="B14" s="199" t="s">
        <v>137</v>
      </c>
      <c r="C14" s="113">
        <v>3.6560265131693703</v>
      </c>
      <c r="D14" s="115">
        <v>1048</v>
      </c>
      <c r="E14" s="114">
        <v>1066</v>
      </c>
      <c r="F14" s="114">
        <v>1089</v>
      </c>
      <c r="G14" s="114">
        <v>1110</v>
      </c>
      <c r="H14" s="140">
        <v>1198</v>
      </c>
      <c r="I14" s="115">
        <v>-150</v>
      </c>
      <c r="J14" s="116">
        <v>-12.520868113522537</v>
      </c>
      <c r="K14" s="110"/>
      <c r="L14" s="110"/>
      <c r="M14" s="110"/>
      <c r="N14" s="110"/>
      <c r="O14" s="110"/>
    </row>
    <row r="15" spans="1:15" s="110" customFormat="1" ht="24.75" customHeight="1" x14ac:dyDescent="0.2">
      <c r="A15" s="193" t="s">
        <v>216</v>
      </c>
      <c r="B15" s="199" t="s">
        <v>217</v>
      </c>
      <c r="C15" s="113">
        <v>1.3779870922728066</v>
      </c>
      <c r="D15" s="115">
        <v>395</v>
      </c>
      <c r="E15" s="114">
        <v>385</v>
      </c>
      <c r="F15" s="114">
        <v>381</v>
      </c>
      <c r="G15" s="114">
        <v>366</v>
      </c>
      <c r="H15" s="140">
        <v>360</v>
      </c>
      <c r="I15" s="115">
        <v>35</v>
      </c>
      <c r="J15" s="116">
        <v>9.7222222222222214</v>
      </c>
    </row>
    <row r="16" spans="1:15" s="287" customFormat="1" ht="24.95" customHeight="1" x14ac:dyDescent="0.2">
      <c r="A16" s="193" t="s">
        <v>218</v>
      </c>
      <c r="B16" s="199" t="s">
        <v>141</v>
      </c>
      <c r="C16" s="113">
        <v>1.7268445839874411</v>
      </c>
      <c r="D16" s="115">
        <v>495</v>
      </c>
      <c r="E16" s="114">
        <v>525</v>
      </c>
      <c r="F16" s="114">
        <v>536</v>
      </c>
      <c r="G16" s="114">
        <v>614</v>
      </c>
      <c r="H16" s="140">
        <v>708</v>
      </c>
      <c r="I16" s="115">
        <v>-213</v>
      </c>
      <c r="J16" s="116">
        <v>-30.084745762711865</v>
      </c>
      <c r="K16" s="110"/>
      <c r="L16" s="110"/>
      <c r="M16" s="110"/>
      <c r="N16" s="110"/>
      <c r="O16" s="110"/>
    </row>
    <row r="17" spans="1:15" s="110" customFormat="1" ht="24.95" customHeight="1" x14ac:dyDescent="0.2">
      <c r="A17" s="193" t="s">
        <v>219</v>
      </c>
      <c r="B17" s="199" t="s">
        <v>220</v>
      </c>
      <c r="C17" s="113">
        <v>0.55119483690912263</v>
      </c>
      <c r="D17" s="115">
        <v>158</v>
      </c>
      <c r="E17" s="114">
        <v>156</v>
      </c>
      <c r="F17" s="114">
        <v>172</v>
      </c>
      <c r="G17" s="114">
        <v>130</v>
      </c>
      <c r="H17" s="140">
        <v>130</v>
      </c>
      <c r="I17" s="115">
        <v>28</v>
      </c>
      <c r="J17" s="116">
        <v>21.53846153846154</v>
      </c>
    </row>
    <row r="18" spans="1:15" s="287" customFormat="1" ht="24.95" customHeight="1" x14ac:dyDescent="0.2">
      <c r="A18" s="201" t="s">
        <v>144</v>
      </c>
      <c r="B18" s="202" t="s">
        <v>145</v>
      </c>
      <c r="C18" s="113">
        <v>5.9689516832373979</v>
      </c>
      <c r="D18" s="115">
        <v>1711</v>
      </c>
      <c r="E18" s="114">
        <v>1624</v>
      </c>
      <c r="F18" s="114">
        <v>1693</v>
      </c>
      <c r="G18" s="114">
        <v>1657</v>
      </c>
      <c r="H18" s="140">
        <v>1605</v>
      </c>
      <c r="I18" s="115">
        <v>106</v>
      </c>
      <c r="J18" s="116">
        <v>6.6043613707165107</v>
      </c>
      <c r="K18" s="110"/>
      <c r="L18" s="110"/>
      <c r="M18" s="110"/>
      <c r="N18" s="110"/>
      <c r="O18" s="110"/>
    </row>
    <row r="19" spans="1:15" s="110" customFormat="1" ht="24.95" customHeight="1" x14ac:dyDescent="0.2">
      <c r="A19" s="193" t="s">
        <v>146</v>
      </c>
      <c r="B19" s="199" t="s">
        <v>147</v>
      </c>
      <c r="C19" s="113">
        <v>10.123844409558695</v>
      </c>
      <c r="D19" s="115">
        <v>2902</v>
      </c>
      <c r="E19" s="114">
        <v>2955</v>
      </c>
      <c r="F19" s="114">
        <v>2951</v>
      </c>
      <c r="G19" s="114">
        <v>2923</v>
      </c>
      <c r="H19" s="140">
        <v>2933</v>
      </c>
      <c r="I19" s="115">
        <v>-31</v>
      </c>
      <c r="J19" s="116">
        <v>-1.0569382884418683</v>
      </c>
    </row>
    <row r="20" spans="1:15" s="287" customFormat="1" ht="24.95" customHeight="1" x14ac:dyDescent="0.2">
      <c r="A20" s="193" t="s">
        <v>148</v>
      </c>
      <c r="B20" s="199" t="s">
        <v>149</v>
      </c>
      <c r="C20" s="113">
        <v>4.6049188906331766</v>
      </c>
      <c r="D20" s="115">
        <v>1320</v>
      </c>
      <c r="E20" s="114">
        <v>1344</v>
      </c>
      <c r="F20" s="114">
        <v>1340</v>
      </c>
      <c r="G20" s="114">
        <v>1343</v>
      </c>
      <c r="H20" s="140">
        <v>1323</v>
      </c>
      <c r="I20" s="115">
        <v>-3</v>
      </c>
      <c r="J20" s="116">
        <v>-0.22675736961451248</v>
      </c>
      <c r="K20" s="110"/>
      <c r="L20" s="110"/>
      <c r="M20" s="110"/>
      <c r="N20" s="110"/>
      <c r="O20" s="110"/>
    </row>
    <row r="21" spans="1:15" s="110" customFormat="1" ht="24.95" customHeight="1" x14ac:dyDescent="0.2">
      <c r="A21" s="201" t="s">
        <v>150</v>
      </c>
      <c r="B21" s="202" t="s">
        <v>151</v>
      </c>
      <c r="C21" s="113">
        <v>2.2187336473050761</v>
      </c>
      <c r="D21" s="115">
        <v>636</v>
      </c>
      <c r="E21" s="114">
        <v>646</v>
      </c>
      <c r="F21" s="114">
        <v>682</v>
      </c>
      <c r="G21" s="114">
        <v>648</v>
      </c>
      <c r="H21" s="140">
        <v>629</v>
      </c>
      <c r="I21" s="115">
        <v>7</v>
      </c>
      <c r="J21" s="116">
        <v>1.1128775834658187</v>
      </c>
    </row>
    <row r="22" spans="1:15" s="110" customFormat="1" ht="24.95" customHeight="1" x14ac:dyDescent="0.2">
      <c r="A22" s="201" t="s">
        <v>152</v>
      </c>
      <c r="B22" s="199" t="s">
        <v>153</v>
      </c>
      <c r="C22" s="113">
        <v>1.8070818070818071</v>
      </c>
      <c r="D22" s="115">
        <v>518</v>
      </c>
      <c r="E22" s="114">
        <v>529</v>
      </c>
      <c r="F22" s="114">
        <v>514</v>
      </c>
      <c r="G22" s="114">
        <v>522</v>
      </c>
      <c r="H22" s="140">
        <v>523</v>
      </c>
      <c r="I22" s="115">
        <v>-5</v>
      </c>
      <c r="J22" s="116">
        <v>-0.95602294455066916</v>
      </c>
    </row>
    <row r="23" spans="1:15" s="110" customFormat="1" ht="24.95" customHeight="1" x14ac:dyDescent="0.2">
      <c r="A23" s="193" t="s">
        <v>154</v>
      </c>
      <c r="B23" s="199" t="s">
        <v>155</v>
      </c>
      <c r="C23" s="113">
        <v>1.3256584685156114</v>
      </c>
      <c r="D23" s="115">
        <v>380</v>
      </c>
      <c r="E23" s="114">
        <v>389</v>
      </c>
      <c r="F23" s="114">
        <v>390</v>
      </c>
      <c r="G23" s="114">
        <v>378</v>
      </c>
      <c r="H23" s="140">
        <v>394</v>
      </c>
      <c r="I23" s="115">
        <v>-14</v>
      </c>
      <c r="J23" s="116">
        <v>-3.5532994923857868</v>
      </c>
    </row>
    <row r="24" spans="1:15" s="110" customFormat="1" ht="24.95" customHeight="1" x14ac:dyDescent="0.2">
      <c r="A24" s="193" t="s">
        <v>156</v>
      </c>
      <c r="B24" s="199" t="s">
        <v>221</v>
      </c>
      <c r="C24" s="113">
        <v>6.4503750218035929</v>
      </c>
      <c r="D24" s="115">
        <v>1849</v>
      </c>
      <c r="E24" s="114">
        <v>1884</v>
      </c>
      <c r="F24" s="114">
        <v>1883</v>
      </c>
      <c r="G24" s="114">
        <v>1857</v>
      </c>
      <c r="H24" s="140">
        <v>1840</v>
      </c>
      <c r="I24" s="115">
        <v>9</v>
      </c>
      <c r="J24" s="116">
        <v>0.4891304347826087</v>
      </c>
    </row>
    <row r="25" spans="1:15" s="110" customFormat="1" ht="24.95" customHeight="1" x14ac:dyDescent="0.2">
      <c r="A25" s="193" t="s">
        <v>222</v>
      </c>
      <c r="B25" s="204" t="s">
        <v>159</v>
      </c>
      <c r="C25" s="113">
        <v>13.500784929356358</v>
      </c>
      <c r="D25" s="115">
        <v>3870</v>
      </c>
      <c r="E25" s="114">
        <v>3923</v>
      </c>
      <c r="F25" s="114">
        <v>3924</v>
      </c>
      <c r="G25" s="114">
        <v>3976</v>
      </c>
      <c r="H25" s="140">
        <v>4054</v>
      </c>
      <c r="I25" s="115">
        <v>-184</v>
      </c>
      <c r="J25" s="116">
        <v>-4.5387271830291072</v>
      </c>
    </row>
    <row r="26" spans="1:15" s="110" customFormat="1" ht="24.95" customHeight="1" x14ac:dyDescent="0.2">
      <c r="A26" s="201">
        <v>782.78300000000002</v>
      </c>
      <c r="B26" s="203" t="s">
        <v>160</v>
      </c>
      <c r="C26" s="113">
        <v>3.0106401534972962</v>
      </c>
      <c r="D26" s="115">
        <v>863</v>
      </c>
      <c r="E26" s="114">
        <v>1001</v>
      </c>
      <c r="F26" s="114">
        <v>883</v>
      </c>
      <c r="G26" s="114">
        <v>971</v>
      </c>
      <c r="H26" s="140">
        <v>687</v>
      </c>
      <c r="I26" s="115">
        <v>176</v>
      </c>
      <c r="J26" s="116">
        <v>25.618631732168851</v>
      </c>
    </row>
    <row r="27" spans="1:15" s="110" customFormat="1" ht="24.95" customHeight="1" x14ac:dyDescent="0.2">
      <c r="A27" s="193" t="s">
        <v>161</v>
      </c>
      <c r="B27" s="199" t="s">
        <v>223</v>
      </c>
      <c r="C27" s="113">
        <v>12.855398569684285</v>
      </c>
      <c r="D27" s="115">
        <v>3685</v>
      </c>
      <c r="E27" s="114">
        <v>3716</v>
      </c>
      <c r="F27" s="114">
        <v>3716</v>
      </c>
      <c r="G27" s="114">
        <v>3657</v>
      </c>
      <c r="H27" s="140">
        <v>3695</v>
      </c>
      <c r="I27" s="115">
        <v>-10</v>
      </c>
      <c r="J27" s="116">
        <v>-0.2706359945872801</v>
      </c>
    </row>
    <row r="28" spans="1:15" s="110" customFormat="1" ht="24.95" customHeight="1" x14ac:dyDescent="0.2">
      <c r="A28" s="193" t="s">
        <v>163</v>
      </c>
      <c r="B28" s="199" t="s">
        <v>164</v>
      </c>
      <c r="C28" s="113">
        <v>6.391069248212105</v>
      </c>
      <c r="D28" s="115">
        <v>1832</v>
      </c>
      <c r="E28" s="114">
        <v>1861</v>
      </c>
      <c r="F28" s="114">
        <v>1827</v>
      </c>
      <c r="G28" s="114">
        <v>1631</v>
      </c>
      <c r="H28" s="140">
        <v>1595</v>
      </c>
      <c r="I28" s="115">
        <v>237</v>
      </c>
      <c r="J28" s="116">
        <v>14.858934169278998</v>
      </c>
    </row>
    <row r="29" spans="1:15" s="110" customFormat="1" ht="24.95" customHeight="1" x14ac:dyDescent="0.2">
      <c r="A29" s="193">
        <v>86</v>
      </c>
      <c r="B29" s="199" t="s">
        <v>165</v>
      </c>
      <c r="C29" s="113">
        <v>10.284318855747427</v>
      </c>
      <c r="D29" s="115">
        <v>2948</v>
      </c>
      <c r="E29" s="114">
        <v>2950</v>
      </c>
      <c r="F29" s="114">
        <v>2875</v>
      </c>
      <c r="G29" s="114">
        <v>2874</v>
      </c>
      <c r="H29" s="140">
        <v>2879</v>
      </c>
      <c r="I29" s="115">
        <v>69</v>
      </c>
      <c r="J29" s="116">
        <v>2.3966655088572422</v>
      </c>
    </row>
    <row r="30" spans="1:15" s="110" customFormat="1" ht="24.95" customHeight="1" x14ac:dyDescent="0.2">
      <c r="A30" s="193">
        <v>87.88</v>
      </c>
      <c r="B30" s="204" t="s">
        <v>166</v>
      </c>
      <c r="C30" s="113">
        <v>11.12157683586255</v>
      </c>
      <c r="D30" s="115">
        <v>3188</v>
      </c>
      <c r="E30" s="114">
        <v>3229</v>
      </c>
      <c r="F30" s="114">
        <v>3324</v>
      </c>
      <c r="G30" s="114">
        <v>3210</v>
      </c>
      <c r="H30" s="140">
        <v>3201</v>
      </c>
      <c r="I30" s="115">
        <v>-13</v>
      </c>
      <c r="J30" s="116">
        <v>-0.40612308653545764</v>
      </c>
    </row>
    <row r="31" spans="1:15" s="110" customFormat="1" ht="24.95" customHeight="1" x14ac:dyDescent="0.2">
      <c r="A31" s="193" t="s">
        <v>167</v>
      </c>
      <c r="B31" s="199" t="s">
        <v>168</v>
      </c>
      <c r="C31" s="113">
        <v>4.3258328972614688</v>
      </c>
      <c r="D31" s="115">
        <v>1240</v>
      </c>
      <c r="E31" s="114">
        <v>1238</v>
      </c>
      <c r="F31" s="114">
        <v>1241</v>
      </c>
      <c r="G31" s="114">
        <v>1224</v>
      </c>
      <c r="H31" s="140">
        <v>1222</v>
      </c>
      <c r="I31" s="115">
        <v>18</v>
      </c>
      <c r="J31" s="116">
        <v>1.4729950900163666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0.45002616431187858</v>
      </c>
      <c r="D34" s="115">
        <v>129</v>
      </c>
      <c r="E34" s="114">
        <v>132</v>
      </c>
      <c r="F34" s="114">
        <v>143</v>
      </c>
      <c r="G34" s="114">
        <v>144</v>
      </c>
      <c r="H34" s="140">
        <v>142</v>
      </c>
      <c r="I34" s="115">
        <v>-13</v>
      </c>
      <c r="J34" s="116">
        <v>-9.1549295774647881</v>
      </c>
    </row>
    <row r="35" spans="1:10" s="110" customFormat="1" ht="24.95" customHeight="1" x14ac:dyDescent="0.2">
      <c r="A35" s="292" t="s">
        <v>171</v>
      </c>
      <c r="B35" s="293" t="s">
        <v>172</v>
      </c>
      <c r="C35" s="113">
        <v>11.529740101168672</v>
      </c>
      <c r="D35" s="115">
        <v>3305</v>
      </c>
      <c r="E35" s="114">
        <v>3228</v>
      </c>
      <c r="F35" s="114">
        <v>3342</v>
      </c>
      <c r="G35" s="114">
        <v>3345</v>
      </c>
      <c r="H35" s="140">
        <v>3373</v>
      </c>
      <c r="I35" s="115">
        <v>-68</v>
      </c>
      <c r="J35" s="116">
        <v>-2.0160094871034686</v>
      </c>
    </row>
    <row r="36" spans="1:10" s="110" customFormat="1" ht="24.95" customHeight="1" x14ac:dyDescent="0.2">
      <c r="A36" s="294" t="s">
        <v>173</v>
      </c>
      <c r="B36" s="295" t="s">
        <v>174</v>
      </c>
      <c r="C36" s="125">
        <v>88.020233734519451</v>
      </c>
      <c r="D36" s="143">
        <v>25231</v>
      </c>
      <c r="E36" s="144">
        <v>25665</v>
      </c>
      <c r="F36" s="144">
        <v>25550</v>
      </c>
      <c r="G36" s="144">
        <v>25214</v>
      </c>
      <c r="H36" s="145">
        <v>24975</v>
      </c>
      <c r="I36" s="143">
        <v>256</v>
      </c>
      <c r="J36" s="146">
        <v>1.025025025025025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2020-09-25T12:32:57Z</dcterms:created>
  <dcterms:modified xsi:type="dcterms:W3CDTF">2020-09-28T08:12:42Z</dcterms:modified>
</cp:coreProperties>
</file>