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G69" i="24"/>
  <c r="F69" i="24"/>
  <c r="E69" i="24"/>
  <c r="L68" i="24"/>
  <c r="H68" i="24" s="1"/>
  <c r="I68" i="24" s="1"/>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G61" i="24"/>
  <c r="F61" i="24"/>
  <c r="E61" i="24"/>
  <c r="L60" i="24"/>
  <c r="H60" i="24" s="1"/>
  <c r="I60" i="24" s="1"/>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G53" i="24"/>
  <c r="F53" i="24"/>
  <c r="E53" i="24"/>
  <c r="L52" i="24"/>
  <c r="H52" i="24" s="1"/>
  <c r="I52" i="24" s="1"/>
  <c r="G52" i="24"/>
  <c r="F52" i="24"/>
  <c r="E52" i="24"/>
  <c r="L51" i="24"/>
  <c r="H51" i="24" s="1"/>
  <c r="I51" i="24" s="1"/>
  <c r="G51" i="24"/>
  <c r="F51" i="24"/>
  <c r="E51" i="24"/>
  <c r="I44" i="24"/>
  <c r="F44" i="24"/>
  <c r="C44" i="24"/>
  <c r="M44" i="24" s="1"/>
  <c r="B44" i="24"/>
  <c r="D44" i="24" s="1"/>
  <c r="M43" i="24"/>
  <c r="G43" i="24"/>
  <c r="E43" i="24"/>
  <c r="C43" i="24"/>
  <c r="I43" i="24" s="1"/>
  <c r="B43" i="24"/>
  <c r="J43" i="24" s="1"/>
  <c r="K42" i="24"/>
  <c r="I42" i="24"/>
  <c r="F42" i="24"/>
  <c r="C42" i="24"/>
  <c r="M42" i="24" s="1"/>
  <c r="B42" i="24"/>
  <c r="D42" i="24" s="1"/>
  <c r="M41" i="24"/>
  <c r="G41" i="24"/>
  <c r="E41" i="24"/>
  <c r="C41" i="24"/>
  <c r="I41" i="24" s="1"/>
  <c r="B41" i="24"/>
  <c r="K40" i="24"/>
  <c r="I40" i="24"/>
  <c r="F40" i="24"/>
  <c r="C40" i="24"/>
  <c r="M40" i="24" s="1"/>
  <c r="B40" i="24"/>
  <c r="D40" i="24" s="1"/>
  <c r="M36" i="24"/>
  <c r="L36" i="24"/>
  <c r="K36" i="24"/>
  <c r="J36" i="24"/>
  <c r="I36" i="24"/>
  <c r="H36" i="24"/>
  <c r="G36" i="24"/>
  <c r="F36" i="24"/>
  <c r="E36" i="24"/>
  <c r="D36" i="24"/>
  <c r="C33" i="24"/>
  <c r="G30" i="24"/>
  <c r="C25" i="24"/>
  <c r="C17" i="24"/>
  <c r="L57" i="15"/>
  <c r="K57" i="15"/>
  <c r="C38" i="24"/>
  <c r="I38" i="24" s="1"/>
  <c r="C37" i="24"/>
  <c r="C35" i="24"/>
  <c r="C34" i="24"/>
  <c r="C32" i="24"/>
  <c r="C31" i="24"/>
  <c r="C30" i="24"/>
  <c r="L30" i="24" s="1"/>
  <c r="C29" i="24"/>
  <c r="C28" i="24"/>
  <c r="C27" i="24"/>
  <c r="C26" i="24"/>
  <c r="C24" i="24"/>
  <c r="C23" i="24"/>
  <c r="C22" i="24"/>
  <c r="L22" i="24" s="1"/>
  <c r="C21" i="24"/>
  <c r="C20" i="24"/>
  <c r="C19" i="24"/>
  <c r="C18" i="24"/>
  <c r="C16" i="24"/>
  <c r="C15" i="24"/>
  <c r="C9" i="24"/>
  <c r="C8" i="24"/>
  <c r="C7" i="24"/>
  <c r="B38" i="24"/>
  <c r="B37" i="24"/>
  <c r="B35" i="24"/>
  <c r="B34" i="24"/>
  <c r="B33" i="24"/>
  <c r="B32" i="24"/>
  <c r="B31" i="24"/>
  <c r="B30" i="24"/>
  <c r="B29" i="24"/>
  <c r="B28" i="24"/>
  <c r="B27" i="24"/>
  <c r="B26" i="24"/>
  <c r="B25" i="24"/>
  <c r="B24" i="24"/>
  <c r="B23" i="24"/>
  <c r="B22" i="24"/>
  <c r="B21" i="24"/>
  <c r="B20" i="24"/>
  <c r="B19" i="24"/>
  <c r="K19" i="24" s="1"/>
  <c r="B18" i="24"/>
  <c r="B17" i="24"/>
  <c r="B16" i="24"/>
  <c r="B15" i="24"/>
  <c r="B9" i="24"/>
  <c r="B8" i="24"/>
  <c r="B7" i="24"/>
  <c r="G22" i="24" l="1"/>
  <c r="H37" i="24"/>
  <c r="F37" i="24"/>
  <c r="D37" i="24"/>
  <c r="K37" i="24"/>
  <c r="J37" i="24"/>
  <c r="F29" i="24"/>
  <c r="D29" i="24"/>
  <c r="J29" i="24"/>
  <c r="K29" i="24"/>
  <c r="H29" i="24"/>
  <c r="K20" i="24"/>
  <c r="J20" i="24"/>
  <c r="H20" i="24"/>
  <c r="F20" i="24"/>
  <c r="D20" i="24"/>
  <c r="D38" i="24"/>
  <c r="K38" i="24"/>
  <c r="J38" i="24"/>
  <c r="H38" i="24"/>
  <c r="F38" i="24"/>
  <c r="F21" i="24"/>
  <c r="D21" i="24"/>
  <c r="J21" i="24"/>
  <c r="K21" i="24"/>
  <c r="H21" i="24"/>
  <c r="K28" i="24"/>
  <c r="J28" i="24"/>
  <c r="H28" i="24"/>
  <c r="F28" i="24"/>
  <c r="D28" i="24"/>
  <c r="F33" i="24"/>
  <c r="D33" i="24"/>
  <c r="J33" i="24"/>
  <c r="K33" i="24"/>
  <c r="H33" i="24"/>
  <c r="K66" i="24"/>
  <c r="J66" i="24"/>
  <c r="I66" i="24"/>
  <c r="F7" i="24"/>
  <c r="D7" i="24"/>
  <c r="J7" i="24"/>
  <c r="H7" i="24"/>
  <c r="B14" i="24"/>
  <c r="B6" i="24"/>
  <c r="I28" i="24"/>
  <c r="M28" i="24"/>
  <c r="E28" i="24"/>
  <c r="L28" i="24"/>
  <c r="G28" i="24"/>
  <c r="G17" i="24"/>
  <c r="M17" i="24"/>
  <c r="E17" i="24"/>
  <c r="L17" i="24"/>
  <c r="I17" i="24"/>
  <c r="G31" i="24"/>
  <c r="M31" i="24"/>
  <c r="E31" i="24"/>
  <c r="L31" i="24"/>
  <c r="I31" i="24"/>
  <c r="K18" i="24"/>
  <c r="J18" i="24"/>
  <c r="H18" i="24"/>
  <c r="F18" i="24"/>
  <c r="D18" i="24"/>
  <c r="F27" i="24"/>
  <c r="D27" i="24"/>
  <c r="J27" i="24"/>
  <c r="H27" i="24"/>
  <c r="G7" i="24"/>
  <c r="M7" i="24"/>
  <c r="E7" i="24"/>
  <c r="L7" i="24"/>
  <c r="I7" i="24"/>
  <c r="I8" i="24"/>
  <c r="M8" i="24"/>
  <c r="E8" i="24"/>
  <c r="L8" i="24"/>
  <c r="G8" i="24"/>
  <c r="I16" i="24"/>
  <c r="M16" i="24"/>
  <c r="E16" i="24"/>
  <c r="G16" i="24"/>
  <c r="L16" i="24"/>
  <c r="K24" i="24"/>
  <c r="J24" i="24"/>
  <c r="H24" i="24"/>
  <c r="F24" i="24"/>
  <c r="D24" i="24"/>
  <c r="G19" i="24"/>
  <c r="M19" i="24"/>
  <c r="E19" i="24"/>
  <c r="L19" i="24"/>
  <c r="I19" i="24"/>
  <c r="F15" i="24"/>
  <c r="D15" i="24"/>
  <c r="J15" i="24"/>
  <c r="K15" i="24"/>
  <c r="H15" i="24"/>
  <c r="K30" i="24"/>
  <c r="J30" i="24"/>
  <c r="H30" i="24"/>
  <c r="F30" i="24"/>
  <c r="D30" i="24"/>
  <c r="G9" i="24"/>
  <c r="M9" i="24"/>
  <c r="E9" i="24"/>
  <c r="L9" i="24"/>
  <c r="I9" i="24"/>
  <c r="I20" i="24"/>
  <c r="M20" i="24"/>
  <c r="E20" i="24"/>
  <c r="L20" i="24"/>
  <c r="G20" i="24"/>
  <c r="G29" i="24"/>
  <c r="M29" i="24"/>
  <c r="E29" i="24"/>
  <c r="L29" i="24"/>
  <c r="I29" i="24"/>
  <c r="G35" i="24"/>
  <c r="M35" i="24"/>
  <c r="E35" i="24"/>
  <c r="L35" i="24"/>
  <c r="I35" i="24"/>
  <c r="G25" i="24"/>
  <c r="M25" i="24"/>
  <c r="E25" i="24"/>
  <c r="L25" i="24"/>
  <c r="I25" i="24"/>
  <c r="K74" i="24"/>
  <c r="J74" i="24"/>
  <c r="I74" i="24"/>
  <c r="K8" i="24"/>
  <c r="J8" i="24"/>
  <c r="H8" i="24"/>
  <c r="F8" i="24"/>
  <c r="D8" i="24"/>
  <c r="F9" i="24"/>
  <c r="D9" i="24"/>
  <c r="J9" i="24"/>
  <c r="K9" i="24"/>
  <c r="H9" i="24"/>
  <c r="K16" i="24"/>
  <c r="J16" i="24"/>
  <c r="H16" i="24"/>
  <c r="F16" i="24"/>
  <c r="D16" i="24"/>
  <c r="F25" i="24"/>
  <c r="D25" i="24"/>
  <c r="J25" i="24"/>
  <c r="K25" i="24"/>
  <c r="H25" i="24"/>
  <c r="F31" i="24"/>
  <c r="D31" i="24"/>
  <c r="J31" i="24"/>
  <c r="K31" i="24"/>
  <c r="H31" i="24"/>
  <c r="K34" i="24"/>
  <c r="J34" i="24"/>
  <c r="H34" i="24"/>
  <c r="F34" i="24"/>
  <c r="D34" i="24"/>
  <c r="G23" i="24"/>
  <c r="M23" i="24"/>
  <c r="E23" i="24"/>
  <c r="L23" i="24"/>
  <c r="I23" i="24"/>
  <c r="I26" i="24"/>
  <c r="M26" i="24"/>
  <c r="E26" i="24"/>
  <c r="L26" i="24"/>
  <c r="G26" i="24"/>
  <c r="I32" i="24"/>
  <c r="M32" i="24"/>
  <c r="E32" i="24"/>
  <c r="G32" i="24"/>
  <c r="L32" i="24"/>
  <c r="K27" i="24"/>
  <c r="I34" i="24"/>
  <c r="M34" i="24"/>
  <c r="E34" i="24"/>
  <c r="L34" i="24"/>
  <c r="G34" i="24"/>
  <c r="F19" i="24"/>
  <c r="D19" i="24"/>
  <c r="J19" i="24"/>
  <c r="H19" i="24"/>
  <c r="K22" i="24"/>
  <c r="J22" i="24"/>
  <c r="H22" i="24"/>
  <c r="F22" i="24"/>
  <c r="D22" i="24"/>
  <c r="I37" i="24"/>
  <c r="G37" i="24"/>
  <c r="L37" i="24"/>
  <c r="M37" i="24"/>
  <c r="E37" i="24"/>
  <c r="K32" i="24"/>
  <c r="J32" i="24"/>
  <c r="H32" i="24"/>
  <c r="F32" i="24"/>
  <c r="D32" i="24"/>
  <c r="G21" i="24"/>
  <c r="M21" i="24"/>
  <c r="E21" i="24"/>
  <c r="L21" i="24"/>
  <c r="I21" i="24"/>
  <c r="G27" i="24"/>
  <c r="M27" i="24"/>
  <c r="E27" i="24"/>
  <c r="L27" i="24"/>
  <c r="I27" i="24"/>
  <c r="K7" i="24"/>
  <c r="G33" i="24"/>
  <c r="M33" i="24"/>
  <c r="E33" i="24"/>
  <c r="L33" i="24"/>
  <c r="I33" i="24"/>
  <c r="K58" i="24"/>
  <c r="J58" i="24"/>
  <c r="I58" i="24"/>
  <c r="F17" i="24"/>
  <c r="D17" i="24"/>
  <c r="J17" i="24"/>
  <c r="K17" i="24"/>
  <c r="H17" i="24"/>
  <c r="F23" i="24"/>
  <c r="D23" i="24"/>
  <c r="J23" i="24"/>
  <c r="K23" i="24"/>
  <c r="H23" i="24"/>
  <c r="K26" i="24"/>
  <c r="J26" i="24"/>
  <c r="H26" i="24"/>
  <c r="F26" i="24"/>
  <c r="D26" i="24"/>
  <c r="F35" i="24"/>
  <c r="D35" i="24"/>
  <c r="J35" i="24"/>
  <c r="H35" i="24"/>
  <c r="B39" i="24"/>
  <c r="B45" i="24"/>
  <c r="G15" i="24"/>
  <c r="M15" i="24"/>
  <c r="E15" i="24"/>
  <c r="L15" i="24"/>
  <c r="I15" i="24"/>
  <c r="I18" i="24"/>
  <c r="M18" i="24"/>
  <c r="E18" i="24"/>
  <c r="L18" i="24"/>
  <c r="G18" i="24"/>
  <c r="I24" i="24"/>
  <c r="M24" i="24"/>
  <c r="E24" i="24"/>
  <c r="G24" i="24"/>
  <c r="L24" i="24"/>
  <c r="K35" i="24"/>
  <c r="I77" i="24"/>
  <c r="M38" i="24"/>
  <c r="E38" i="24"/>
  <c r="L38" i="24"/>
  <c r="G38" i="24"/>
  <c r="K53" i="24"/>
  <c r="J53" i="24"/>
  <c r="K61" i="24"/>
  <c r="J61" i="24"/>
  <c r="K69" i="24"/>
  <c r="J69" i="24"/>
  <c r="K55" i="24"/>
  <c r="J55" i="24"/>
  <c r="K63" i="24"/>
  <c r="J63" i="24"/>
  <c r="K71" i="24"/>
  <c r="J71" i="24"/>
  <c r="C14" i="24"/>
  <c r="C6" i="24"/>
  <c r="I22" i="24"/>
  <c r="M22" i="24"/>
  <c r="E22" i="24"/>
  <c r="I30" i="24"/>
  <c r="M30" i="24"/>
  <c r="E30" i="24"/>
  <c r="C45" i="24"/>
  <c r="C39" i="24"/>
  <c r="H41" i="24"/>
  <c r="F41" i="24"/>
  <c r="D41" i="24"/>
  <c r="K41" i="24"/>
  <c r="K52" i="24"/>
  <c r="J52" i="24"/>
  <c r="K60" i="24"/>
  <c r="J60" i="24"/>
  <c r="K68" i="24"/>
  <c r="J68" i="24"/>
  <c r="K57" i="24"/>
  <c r="J57" i="24"/>
  <c r="K65" i="24"/>
  <c r="J65" i="24"/>
  <c r="K73" i="24"/>
  <c r="J73" i="24"/>
  <c r="K54" i="24"/>
  <c r="J54" i="24"/>
  <c r="K62" i="24"/>
  <c r="J62" i="24"/>
  <c r="K70" i="24"/>
  <c r="J70" i="24"/>
  <c r="H43" i="24"/>
  <c r="F43" i="24"/>
  <c r="D43" i="24"/>
  <c r="K43" i="24"/>
  <c r="K51" i="24"/>
  <c r="J51" i="24"/>
  <c r="K59" i="24"/>
  <c r="J59" i="24"/>
  <c r="K67" i="24"/>
  <c r="J67" i="24"/>
  <c r="K75" i="24"/>
  <c r="J75" i="24"/>
  <c r="J41" i="24"/>
  <c r="I53" i="24"/>
  <c r="K56" i="24"/>
  <c r="J56" i="24"/>
  <c r="I61" i="24"/>
  <c r="K64" i="24"/>
  <c r="J64" i="24"/>
  <c r="I69" i="24"/>
  <c r="K72" i="24"/>
  <c r="J72" i="24"/>
  <c r="G40" i="24"/>
  <c r="G42" i="24"/>
  <c r="G44" i="24"/>
  <c r="H40" i="24"/>
  <c r="L41" i="24"/>
  <c r="H42" i="24"/>
  <c r="L43" i="24"/>
  <c r="H44" i="24"/>
  <c r="J40" i="24"/>
  <c r="J42" i="24"/>
  <c r="J44" i="24"/>
  <c r="K44" i="24"/>
  <c r="L40" i="24"/>
  <c r="L42" i="24"/>
  <c r="L44" i="24"/>
  <c r="E40" i="24"/>
  <c r="E42" i="24"/>
  <c r="E44" i="24"/>
  <c r="I6" i="24" l="1"/>
  <c r="M6" i="24"/>
  <c r="E6" i="24"/>
  <c r="L6" i="24"/>
  <c r="G6" i="24"/>
  <c r="H39" i="24"/>
  <c r="F39" i="24"/>
  <c r="D39" i="24"/>
  <c r="K39" i="24"/>
  <c r="J39" i="24"/>
  <c r="J77" i="24"/>
  <c r="K77" i="24"/>
  <c r="I78" i="24" s="1"/>
  <c r="K6" i="24"/>
  <c r="J6" i="24"/>
  <c r="H6" i="24"/>
  <c r="F6" i="24"/>
  <c r="D6" i="24"/>
  <c r="I39" i="24"/>
  <c r="G39" i="24"/>
  <c r="L39" i="24"/>
  <c r="M39" i="24"/>
  <c r="E39" i="24"/>
  <c r="I45" i="24"/>
  <c r="G45" i="24"/>
  <c r="M45" i="24"/>
  <c r="E45" i="24"/>
  <c r="L45" i="24"/>
  <c r="I14" i="24"/>
  <c r="M14" i="24"/>
  <c r="E14" i="24"/>
  <c r="L14" i="24"/>
  <c r="G14" i="24"/>
  <c r="K14" i="24"/>
  <c r="J14" i="24"/>
  <c r="H14" i="24"/>
  <c r="F14" i="24"/>
  <c r="D14" i="24"/>
  <c r="I79" i="24"/>
  <c r="H45" i="24"/>
  <c r="F45" i="24"/>
  <c r="D45" i="24"/>
  <c r="K45" i="24"/>
  <c r="J45" i="24"/>
  <c r="I82" i="24" l="1"/>
  <c r="K79" i="24"/>
  <c r="K78" i="24"/>
  <c r="J79" i="24"/>
  <c r="J78" i="24"/>
  <c r="I83" i="24" s="1"/>
  <c r="I81" i="24" l="1"/>
</calcChain>
</file>

<file path=xl/sharedStrings.xml><?xml version="1.0" encoding="utf-8"?>
<sst xmlns="http://schemas.openxmlformats.org/spreadsheetml/2006/main" count="1660" uniqueCount="520">
  <si>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</si>
  <si>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</si>
  <si>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</si>
  <si>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</si>
  <si>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</si>
  <si>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</si>
  <si>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</si>
  <si>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</si>
  <si>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</si>
  <si>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</si>
  <si>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</si>
  <si>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</si>
  <si>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</si>
  <si>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Potsdam, Stadt (12054)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</si>
  <si>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</si>
  <si>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</si>
  <si>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</si>
  <si>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</si>
  <si>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</si>
  <si>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</si>
  <si>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</si>
  <si>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</si>
  <si>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</si>
  <si>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</si>
  <si>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</si>
  <si>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</si>
  <si>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</si>
  <si>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</si>
  <si>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</si>
  <si>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</si>
  <si>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</si>
  <si>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</si>
  <si>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</si>
  <si>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</si>
  <si>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</si>
  <si>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</si>
  <si>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</si>
  <si>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</si>
  <si>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</si>
  <si>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</si>
  <si>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</si>
  <si>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</si>
  <si>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</si>
  <si>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</si>
  <si>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</si>
  <si>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</si>
  <si>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</si>
  <si>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</si>
  <si>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</si>
  <si>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</si>
  <si>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</si>
  <si>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</si>
  <si>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</si>
  <si>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</si>
  <si>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</si>
  <si>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</si>
  <si>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</si>
  <si>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</si>
  <si>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</si>
  <si>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</si>
  <si>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</si>
  <si>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</si>
  <si>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</si>
  <si>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</si>
  <si>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</si>
  <si>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</si>
  <si>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</si>
  <si>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</si>
  <si>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</si>
  <si>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</si>
  <si>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</si>
  <si>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</si>
  <si>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</si>
  <si>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</si>
  <si>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</si>
  <si>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</si>
  <si>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</si>
  <si>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</si>
  <si>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</si>
  <si>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</si>
  <si>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</si>
  <si>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</si>
  <si>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</si>
  <si>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</si>
  <si>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</si>
  <si>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</si>
  <si>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</si>
  <si>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</si>
  <si>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</si>
  <si>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</si>
  <si>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</si>
  <si>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</si>
  <si>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Potsdam, Stadt (12054);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</si>
  <si>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</si>
  <si>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</si>
  <si>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</si>
  <si>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</si>
  <si>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</si>
  <si>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</si>
  <si>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</si>
  <si>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</si>
  <si>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</si>
  <si>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</si>
  <si>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</si>
  <si>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</si>
  <si>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</si>
  <si>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</si>
  <si>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</si>
  <si>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</si>
  <si>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</si>
  <si>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</si>
  <si>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</si>
  <si>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</si>
  <si>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</si>
  <si>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</si>
  <si>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</si>
  <si>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</si>
  <si>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</si>
  <si>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</si>
  <si>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</si>
  <si>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</si>
  <si>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</si>
  <si>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</si>
  <si>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</si>
  <si>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</si>
  <si>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</si>
  <si>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</si>
  <si>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</si>
  <si>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</si>
  <si>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</si>
  <si>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</si>
  <si>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</si>
  <si>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</si>
  <si>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</si>
  <si>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</si>
  <si>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</si>
  <si>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</si>
  <si>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</si>
  <si>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</si>
  <si>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</si>
  <si>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</si>
  <si>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</si>
  <si>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</si>
  <si>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</si>
  <si>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</si>
  <si>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</si>
  <si>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</si>
  <si>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</si>
  <si>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</si>
  <si>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</si>
  <si>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</si>
  <si>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</si>
  <si>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</si>
  <si>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</si>
  <si>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</si>
  <si>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</si>
  <si>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</si>
  <si>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</si>
  <si>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</si>
  <si>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</si>
  <si>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</si>
  <si>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</si>
  <si>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</si>
  <si>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</si>
  <si>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</si>
  <si>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</si>
  <si>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</si>
  <si>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</si>
  <si>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</si>
  <si>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</si>
  <si>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</si>
  <si>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</si>
  <si>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</si>
  <si>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</si>
  <si>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</si>
  <si>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</si>
  <si>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</si>
  <si>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</si>
  <si>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</si>
  <si>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</si>
  <si>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</si>
  <si>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</si>
  <si>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</si>
  <si>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Potsdam, Stadt (12054)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</si>
  <si>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</si>
  <si>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</si>
  <si>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</si>
  <si>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</si>
  <si>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</si>
  <si>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</si>
  <si>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</si>
  <si>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</si>
  <si>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</si>
  <si>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</si>
  <si>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</si>
  <si>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</si>
  <si>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</si>
  <si>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</si>
  <si>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</si>
  <si>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</si>
  <si>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</si>
  <si>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</si>
  <si>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</si>
  <si>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</si>
  <si>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</si>
  <si>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</si>
  <si>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</si>
  <si>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</si>
  <si>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</si>
  <si>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</si>
  <si>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</si>
  <si>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</si>
  <si>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</si>
  <si>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</si>
  <si>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</si>
  <si>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</si>
  <si>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</si>
  <si>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</si>
  <si>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</si>
  <si>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</si>
  <si>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</si>
  <si>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</si>
  <si>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</si>
  <si>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</si>
  <si>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</si>
  <si>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</si>
  <si>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</si>
  <si>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</si>
  <si>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</si>
  <si>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</si>
  <si>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</si>
  <si>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</si>
  <si>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</si>
  <si>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</si>
  <si>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</si>
  <si>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</si>
  <si>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</si>
  <si>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</si>
  <si>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</si>
  <si>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</si>
  <si>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</si>
  <si>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</si>
  <si>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</si>
  <si>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</si>
  <si>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</si>
  <si>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</si>
  <si>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</si>
  <si>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</si>
  <si>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</si>
  <si>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</si>
  <si>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</si>
  <si>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</si>
  <si>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</si>
  <si>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</si>
  <si>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</si>
  <si>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</si>
  <si>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</si>
  <si>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</si>
  <si>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</si>
  <si>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</si>
  <si>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</si>
  <si>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</si>
  <si>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</si>
  <si>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</si>
  <si>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</si>
  <si>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</si>
  <si>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</si>
  <si>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</si>
  <si>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</si>
  <si>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</si>
  <si>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</si>
  <si>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</si>
  <si>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</si>
  <si>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</si>
  <si>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</si>
  <si>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</si>
  <si>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</si>
  <si>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</si>
  <si>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</si>
  <si>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</si>
  <si>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</si>
  <si>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</si>
  <si>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</si>
  <si>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</si>
  <si>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</si>
  <si>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</si>
  <si>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</si>
  <si>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</si>
  <si>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</si>
  <si>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</si>
  <si>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</si>
  <si>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</si>
  <si>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</si>
  <si>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</si>
  <si>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</si>
  <si>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</si>
  <si>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</si>
  <si>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</si>
  <si>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</si>
  <si>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</si>
  <si>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</si>
  <si>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</si>
  <si>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</si>
  <si>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</si>
  <si>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</si>
  <si>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</si>
  <si>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</si>
  <si>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</si>
  <si>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</si>
  <si>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</si>
  <si>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</si>
  <si>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</si>
  <si>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</si>
  <si>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</si>
  <si>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</si>
  <si>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</si>
  <si>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</si>
  <si>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</si>
  <si>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</si>
  <si>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</si>
  <si>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</si>
  <si>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</si>
  <si>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</si>
  <si>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</si>
  <si>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</si>
  <si>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</si>
  <si>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</si>
  <si>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</si>
  <si>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</si>
  <si>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</si>
  <si>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</si>
  <si>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</si>
  <si>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</si>
  <si>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</si>
  <si>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</si>
  <si>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</si>
  <si>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</si>
  <si>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</si>
  <si>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</si>
  <si>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</si>
  <si>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</si>
  <si>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</si>
  <si>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</si>
  <si>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</si>
  <si>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</si>
  <si>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</si>
  <si>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</si>
  <si>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</si>
  <si>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</si>
  <si>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</si>
  <si>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</si>
  <si>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</si>
  <si>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</si>
  <si>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</si>
  <si>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</si>
  <si>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</si>
  <si>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</si>
  <si>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</si>
  <si>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</si>
  <si>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</si>
  <si>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</si>
  <si>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</si>
  <si>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</si>
  <si>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</si>
  <si>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</si>
  <si>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</si>
  <si>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</si>
  <si>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</si>
  <si>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</si>
  <si>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</si>
  <si>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</si>
  <si>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</si>
  <si>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</si>
  <si>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Potsdam, Stadt (12054);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</si>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</sst>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{C5CA8BD9-4C13-40E1-BE13-0A07508280ED}</c15:txfldGUID>
                      <c15:f>Daten_Diagramme!$D$6</c15:f>
                      <c15:dlblFieldTableCache>
                        <c:ptCount val="1"/>
                        <c:pt idx="0">
                          <c:v>4.8</c:v>
                        </c:pt>
                      </c15:dlblFieldTableCache>
                    </c15:dlblFTEntry>
                  </c15:dlblFieldTable>
                  <c15:showDataLabelsRange val="0"/>
                </c:ext>
                <c:ext xmlns:c16="http://schemas.microsoft.com/office/drawing/2014/chart" uri="{C3380CC4-5D6E-409C-BE32-E72D297353CC}">
                  <c16:uniqueId val="{00000000-6B0E-4AA3-96C1-3C7A48A0F51B}"/>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{1036B63E-8EA4-4410-935D-0D46A9608539}</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6B0E-4AA3-96C1-3C7A48A0F51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{9068710D-0BEC-409A-B83B-7FC8BBF1E7C4}</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6B0E-4AA3-96C1-3C7A48A0F51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{934087C1-DC44-4588-8783-B1E117B885AF}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6B0E-4AA3-96C1-3C7A48A0F51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4.7877527522235148</c:v>
                </c:pt>
                <c:pt idx="1">
                  <c:v>0.7039980017060905</c:v>
                </c:pt>
                <c:pt idx="2">
                  <c:v>0.95490282911153723</c:v>
                </c:pt>
                <c:pt idx="3">
                  <c:v>1.0875687030768</c:v>
                </c:pt>
              </c:numCache>
            </c:numRef>
          </c:val>
          <c:extLst>
            <c:ext xmlns:c16="http://schemas.microsoft.com/office/drawing/2014/chart" uri="{C3380CC4-5D6E-409C-BE32-E72D297353CC}">
              <c16:uniqueId val="{00000004-6B0E-4AA3-96C1-3C7A48A0F51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{0DF0E500-1AAE-4A4D-8EF1-7FFBB5A2557C}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6B0E-4AA3-96C1-3C7A48A0F51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{93773BD2-AEB7-4E27-AC15-C898694251CD}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6B0E-4AA3-96C1-3C7A48A0F51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{CFBA98D5-B508-4D07-8060-5BEADDDC15C3}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6B0E-4AA3-96C1-3C7A48A0F51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{084CA027-CB8D-4AC8-A143-E91BA06F4E4E}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6B0E-4AA3-96C1-3C7A48A0F51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6B0E-4AA3-96C1-3C7A48A0F51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B0E-4AA3-96C1-3C7A48A0F51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{F5180FA3-AFFA-42F9-855B-7BEC07C9254F}</c15:txfldGUID>
                      <c15:f>Daten_Diagramme!$E$6</c15:f>
                      <c15:dlblFieldTableCache>
                        <c:ptCount val="1"/>
                        <c:pt idx="0">
                          <c:v>0.6</c:v>
                        </c:pt>
                      </c15:dlblFieldTableCache>
                    </c15:dlblFTEntry>
                  </c15:dlblFieldTable>
                  <c15:showDataLabelsRange val="0"/>
                </c:ext>
                <c:ext xmlns:c16="http://schemas.microsoft.com/office/drawing/2014/chart" uri="{C3380CC4-5D6E-409C-BE32-E72D297353CC}">
                  <c16:uniqueId val="{00000000-E208-4525-A4C2-EF4A56071264}"/>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{2F212655-F481-4D65-B6F3-BE208A778DED}</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E208-4525-A4C2-EF4A56071264}"/>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{8CE41FD2-53BA-4FA2-944B-E69821361CE2}</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E208-4525-A4C2-EF4A5607126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{5FCDFF5D-224A-4D91-B911-B8816B0027B4}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208-4525-A4C2-EF4A560712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0.55160885917258673</c:v>
                </c:pt>
                <c:pt idx="1">
                  <c:v>-2.6006845590352197</c:v>
                </c:pt>
                <c:pt idx="2">
                  <c:v>-3.6279896103654186</c:v>
                </c:pt>
                <c:pt idx="3">
                  <c:v>-2.8655893304673015</c:v>
                </c:pt>
              </c:numCache>
            </c:numRef>
          </c:val>
          <c:extLst>
            <c:ext xmlns:c16="http://schemas.microsoft.com/office/drawing/2014/chart" uri="{C3380CC4-5D6E-409C-BE32-E72D297353CC}">
              <c16:uniqueId val="{00000004-E208-4525-A4C2-EF4A5607126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{4ED65A59-FDD5-4E3B-8CF7-2EA49CE205F9}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208-4525-A4C2-EF4A5607126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{BFDB8930-6C86-45A5-A628-D54582ED3EBB}</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208-4525-A4C2-EF4A5607126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{6BCD6914-A9A6-4CB7-B133-5E3AD00BBDC7}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208-4525-A4C2-EF4A5607126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{9EF5BE92-7CFE-416E-B321-196674F3DECA}</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208-4525-A4C2-EF4A560712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208-4525-A4C2-EF4A5607126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208-4525-A4C2-EF4A5607126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{F47AD414-E609-459B-B5A8-FA5B9A0CC2F0}</c15:txfldGUID>
                      <c15:f>Daten_Diagramme!$D$14</c15:f>
                      <c15:dlblFieldTableCache>
                        <c:ptCount val="1"/>
                        <c:pt idx="0">
                          <c:v>4.8</c:v>
                        </c:pt>
                      </c15:dlblFieldTableCache>
                    </c15:dlblFTEntry>
                  </c15:dlblFieldTable>
                  <c15:showDataLabelsRange val="0"/>
                </c:ext>
                <c:ext xmlns:c16="http://schemas.microsoft.com/office/drawing/2014/chart" uri="{C3380CC4-5D6E-409C-BE32-E72D297353CC}">
                  <c16:uniqueId val="{00000000-82A3-4F81-910A-37C8041B6FB5}"/>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{5DB021D9-3CA8-44A9-A4C8-C537850AA55A}</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82A3-4F81-910A-37C8041B6FB5}"/>
                </c:ext>
              </c:extLst>
            </c:dLbl>
            <c:dLbl>
              <c:idx val="2"/>
              <c:tx>
                <c:strRef>
                  <c:f>Daten_Diagramme!$D$16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{C8418DEB-5E86-46AB-9969-CA2484B6321B}</c15:txfldGUID>
                      <c15:f>Daten_Diagramme!$D$16</c15:f>
                      <c15:dlblFieldTableCache>
                        <c:ptCount val="1"/>
                        <c:pt idx="0">
                          <c:v>5.5</c:v>
                        </c:pt>
                      </c15:dlblFieldTableCache>
                    </c15:dlblFTEntry>
                  </c15:dlblFieldTable>
                  <c15:showDataLabelsRange val="0"/>
                </c:ext>
                <c:ext xmlns:c16="http://schemas.microsoft.com/office/drawing/2014/chart" uri="{C3380CC4-5D6E-409C-BE32-E72D297353CC}">
                  <c16:uniqueId val="{00000002-82A3-4F81-910A-37C8041B6FB5}"/>
                </c:ext>
              </c:extLst>
            </c:dLbl>
            <c:dLbl>
              <c:idx val="3"/>
              <c:tx>
                <c:strRef>
                  <c:f>Daten_Diagramme!$D$17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{70D1B34A-4841-415D-88EA-9BD974A515F0}</c15:txfldGUID>
                      <c15:f>Daten_Diagramme!$D$17</c15:f>
                      <c15:dlblFieldTableCache>
                        <c:ptCount val="1"/>
                        <c:pt idx="0">
                          <c:v>-1.7</c:v>
                        </c:pt>
                      </c15:dlblFieldTableCache>
                    </c15:dlblFTEntry>
                  </c15:dlblFieldTable>
                  <c15:showDataLabelsRange val="0"/>
                </c:ext>
                <c:ext xmlns:c16="http://schemas.microsoft.com/office/drawing/2014/chart" uri="{C3380CC4-5D6E-409C-BE32-E72D297353CC}">
                  <c16:uniqueId val="{00000003-82A3-4F81-910A-37C8041B6FB5}"/>
                </c:ext>
              </c:extLst>
            </c:dLbl>
            <c:dLbl>
              <c:idx val="4"/>
              <c:tx>
                <c:strRef>
                  <c:f>Daten_Diagramme!$D$18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{66EC48C1-07F4-4C8E-A9E9-94C80ECE045D}</c15:txfldGUID>
                      <c15:f>Daten_Diagramme!$D$18</c15:f>
                      <c15:dlblFieldTableCache>
                        <c:ptCount val="1"/>
                        <c:pt idx="0">
                          <c:v>-4.4</c:v>
                        </c:pt>
                      </c15:dlblFieldTableCache>
                    </c15:dlblFTEntry>
                  </c15:dlblFieldTable>
                  <c15:showDataLabelsRange val="0"/>
                </c:ext>
                <c:ext xmlns:c16="http://schemas.microsoft.com/office/drawing/2014/chart" uri="{C3380CC4-5D6E-409C-BE32-E72D297353CC}">
                  <c16:uniqueId val="{00000004-82A3-4F81-910A-37C8041B6FB5}"/>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{C060ADF0-ABBD-46DF-9DB4-DD1010520930}</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82A3-4F81-910A-37C8041B6FB5}"/>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{1E0BEF9F-B798-4D65-982F-A0ABB9AEFF06}</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82A3-4F81-910A-37C8041B6FB5}"/>
                </c:ext>
              </c:extLst>
            </c:dLbl>
            <c:dLbl>
              <c:idx val="7"/>
              <c:tx>
                <c:strRef>
                  <c:f>Daten_Diagramme!$D$21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{92C7C61E-DBD2-4BE3-9EE7-E1897F3B4FEF}</c15:txfldGUID>
                      <c15:f>Daten_Diagramme!$D$21</c15:f>
                      <c15:dlblFieldTableCache>
                        <c:ptCount val="1"/>
                        <c:pt idx="0">
                          <c:v>-0.7</c:v>
                        </c:pt>
                      </c15:dlblFieldTableCache>
                    </c15:dlblFTEntry>
                  </c15:dlblFieldTable>
                  <c15:showDataLabelsRange val="0"/>
                </c:ext>
                <c:ext xmlns:c16="http://schemas.microsoft.com/office/drawing/2014/chart" uri="{C3380CC4-5D6E-409C-BE32-E72D297353CC}">
                  <c16:uniqueId val="{00000007-82A3-4F81-910A-37C8041B6FB5}"/>
                </c:ext>
              </c:extLst>
            </c:dLbl>
            <c:dLbl>
              <c:idx val="8"/>
              <c:tx>
                <c:strRef>
                  <c:f>Daten_Diagramme!$D$22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{E7829236-6E44-4DD5-AD1E-91B7FC7367E9}</c15:txfldGUID>
                      <c15:f>Daten_Diagramme!$D$22</c15:f>
                      <c15:dlblFieldTableCache>
                        <c:ptCount val="1"/>
                        <c:pt idx="0">
                          <c:v>-2.1</c:v>
                        </c:pt>
                      </c15:dlblFieldTableCache>
                    </c15:dlblFTEntry>
                  </c15:dlblFieldTable>
                  <c15:showDataLabelsRange val="0"/>
                </c:ext>
                <c:ext xmlns:c16="http://schemas.microsoft.com/office/drawing/2014/chart" uri="{C3380CC4-5D6E-409C-BE32-E72D297353CC}">
                  <c16:uniqueId val="{00000008-82A3-4F81-910A-37C8041B6FB5}"/>
                </c:ext>
              </c:extLst>
            </c:dLbl>
            <c:dLbl>
              <c:idx val="9"/>
              <c:tx>
                <c:strRef>
                  <c:f>Daten_Diagramme!$D$23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{7EB18C54-5252-4194-A7DC-78F9D7C9AEFF}</c15:txfldGUID>
                      <c15:f>Daten_Diagramme!$D$23</c15:f>
                      <c15:dlblFieldTableCache>
                        <c:ptCount val="1"/>
                        <c:pt idx="0">
                          <c:v>-2.6</c:v>
                        </c:pt>
                      </c15:dlblFieldTableCache>
                    </c15:dlblFTEntry>
                  </c15:dlblFieldTable>
                  <c15:showDataLabelsRange val="0"/>
                </c:ext>
                <c:ext xmlns:c16="http://schemas.microsoft.com/office/drawing/2014/chart" uri="{C3380CC4-5D6E-409C-BE32-E72D297353CC}">
                  <c16:uniqueId val="{00000009-82A3-4F81-910A-37C8041B6FB5}"/>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{C059BCC3-6091-42C3-B195-C9B4B1BDAE4A}</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82A3-4F81-910A-37C8041B6FB5}"/>
                </c:ext>
              </c:extLst>
            </c:dLbl>
            <c:dLbl>
              <c:idx val="11"/>
              <c:tx>
                <c:strRef>
                  <c:f>Daten_Diagramme!$D$25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{659741B6-89A3-4303-A557-34E369F6F195}</c15:txfldGUID>
                      <c15:f>Daten_Diagramme!$D$25</c15:f>
                      <c15:dlblFieldTableCache>
                        <c:ptCount val="1"/>
                        <c:pt idx="0">
                          <c:v>8.0</c:v>
                        </c:pt>
                      </c15:dlblFieldTableCache>
                    </c15:dlblFTEntry>
                  </c15:dlblFieldTable>
                  <c15:showDataLabelsRange val="0"/>
                </c:ext>
                <c:ext xmlns:c16="http://schemas.microsoft.com/office/drawing/2014/chart" uri="{C3380CC4-5D6E-409C-BE32-E72D297353CC}">
                  <c16:uniqueId val="{0000000B-82A3-4F81-910A-37C8041B6FB5}"/>
                </c:ext>
              </c:extLst>
            </c:dLbl>
            <c:dLbl>
              <c:idx val="12"/>
              <c:tx>
                <c:strRef>
                  <c:f>Daten_Diagramme!$D$26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{4C688619-1E4A-423F-80F7-758D1D531793}</c15:txfldGUID>
                      <c15:f>Daten_Diagramme!$D$26</c15:f>
                      <c15:dlblFieldTableCache>
                        <c:ptCount val="1"/>
                        <c:pt idx="0">
                          <c:v>-0.7</c:v>
                        </c:pt>
                      </c15:dlblFieldTableCache>
                    </c15:dlblFTEntry>
                  </c15:dlblFieldTable>
                  <c15:showDataLabelsRange val="0"/>
                </c:ext>
                <c:ext xmlns:c16="http://schemas.microsoft.com/office/drawing/2014/chart" uri="{C3380CC4-5D6E-409C-BE32-E72D297353CC}">
                  <c16:uniqueId val="{0000000C-82A3-4F81-910A-37C8041B6FB5}"/>
                </c:ext>
              </c:extLst>
            </c:dLbl>
            <c:dLbl>
              <c:idx val="13"/>
              <c:tx>
                <c:strRef>
                  <c:f>Daten_Diagramme!$D$27</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{C688EADC-D4D5-408C-BF63-2243C12086BC}</c15:txfldGUID>
                      <c15:f>Daten_Diagramme!$D$27</c15:f>
                      <c15:dlblFieldTableCache>
                        <c:ptCount val="1"/>
                        <c:pt idx="0">
                          <c:v>19.7</c:v>
                        </c:pt>
                      </c15:dlblFieldTableCache>
                    </c15:dlblFTEntry>
                  </c15:dlblFieldTable>
                  <c15:showDataLabelsRange val="0"/>
                </c:ext>
                <c:ext xmlns:c16="http://schemas.microsoft.com/office/drawing/2014/chart" uri="{C3380CC4-5D6E-409C-BE32-E72D297353CC}">
                  <c16:uniqueId val="{0000000D-82A3-4F81-910A-37C8041B6FB5}"/>
                </c:ext>
              </c:extLst>
            </c:dLbl>
            <c:dLbl>
              <c:idx val="14"/>
              <c:tx>
                <c:strRef>
                  <c:f>Daten_Diagramme!$D$28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{E76E8258-CB21-4CCB-B266-924541865A87}</c15:txfldGUID>
                      <c15:f>Daten_Diagramme!$D$28</c15:f>
                      <c15:dlblFieldTableCache>
                        <c:ptCount val="1"/>
                        <c:pt idx="0">
                          <c:v>3.7</c:v>
                        </c:pt>
                      </c15:dlblFieldTableCache>
                    </c15:dlblFTEntry>
                  </c15:dlblFieldTable>
                  <c15:showDataLabelsRange val="0"/>
                </c:ext>
                <c:ext xmlns:c16="http://schemas.microsoft.com/office/drawing/2014/chart" uri="{C3380CC4-5D6E-409C-BE32-E72D297353CC}">
                  <c16:uniqueId val="{0000000E-82A3-4F81-910A-37C8041B6FB5}"/>
                </c:ext>
              </c:extLst>
            </c:dLbl>
            <c:dLbl>
              <c:idx val="15"/>
              <c:tx>
                <c:strRef>
                  <c:f>Daten_Diagramme!$D$29</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{4141958A-9662-4DA7-863C-1ADF92ED1942}</c15:txfldGUID>
                      <c15:f>Daten_Diagramme!$D$29</c15:f>
                      <c15:dlblFieldTableCache>
                        <c:ptCount val="1"/>
                        <c:pt idx="0">
                          <c:v>-5.8</c:v>
                        </c:pt>
                      </c15:dlblFieldTableCache>
                    </c15:dlblFTEntry>
                  </c15:dlblFieldTable>
                  <c15:showDataLabelsRange val="0"/>
                </c:ext>
                <c:ext xmlns:c16="http://schemas.microsoft.com/office/drawing/2014/chart" uri="{C3380CC4-5D6E-409C-BE32-E72D297353CC}">
                  <c16:uniqueId val="{0000000F-82A3-4F81-910A-37C8041B6FB5}"/>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{EB421B99-E066-4FB9-B3CE-7C787CA76EF7}</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82A3-4F81-910A-37C8041B6FB5}"/>
                </c:ext>
              </c:extLst>
            </c:dLbl>
            <c:dLbl>
              <c:idx val="17"/>
              <c:tx>
                <c:strRef>
                  <c:f>Daten_Diagramme!$D$31</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{819BB744-6E20-472C-A68A-6FDB23391A58}</c15:txfldGUID>
                      <c15:f>Daten_Diagramme!$D$31</c15:f>
                      <c15:dlblFieldTableCache>
                        <c:ptCount val="1"/>
                        <c:pt idx="0">
                          <c:v>5.5</c:v>
                        </c:pt>
                      </c15:dlblFieldTableCache>
                    </c15:dlblFTEntry>
                  </c15:dlblFieldTable>
                  <c15:showDataLabelsRange val="0"/>
                </c:ext>
                <c:ext xmlns:c16="http://schemas.microsoft.com/office/drawing/2014/chart" uri="{C3380CC4-5D6E-409C-BE32-E72D297353CC}">
                  <c16:uniqueId val="{00000011-82A3-4F81-910A-37C8041B6FB5}"/>
                </c:ext>
              </c:extLst>
            </c:dLbl>
            <c:dLbl>
              <c:idx val="18"/>
              <c:tx>
                <c:strRef>
                  <c:f>Daten_Diagramme!$D$32</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{F6242881-937F-4B4E-9E90-8E78772F6D09}</c15:txfldGUID>
                      <c15:f>Daten_Diagramme!$D$32</c15:f>
                      <c15:dlblFieldTableCache>
                        <c:ptCount val="1"/>
                        <c:pt idx="0">
                          <c:v>6.9</c:v>
                        </c:pt>
                      </c15:dlblFieldTableCache>
                    </c15:dlblFTEntry>
                  </c15:dlblFieldTable>
                  <c15:showDataLabelsRange val="0"/>
                </c:ext>
                <c:ext xmlns:c16="http://schemas.microsoft.com/office/drawing/2014/chart" uri="{C3380CC4-5D6E-409C-BE32-E72D297353CC}">
                  <c16:uniqueId val="{00000012-82A3-4F81-910A-37C8041B6FB5}"/>
                </c:ext>
              </c:extLst>
            </c:dLbl>
            <c:dLbl>
              <c:idx val="19"/>
              <c:tx>
                <c:strRef>
                  <c:f>Daten_Diagramme!$D$33</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{31A53CD6-66D9-44CA-9F6F-0EE3D731BF18}</c15:txfldGUID>
                      <c15:f>Daten_Diagramme!$D$33</c15:f>
                      <c15:dlblFieldTableCache>
                        <c:ptCount val="1"/>
                        <c:pt idx="0">
                          <c:v>6.0</c:v>
                        </c:pt>
                      </c15:dlblFieldTableCache>
                    </c15:dlblFTEntry>
                  </c15:dlblFieldTable>
                  <c15:showDataLabelsRange val="0"/>
                </c:ext>
                <c:ext xmlns:c16="http://schemas.microsoft.com/office/drawing/2014/chart" uri="{C3380CC4-5D6E-409C-BE32-E72D297353CC}">
                  <c16:uniqueId val="{00000013-82A3-4F81-910A-37C8041B6FB5}"/>
                </c:ext>
              </c:extLst>
            </c:dLbl>
            <c:dLbl>
              <c:idx val="20"/>
              <c:tx>
                <c:strRef>
                  <c:f>Daten_Diagramme!$D$34</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{FF8CBDB9-AF05-48AB-A106-AC53FF985894}</c15:txfldGUID>
                      <c15:f>Daten_Diagramme!$D$34</c15:f>
                      <c15:dlblFieldTableCache>
                        <c:ptCount val="1"/>
                        <c:pt idx="0">
                          <c:v>11.6</c:v>
                        </c:pt>
                      </c15:dlblFieldTableCache>
                    </c15:dlblFTEntry>
                  </c15:dlblFieldTable>
                  <c15:showDataLabelsRange val="0"/>
                </c:ext>
                <c:ext xmlns:c16="http://schemas.microsoft.com/office/drawing/2014/chart" uri="{C3380CC4-5D6E-409C-BE32-E72D297353CC}">
                  <c16:uniqueId val="{00000014-82A3-4F81-910A-37C8041B6FB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{42E9E905-43F6-4509-A4BC-F9B358321A69}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2A3-4F81-910A-37C8041B6FB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{A0ABAC54-9A26-4FB1-A729-8BBD723D4BC7}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2A3-4F81-910A-37C8041B6FB5}"/>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{68206336-B5F9-4C37-A33A-87F9BEF8923E}</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82A3-4F81-910A-37C8041B6FB5}"/>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{8929B37C-1E80-4FEB-8EA6-B1836D26D179}</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82A3-4F81-910A-37C8041B6FB5}"/>
                </c:ext>
              </c:extLst>
            </c:dLbl>
            <c:dLbl>
              <c:idx val="25"/>
              <c:tx>
                <c:strRef>
                  <c:f>Daten_Diagramme!$D$39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{9692ABB5-2B39-4410-8E23-87BA24FEFD0B}</c15:txfldGUID>
                      <c15:f>Daten_Diagramme!$D$39</c15:f>
                      <c15:dlblFieldTableCache>
                        <c:ptCount val="1"/>
                        <c:pt idx="0">
                          <c:v>5.1</c:v>
                        </c:pt>
                      </c15:dlblFieldTableCache>
                    </c15:dlblFTEntry>
                  </c15:dlblFieldTable>
                  <c15:showDataLabelsRange val="0"/>
                </c:ext>
                <c:ext xmlns:c16="http://schemas.microsoft.com/office/drawing/2014/chart" uri="{C3380CC4-5D6E-409C-BE32-E72D297353CC}">
                  <c16:uniqueId val="{00000019-82A3-4F81-910A-37C8041B6FB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{A6FA933B-7D49-4E9C-9734-2F03695AACD5}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2A3-4F81-910A-37C8041B6FB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{035D0F16-3CEA-454A-AA14-996ED8899520}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2A3-4F81-910A-37C8041B6FB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{420B7575-8C5E-4C90-ADE8-AE2DA053F1F2}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2A3-4F81-910A-37C8041B6FB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{82EAF8CA-E89E-432F-9ED1-7C05B855C5B3}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2A3-4F81-910A-37C8041B6FB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{5409421C-7764-4B88-B056-015160101AB8}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2A3-4F81-910A-37C8041B6FB5}"/>
                </c:ext>
              </c:extLst>
            </c:dLbl>
            <c:dLbl>
              <c:idx val="31"/>
              <c:tx>
                <c:strRef>
                  <c:f>Daten_Diagramme!$D$45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{9CD31D29-82FD-4A01-9D57-61B16756A9AD}</c15:txfldGUID>
                      <c15:f>Daten_Diagramme!$D$45</c15:f>
                      <c15:dlblFieldTableCache>
                        <c:ptCount val="1"/>
                        <c:pt idx="0">
                          <c:v>5.1</c:v>
                        </c:pt>
                      </c15:dlblFieldTableCache>
                    </c15:dlblFTEntry>
                  </c15:dlblFieldTable>
                  <c15:showDataLabelsRange val="0"/>
                </c:ext>
                <c:ext xmlns:c16="http://schemas.microsoft.com/office/drawing/2014/chart" uri="{C3380CC4-5D6E-409C-BE32-E72D297353CC}">
                  <c16:uniqueId val="{0000001F-82A3-4F81-910A-37C8041B6F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4.7877527522235148</c:v>
                </c:pt>
                <c:pt idx="1">
                  <c:v>2.3809523809523809</c:v>
                </c:pt>
                <c:pt idx="2">
                  <c:v>5.5339805825242721</c:v>
                </c:pt>
                <c:pt idx="3">
                  <c:v>-1.7299107142857142</c:v>
                </c:pt>
                <c:pt idx="4">
                  <c:v>-4.3643263757115749</c:v>
                </c:pt>
                <c:pt idx="5">
                  <c:v>-0.40363269424823411</c:v>
                </c:pt>
                <c:pt idx="6">
                  <c:v>-1.4598540145985401</c:v>
                </c:pt>
                <c:pt idx="7">
                  <c:v>-0.67567567567567566</c:v>
                </c:pt>
                <c:pt idx="8">
                  <c:v>-2.0582329317269075</c:v>
                </c:pt>
                <c:pt idx="9">
                  <c:v>-2.581261950286807</c:v>
                </c:pt>
                <c:pt idx="10">
                  <c:v>-1.3550970126270403</c:v>
                </c:pt>
                <c:pt idx="11">
                  <c:v>8.0298786181139121</c:v>
                </c:pt>
                <c:pt idx="12">
                  <c:v>-0.70716811314689809</c:v>
                </c:pt>
                <c:pt idx="13">
                  <c:v>19.666594029200262</c:v>
                </c:pt>
                <c:pt idx="14">
                  <c:v>3.7482806052269599</c:v>
                </c:pt>
                <c:pt idx="15">
                  <c:v>-5.7513391598533969</c:v>
                </c:pt>
                <c:pt idx="16">
                  <c:v>0.98796275266863498</c:v>
                </c:pt>
                <c:pt idx="17">
                  <c:v>5.4690786705931851</c:v>
                </c:pt>
                <c:pt idx="18">
                  <c:v>6.9493521790341575</c:v>
                </c:pt>
                <c:pt idx="19">
                  <c:v>5.9696827629317077</c:v>
                </c:pt>
                <c:pt idx="20">
                  <c:v>11.570782159017453</c:v>
                </c:pt>
                <c:pt idx="21">
                  <c:v>0</c:v>
                </c:pt>
                <c:pt idx="23">
                  <c:v>2.3809523809523809</c:v>
                </c:pt>
                <c:pt idx="24">
                  <c:v>0.99754450583179866</c:v>
                </c:pt>
                <c:pt idx="25">
                  <c:v>5.1048870887623705</c:v>
                </c:pt>
              </c:numCache>
            </c:numRef>
          </c:val>
          <c:extLst>
            <c:ext xmlns:c16="http://schemas.microsoft.com/office/drawing/2014/chart" uri="{C3380CC4-5D6E-409C-BE32-E72D297353CC}">
              <c16:uniqueId val="{00000020-82A3-4F81-910A-37C8041B6FB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{4C707CFC-2B4D-4984-8AA5-E3FDB8347B53}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2A3-4F81-910A-37C8041B6FB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{95A28303-4B75-4A86-8B23-BAE5A9F04A42}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2A3-4F81-910A-37C8041B6FB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{3DBF2434-3552-4779-94AA-5EEB3AC31CC9}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2A3-4F81-910A-37C8041B6FB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{1CE11151-57E4-4DD0-943B-11EEA843CFEA}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2A3-4F81-910A-37C8041B6FB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{2E6BF383-34F1-47D7-B27B-03026ADAD77C}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2A3-4F81-910A-37C8041B6FB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{C169C922-4196-4ABC-8D95-BCEE77DF7A85}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2A3-4F81-910A-37C8041B6FB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{EC9409AF-7B87-4C9B-ADAF-B87CED31577B}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2A3-4F81-910A-37C8041B6FB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{965260B1-4B66-4202-8101-DBB4C9E12FA9}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2A3-4F81-910A-37C8041B6FB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{7A283BFC-A2EA-4FAF-B642-2A1BDED715B5}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2A3-4F81-910A-37C8041B6FB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{8D79371C-78A9-4E30-91A8-867CE0B1ABF1}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2A3-4F81-910A-37C8041B6FB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{8DDA43CA-A3AC-4267-9620-1A64C3D823F0}</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2A3-4F81-910A-37C8041B6FB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{45D62E87-D0FD-4042-B8CF-37CA0A8A3AFA}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2A3-4F81-910A-37C8041B6FB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{A0121748-8BAC-408F-AFB7-13AD20F0C41C}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2A3-4F81-910A-37C8041B6FB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{EACD089C-1B37-4547-AE03-6B8E1FD75DA3}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2A3-4F81-910A-37C8041B6FB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{9DDBE9D6-4A52-4BC6-8E41-4DA78BBCE4A7}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2A3-4F81-910A-37C8041B6FB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{D3E374B6-7646-4841-ADE8-659B417ADBD3}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2A3-4F81-910A-37C8041B6FB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{71FCFC50-AC96-4339-B223-B9B07289B444}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2A3-4F81-910A-37C8041B6FB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{43DF12B0-E6FA-4921-8B5A-2CE74170A4D9}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2A3-4F81-910A-37C8041B6FB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{3F94774F-16EE-4747-A918-FFB11F4D7E53}</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2A3-4F81-910A-37C8041B6FB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{A1A02FB7-7ABA-483B-B289-FCE1701CE949}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2A3-4F81-910A-37C8041B6FB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{AF29DFAB-14DA-43BA-BAB7-CF373A77257A}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2A3-4F81-910A-37C8041B6FB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{926566CC-6B12-44FC-8E01-499A1D6AC97A}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2A3-4F81-910A-37C8041B6FB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{BCBCDFB8-9F3D-4A64-BDD3-547CBD104E30}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2A3-4F81-910A-37C8041B6FB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{35563922-8C0D-4878-9621-D15D6DC8EB3C}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2A3-4F81-910A-37C8041B6FB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{08B5534B-6343-4403-97B7-22F649A15AD6}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2A3-4F81-910A-37C8041B6FB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{D4298DAD-C6E4-416D-963C-DC894369FC98}</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2A3-4F81-910A-37C8041B6FB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{3AEB0428-83D2-4187-9D37-8FF18205FEFF}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2A3-4F81-910A-37C8041B6FB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{5AF97406-35FE-4B5E-96D0-01998D3C6367}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2A3-4F81-910A-37C8041B6FB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{CAD65193-91E4-4F05-BD62-324394DB6595}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2A3-4F81-910A-37C8041B6FB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{07623222-4EFF-4CAD-97C3-857427D65639}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2A3-4F81-910A-37C8041B6FB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{467BFCA3-76BB-4FA1-897D-74B04B532171}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2A3-4F81-910A-37C8041B6FB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{091C6937-D364-438E-B33D-6066583D1634}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2A3-4F81-910A-37C8041B6F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2A3-4F81-910A-37C8041B6FB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2A3-4F81-910A-37C8041B6FB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{2773354F-0D4E-483F-998E-57B739F498B1}</c15:txfldGUID>
                      <c15:f>Daten_Diagramme!$E$14</c15:f>
                      <c15:dlblFieldTableCache>
                        <c:ptCount val="1"/>
                        <c:pt idx="0">
                          <c:v>0.6</c:v>
                        </c:pt>
                      </c15:dlblFieldTableCache>
                    </c15:dlblFTEntry>
                  </c15:dlblFieldTable>
                  <c15:showDataLabelsRange val="0"/>
                </c:ext>
                <c:ext xmlns:c16="http://schemas.microsoft.com/office/drawing/2014/chart" uri="{C3380CC4-5D6E-409C-BE32-E72D297353CC}">
                  <c16:uniqueId val="{00000000-F1AC-4A8B-9214-9F6A8FE75FBF}"/>
                </c:ext>
              </c:extLst>
            </c:dLbl>
            <c:dLbl>
              <c:idx val="1"/>
              <c:tx>
                <c:strRef>
                  <c:f>Daten_Diagramme!$E$15</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{288B669A-A85F-4EEF-8996-3D38900D4E1A}</c15:txfldGUID>
                      <c15:f>Daten_Diagramme!$E$15</c15:f>
                      <c15:dlblFieldTableCache>
                        <c:ptCount val="1"/>
                        <c:pt idx="0">
                          <c:v>25.0</c:v>
                        </c:pt>
                      </c15:dlblFieldTableCache>
                    </c15:dlblFTEntry>
                  </c15:dlblFieldTable>
                  <c15:showDataLabelsRange val="0"/>
                </c:ext>
                <c:ext xmlns:c16="http://schemas.microsoft.com/office/drawing/2014/chart" uri="{C3380CC4-5D6E-409C-BE32-E72D297353CC}">
                  <c16:uniqueId val="{00000001-F1AC-4A8B-9214-9F6A8FE75FBF}"/>
                </c:ext>
              </c:extLst>
            </c:dLbl>
            <c:dLbl>
              <c:idx val="2"/>
              <c:tx>
                <c:strRef>
                  <c:f>Daten_Diagramme!$E$16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{558EF8C0-2612-4FE4-A6C4-88283EE8C64B}</c15:txfldGUID>
                      <c15:f>Daten_Diagramme!$E$16</c15:f>
                      <c15:dlblFieldTableCache>
                        <c:ptCount val="1"/>
                        <c:pt idx="0">
                          <c:v>2.4</c:v>
                        </c:pt>
                      </c15:dlblFieldTableCache>
                    </c15:dlblFTEntry>
                  </c15:dlblFieldTable>
                  <c15:showDataLabelsRange val="0"/>
                </c:ext>
                <c:ext xmlns:c16="http://schemas.microsoft.com/office/drawing/2014/chart" uri="{C3380CC4-5D6E-409C-BE32-E72D297353CC}">
                  <c16:uniqueId val="{00000002-F1AC-4A8B-9214-9F6A8FE75FBF}"/>
                </c:ext>
              </c:extLst>
            </c:dLbl>
            <c:dLbl>
              <c:idx val="3"/>
              <c:tx>
                <c:strRef>
                  <c:f>Daten_Diagramme!$E$17</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{807C1C08-B567-4035-8F9A-8C741CFC5692}</c15:txfldGUID>
                      <c15:f>Daten_Diagramme!$E$17</c15:f>
                      <c15:dlblFieldTableCache>
                        <c:ptCount val="1"/>
                        <c:pt idx="0">
                          <c:v>10.8</c:v>
                        </c:pt>
                      </c15:dlblFieldTableCache>
                    </c15:dlblFTEntry>
                  </c15:dlblFieldTable>
                  <c15:showDataLabelsRange val="0"/>
                </c:ext>
                <c:ext xmlns:c16="http://schemas.microsoft.com/office/drawing/2014/chart" uri="{C3380CC4-5D6E-409C-BE32-E72D297353CC}">
                  <c16:uniqueId val="{00000003-F1AC-4A8B-9214-9F6A8FE75FBF}"/>
                </c:ext>
              </c:extLst>
            </c:dLbl>
            <c:dLbl>
              <c:idx val="4"/>
              <c:tx>
                <c:strRef>
                  <c:f>Daten_Diagramme!$E$18</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{E49D08B6-E657-4EA1-BE3C-C89DE1C3CA83}</c15:txfldGUID>
                      <c15:f>Daten_Diagramme!$E$18</c15:f>
                      <c15:dlblFieldTableCache>
                        <c:ptCount val="1"/>
                        <c:pt idx="0">
                          <c:v>13.3</c:v>
                        </c:pt>
                      </c15:dlblFieldTableCache>
                    </c15:dlblFTEntry>
                  </c15:dlblFieldTable>
                  <c15:showDataLabelsRange val="0"/>
                </c:ext>
                <c:ext xmlns:c16="http://schemas.microsoft.com/office/drawing/2014/chart" uri="{C3380CC4-5D6E-409C-BE32-E72D297353CC}">
                  <c16:uniqueId val="{00000004-F1AC-4A8B-9214-9F6A8FE75FBF}"/>
                </c:ext>
              </c:extLst>
            </c:dLbl>
            <c:dLbl>
              <c:idx val="5"/>
              <c:tx>
                <c:strRef>
                  <c:f>Daten_Diagramme!$E$19</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{EC360D86-5D1C-44EA-BDFC-78ED7F35E25D}</c15:txfldGUID>
                      <c15:f>Daten_Diagramme!$E$19</c15:f>
                      <c15:dlblFieldTableCache>
                        <c:ptCount val="1"/>
                        <c:pt idx="0">
                          <c:v>8.2</c:v>
                        </c:pt>
                      </c15:dlblFieldTableCache>
                    </c15:dlblFTEntry>
                  </c15:dlblFieldTable>
                  <c15:showDataLabelsRange val="0"/>
                </c:ext>
                <c:ext xmlns:c16="http://schemas.microsoft.com/office/drawing/2014/chart" uri="{C3380CC4-5D6E-409C-BE32-E72D297353CC}">
                  <c16:uniqueId val="{00000005-F1AC-4A8B-9214-9F6A8FE75FBF}"/>
                </c:ext>
              </c:extLst>
            </c:dLbl>
            <c:dLbl>
              <c:idx val="6"/>
              <c:tx>
                <c:strRef>
                  <c:f>Daten_Diagramme!$E$20</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{17F01A55-CBBF-4078-9609-6238C0B33ED4}</c15:txfldGUID>
                      <c15:f>Daten_Diagramme!$E$20</c15:f>
                      <c15:dlblFieldTableCache>
                        <c:ptCount val="1"/>
                        <c:pt idx="0">
                          <c:v>7.7</c:v>
                        </c:pt>
                      </c15:dlblFieldTableCache>
                    </c15:dlblFTEntry>
                  </c15:dlblFieldTable>
                  <c15:showDataLabelsRange val="0"/>
                </c:ext>
                <c:ext xmlns:c16="http://schemas.microsoft.com/office/drawing/2014/chart" uri="{C3380CC4-5D6E-409C-BE32-E72D297353CC}">
                  <c16:uniqueId val="{00000006-F1AC-4A8B-9214-9F6A8FE75FBF}"/>
                </c:ext>
              </c:extLst>
            </c:dLbl>
            <c:dLbl>
              <c:idx val="7"/>
              <c:tx>
                <c:strRef>
                  <c:f>Daten_Diagramme!$E$21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{A846D70C-D775-4452-A6A2-0DA86BC7E61C}</c15:txfldGUID>
                      <c15:f>Daten_Diagramme!$E$21</c15:f>
                      <c15:dlblFieldTableCache>
                        <c:ptCount val="1"/>
                        <c:pt idx="0">
                          <c:v>-2.1</c:v>
                        </c:pt>
                      </c15:dlblFieldTableCache>
                    </c15:dlblFTEntry>
                  </c15:dlblFieldTable>
                  <c15:showDataLabelsRange val="0"/>
                </c:ext>
                <c:ext xmlns:c16="http://schemas.microsoft.com/office/drawing/2014/chart" uri="{C3380CC4-5D6E-409C-BE32-E72D297353CC}">
                  <c16:uniqueId val="{00000007-F1AC-4A8B-9214-9F6A8FE75FBF}"/>
                </c:ext>
              </c:extLst>
            </c:dLbl>
            <c:dLbl>
              <c:idx val="8"/>
              <c:tx>
                <c:strRef>
                  <c:f>Daten_Diagramme!$E$22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{082BFA00-667F-40C1-BE86-3392F2205439}</c15:txfldGUID>
                      <c15:f>Daten_Diagramme!$E$22</c15:f>
                      <c15:dlblFieldTableCache>
                        <c:ptCount val="1"/>
                        <c:pt idx="0">
                          <c:v>-2.1</c:v>
                        </c:pt>
                      </c15:dlblFieldTableCache>
                    </c15:dlblFTEntry>
                  </c15:dlblFieldTable>
                  <c15:showDataLabelsRange val="0"/>
                </c:ext>
                <c:ext xmlns:c16="http://schemas.microsoft.com/office/drawing/2014/chart" uri="{C3380CC4-5D6E-409C-BE32-E72D297353CC}">
                  <c16:uniqueId val="{00000008-F1AC-4A8B-9214-9F6A8FE75FBF}"/>
                </c:ext>
              </c:extLst>
            </c:dLbl>
            <c:dLbl>
              <c:idx val="9"/>
              <c:tx>
                <c:strRef>
                  <c:f>Daten_Diagramme!$E$23</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{08F33139-F1C8-4B30-AAC4-9254E67ED40B}</c15:txfldGUID>
                      <c15:f>Daten_Diagramme!$E$23</c15:f>
                      <c15:dlblFieldTableCache>
                        <c:ptCount val="1"/>
                        <c:pt idx="0">
                          <c:v>-15.6</c:v>
                        </c:pt>
                      </c15:dlblFieldTableCache>
                    </c15:dlblFTEntry>
                  </c15:dlblFieldTable>
                  <c15:showDataLabelsRange val="0"/>
                </c:ext>
                <c:ext xmlns:c16="http://schemas.microsoft.com/office/drawing/2014/chart" uri="{C3380CC4-5D6E-409C-BE32-E72D297353CC}">
                  <c16:uniqueId val="{00000009-F1AC-4A8B-9214-9F6A8FE75FBF}"/>
                </c:ext>
              </c:extLst>
            </c:dLbl>
            <c:dLbl>
              <c:idx val="10"/>
              <c:tx>
                <c:strRef>
                  <c:f>Daten_Diagramme!$E$24</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{5800DB8E-E5D5-4604-814F-4B5B8CC29BF9}</c15:txfldGUID>
                      <c15:f>Daten_Diagramme!$E$24</c15:f>
                      <c15:dlblFieldTableCache>
                        <c:ptCount val="1"/>
                        <c:pt idx="0">
                          <c:v>-6.7</c:v>
                        </c:pt>
                      </c15:dlblFieldTableCache>
                    </c15:dlblFTEntry>
                  </c15:dlblFieldTable>
                  <c15:showDataLabelsRange val="0"/>
                </c:ext>
                <c:ext xmlns:c16="http://schemas.microsoft.com/office/drawing/2014/chart" uri="{C3380CC4-5D6E-409C-BE32-E72D297353CC}">
                  <c16:uniqueId val="{0000000A-F1AC-4A8B-9214-9F6A8FE75FBF}"/>
                </c:ext>
              </c:extLst>
            </c:dLbl>
            <c:dLbl>
              <c:idx val="11"/>
              <c:tx>
                <c:strRef>
                  <c:f>Daten_Diagramme!$E$25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{F158528D-6176-4333-82B9-36E24D2EDBAA}</c15:txfldGUID>
                      <c15:f>Daten_Diagramme!$E$25</c15:f>
                      <c15:dlblFieldTableCache>
                        <c:ptCount val="1"/>
                        <c:pt idx="0">
                          <c:v>9.9</c:v>
                        </c:pt>
                      </c15:dlblFieldTableCache>
                    </c15:dlblFTEntry>
                  </c15:dlblFieldTable>
                  <c15:showDataLabelsRange val="0"/>
                </c:ext>
                <c:ext xmlns:c16="http://schemas.microsoft.com/office/drawing/2014/chart" uri="{C3380CC4-5D6E-409C-BE32-E72D297353CC}">
                  <c16:uniqueId val="{0000000B-F1AC-4A8B-9214-9F6A8FE75FBF}"/>
                </c:ext>
              </c:extLst>
            </c:dLbl>
            <c:dLbl>
              <c:idx val="12"/>
              <c:tx>
                <c:strRef>
                  <c:f>Daten_Diagramme!$E$26</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{789A8D51-91E5-4F6A-A5D5-0CAFB576F7FC}</c15:txfldGUID>
                      <c15:f>Daten_Diagramme!$E$26</c15:f>
                      <c15:dlblFieldTableCache>
                        <c:ptCount val="1"/>
                        <c:pt idx="0">
                          <c:v>4.5</c:v>
                        </c:pt>
                      </c15:dlblFieldTableCache>
                    </c15:dlblFTEntry>
                  </c15:dlblFieldTable>
                  <c15:showDataLabelsRange val="0"/>
                </c:ext>
                <c:ext xmlns:c16="http://schemas.microsoft.com/office/drawing/2014/chart" uri="{C3380CC4-5D6E-409C-BE32-E72D297353CC}">
                  <c16:uniqueId val="{0000000C-F1AC-4A8B-9214-9F6A8FE75FBF}"/>
                </c:ext>
              </c:extLst>
            </c:dLbl>
            <c:dLbl>
              <c:idx val="13"/>
              <c:tx>
                <c:strRef>
                  <c:f>Daten_Diagramme!$E$27</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{51DCA158-AF2F-4303-A89D-692D6C3907D3}</c15:txfldGUID>
                      <c15:f>Daten_Diagramme!$E$27</c15:f>
                      <c15:dlblFieldTableCache>
                        <c:ptCount val="1"/>
                        <c:pt idx="0">
                          <c:v>3.9</c:v>
                        </c:pt>
                      </c15:dlblFieldTableCache>
                    </c15:dlblFTEntry>
                  </c15:dlblFieldTable>
                  <c15:showDataLabelsRange val="0"/>
                </c:ext>
                <c:ext xmlns:c16="http://schemas.microsoft.com/office/drawing/2014/chart" uri="{C3380CC4-5D6E-409C-BE32-E72D297353CC}">
                  <c16:uniqueId val="{0000000D-F1AC-4A8B-9214-9F6A8FE75FBF}"/>
                </c:ext>
              </c:extLst>
            </c:dLbl>
            <c:dLbl>
              <c:idx val="14"/>
              <c:tx>
                <c:strRef>
                  <c:f>Daten_Diagramme!$E$28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{8BD81034-1B2C-4323-AF87-FE8508F5E083}</c15:txfldGUID>
                      <c15:f>Daten_Diagramme!$E$28</c15:f>
                      <c15:dlblFieldTableCache>
                        <c:ptCount val="1"/>
                        <c:pt idx="0">
                          <c:v>-2.5</c:v>
                        </c:pt>
                      </c15:dlblFieldTableCache>
                    </c15:dlblFTEntry>
                  </c15:dlblFieldTable>
                  <c15:showDataLabelsRange val="0"/>
                </c:ext>
                <c:ext xmlns:c16="http://schemas.microsoft.com/office/drawing/2014/chart" uri="{C3380CC4-5D6E-409C-BE32-E72D297353CC}">
                  <c16:uniqueId val="{0000000E-F1AC-4A8B-9214-9F6A8FE75FBF}"/>
                </c:ext>
              </c:extLst>
            </c:dLbl>
            <c:dLbl>
              <c:idx val="15"/>
              <c:tx>
                <c:strRef>
                  <c:f>Daten_Diagramme!$E$29</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{C75E5089-5545-40A1-9CA2-EB41E153765E}</c15:txfldGUID>
                      <c15:f>Daten_Diagramme!$E$29</c15:f>
                      <c15:dlblFieldTableCache>
                        <c:ptCount val="1"/>
                        <c:pt idx="0">
                          <c:v>14.1</c:v>
                        </c:pt>
                      </c15:dlblFieldTableCache>
                    </c15:dlblFTEntry>
                  </c15:dlblFieldTable>
                  <c15:showDataLabelsRange val="0"/>
                </c:ext>
                <c:ext xmlns:c16="http://schemas.microsoft.com/office/drawing/2014/chart" uri="{C3380CC4-5D6E-409C-BE32-E72D297353CC}">
                  <c16:uniqueId val="{0000000F-F1AC-4A8B-9214-9F6A8FE75FBF}"/>
                </c:ext>
              </c:extLst>
            </c:dLbl>
            <c:dLbl>
              <c:idx val="16"/>
              <c:tx>
                <c:strRef>
                  <c:f>Daten_Diagramme!$E$30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{7789C6BD-9504-42B5-AB78-409CEA2DCA5D}</c15:txfldGUID>
                      <c15:f>Daten_Diagramme!$E$30</c15:f>
                      <c15:dlblFieldTableCache>
                        <c:ptCount val="1"/>
                      </c15:dlblFieldTableCache>
                    </c15:dlblFTEntry>
                  </c15:dlblFieldTable>
                  <c15:showDataLabelsRange val="0"/>
                </c:ext>
                <c:ext xmlns:c16="http://schemas.microsoft.com/office/drawing/2014/chart" uri="{C3380CC4-5D6E-409C-BE32-E72D297353CC}">
                  <c16:uniqueId val="{00000010-F1AC-4A8B-9214-9F6A8FE75FBF}"/>
                </c:ext>
              </c:extLst>
            </c:dLbl>
            <c:dLbl>
              <c:idx val="17"/>
              <c:tx>
                <c:strRef>
                  <c:f>Daten_Diagramme!$E$31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{71360E2E-B932-4643-93C0-7671C3CA06A7}</c15:txfldGUID>
                      <c15:f>Daten_Diagramme!$E$31</c15:f>
                      <c15:dlblFieldTableCache>
                        <c:ptCount val="1"/>
                        <c:pt idx="0">
                          <c:v>3.4</c:v>
                        </c:pt>
                      </c15:dlblFieldTableCache>
                    </c15:dlblFTEntry>
                  </c15:dlblFieldTable>
                  <c15:showDataLabelsRange val="0"/>
                </c:ext>
                <c:ext xmlns:c16="http://schemas.microsoft.com/office/drawing/2014/chart" uri="{C3380CC4-5D6E-409C-BE32-E72D297353CC}">
                  <c16:uniqueId val="{00000011-F1AC-4A8B-9214-9F6A8FE75FBF}"/>
                </c:ext>
              </c:extLst>
            </c:dLbl>
            <c:dLbl>
              <c:idx val="18"/>
              <c:tx>
                <c:strRef>
                  <c:f>Daten_Diagramme!$E$32</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{7959A89D-AA4B-4FD0-A1EE-49B29EA6DF4A}</c15:txfldGUID>
                      <c15:f>Daten_Diagramme!$E$32</c15:f>
                      <c15:dlblFieldTableCache>
                        <c:ptCount val="1"/>
                        <c:pt idx="0">
                          <c:v>9.2</c:v>
                        </c:pt>
                      </c15:dlblFieldTableCache>
                    </c15:dlblFTEntry>
                  </c15:dlblFieldTable>
                  <c15:showDataLabelsRange val="0"/>
                </c:ext>
                <c:ext xmlns:c16="http://schemas.microsoft.com/office/drawing/2014/chart" uri="{C3380CC4-5D6E-409C-BE32-E72D297353CC}">
                  <c16:uniqueId val="{00000012-F1AC-4A8B-9214-9F6A8FE75FBF}"/>
                </c:ext>
              </c:extLst>
            </c:dLbl>
            <c:dLbl>
              <c:idx val="19"/>
              <c:tx>
                <c:strRef>
                  <c:f>Daten_Diagramme!$E$33</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{57879F09-3EB1-449A-A3E3-A9D41445FE7A}</c15:txfldGUID>
                      <c15:f>Daten_Diagramme!$E$33</c15:f>
                      <c15:dlblFieldTableCache>
                        <c:ptCount val="1"/>
                        <c:pt idx="0">
                          <c:v>8.1</c:v>
                        </c:pt>
                      </c15:dlblFieldTableCache>
                    </c15:dlblFTEntry>
                  </c15:dlblFieldTable>
                  <c15:showDataLabelsRange val="0"/>
                </c:ext>
                <c:ext xmlns:c16="http://schemas.microsoft.com/office/drawing/2014/chart" uri="{C3380CC4-5D6E-409C-BE32-E72D297353CC}">
                  <c16:uniqueId val="{00000013-F1AC-4A8B-9214-9F6A8FE75FBF}"/>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{F9AA7290-0D00-4123-B94F-3EB62DA3D4F1}</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F1AC-4A8B-9214-9F6A8FE75FBF}"/>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{38626473-47E4-45C8-9FD6-6C9F5E744503}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F1AC-4A8B-9214-9F6A8FE75FB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{3F9CF455-24A0-44D8-BE75-82987F74B9C2}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1AC-4A8B-9214-9F6A8FE75FBF}"/>
                </c:ext>
              </c:extLst>
            </c:dLbl>
            <c:dLbl>
              <c:idx val="23"/>
              <c:tx>
                <c:strRef>
                  <c:f>Daten_Diagramme!$E$37</c:f>
                  <c:strCache>
                    <c:ptCount val="1"/>
                    <c:pt idx="0">
                      <c:v>25.0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{8F8CC763-4ED0-4977-9EBF-5180B8242E52}</c15:txfldGUID>
                      <c15:f>Daten_Diagramme!$E$37</c15:f>
                      <c15:dlblFieldTableCache>
                        <c:ptCount val="1"/>
                        <c:pt idx="0">
                          <c:v>25.0</c:v>
                        </c:pt>
                      </c15:dlblFieldTableCache>
                    </c15:dlblFTEntry>
                  </c15:dlblFieldTable>
                  <c15:showDataLabelsRange val="0"/>
                </c:ext>
                <c:ext xmlns:c16="http://schemas.microsoft.com/office/drawing/2014/chart" uri="{C3380CC4-5D6E-409C-BE32-E72D297353CC}">
                  <c16:uniqueId val="{00000017-F1AC-4A8B-9214-9F6A8FE75FBF}"/>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{3DD15ABE-0C8D-43E5-A79F-406DD5F593E6}</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F1AC-4A8B-9214-9F6A8FE75FBF}"/>
                </c:ext>
              </c:extLst>
            </c:dLbl>
            <c:dLbl>
              <c:idx val="25"/>
              <c:tx>
                <c:strRef>
                  <c:f>Daten_Diagramme!$E$39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{78CC4D2D-37A6-4FD4-A630-C8170E591161}</c15:txfldGUID>
                      <c15:f>Daten_Diagramme!$E$39</c15:f>
                      <c15:dlblFieldTableCache>
                        <c:ptCount val="1"/>
                        <c:pt idx="0">
                          <c:v>0.4</c:v>
                        </c:pt>
                      </c15:dlblFieldTableCache>
                    </c15:dlblFTEntry>
                  </c15:dlblFieldTable>
                  <c15:showDataLabelsRange val="0"/>
                </c:ext>
                <c:ext xmlns:c16="http://schemas.microsoft.com/office/drawing/2014/chart" uri="{C3380CC4-5D6E-409C-BE32-E72D297353CC}">
                  <c16:uniqueId val="{00000019-F1AC-4A8B-9214-9F6A8FE75FB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{A39AE469-A7D4-44EB-BC35-ACFDFCFA475E}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1AC-4A8B-9214-9F6A8FE75FB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{D3B8501C-8A77-4927-89E1-6EF5A53C5E6E}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1AC-4A8B-9214-9F6A8FE75FB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{DC0EFC29-7DC4-4C6E-BCDB-D54D8A987BBD}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1AC-4A8B-9214-9F6A8FE75FB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{36DC6769-B6B5-407F-BF78-C725D2869C5C}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1AC-4A8B-9214-9F6A8FE75FB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{906B2B43-7D65-47E4-8461-250A22AA6155}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1AC-4A8B-9214-9F6A8FE75FBF}"/>
                </c:ext>
              </c:extLst>
            </c:dLbl>
            <c:dLbl>
              <c:idx val="31"/>
              <c:tx>
                <c:strRef>
                  <c:f>Daten_Diagramme!$E$45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{A2C11768-4332-497A-A7AB-7805FDE39B48}</c15:txfldGUID>
                      <c15:f>Daten_Diagramme!$E$45</c15:f>
                      <c15:dlblFieldTableCache>
                        <c:ptCount val="1"/>
                        <c:pt idx="0">
                          <c:v>0.4</c:v>
                        </c:pt>
                      </c15:dlblFieldTableCache>
                    </c15:dlblFTEntry>
                  </c15:dlblFieldTable>
                  <c15:showDataLabelsRange val="0"/>
                </c:ext>
                <c:ext xmlns:c16="http://schemas.microsoft.com/office/drawing/2014/chart" uri="{C3380CC4-5D6E-409C-BE32-E72D297353CC}">
                  <c16:uniqueId val="{0000001F-F1AC-4A8B-9214-9F6A8FE75F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0.55160885917258673</c:v>
                </c:pt>
                <c:pt idx="1">
                  <c:v>25</c:v>
                </c:pt>
                <c:pt idx="2">
                  <c:v>2.3809523809523809</c:v>
                </c:pt>
                <c:pt idx="3">
                  <c:v>10.822510822510823</c:v>
                </c:pt>
                <c:pt idx="4">
                  <c:v>13.333333333333334</c:v>
                </c:pt>
                <c:pt idx="5">
                  <c:v>8.1632653061224492</c:v>
                </c:pt>
                <c:pt idx="6">
                  <c:v>7.6923076923076925</c:v>
                </c:pt>
                <c:pt idx="7">
                  <c:v>-2.1201413427561837</c:v>
                </c:pt>
                <c:pt idx="8">
                  <c:v>-2.0917678812415654</c:v>
                </c:pt>
                <c:pt idx="9">
                  <c:v>-15.612648221343873</c:v>
                </c:pt>
                <c:pt idx="10">
                  <c:v>-6.7454798331015295</c:v>
                </c:pt>
                <c:pt idx="11">
                  <c:v>9.9099099099099099</c:v>
                </c:pt>
                <c:pt idx="12">
                  <c:v>4.5454545454545459</c:v>
                </c:pt>
                <c:pt idx="13">
                  <c:v>3.8661710037174721</c:v>
                </c:pt>
                <c:pt idx="14">
                  <c:v>-2.5096525096525095</c:v>
                </c:pt>
                <c:pt idx="15">
                  <c:v>14.108527131782946</c:v>
                </c:pt>
                <c:pt idx="16">
                  <c:v>-59.574468085106382</c:v>
                </c:pt>
                <c:pt idx="17">
                  <c:v>3.3846153846153846</c:v>
                </c:pt>
                <c:pt idx="18">
                  <c:v>9.1514143094841938</c:v>
                </c:pt>
                <c:pt idx="19">
                  <c:v>8.1260364842454393</c:v>
                </c:pt>
                <c:pt idx="20">
                  <c:v>0.97872340425531912</c:v>
                </c:pt>
                <c:pt idx="21">
                  <c:v>0</c:v>
                </c:pt>
                <c:pt idx="23">
                  <c:v>25</c:v>
                </c:pt>
                <c:pt idx="24">
                  <c:v>3.5971223021582732</c:v>
                </c:pt>
                <c:pt idx="25">
                  <c:v>0.35133948177426438</c:v>
                </c:pt>
              </c:numCache>
            </c:numRef>
          </c:val>
          <c:extLst>
            <c:ext xmlns:c16="http://schemas.microsoft.com/office/drawing/2014/chart" uri="{C3380CC4-5D6E-409C-BE32-E72D297353CC}">
              <c16:uniqueId val="{00000020-F1AC-4A8B-9214-9F6A8FE75FB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{AFDC86D2-92FD-4C9C-ADA5-AC5B44E732FC}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1AC-4A8B-9214-9F6A8FE75FB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{51BD4FE4-1A85-439E-B9E5-B00ED55DD99F}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1AC-4A8B-9214-9F6A8FE75FB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{0BF1E256-7599-4FE4-BABE-848306176083}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1AC-4A8B-9214-9F6A8FE75FB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{070802D3-BB34-4390-820D-D1A4ACF79CE8}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1AC-4A8B-9214-9F6A8FE75FB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{E08283FA-AE2C-42B0-86D2-9EAB107A187D}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1AC-4A8B-9214-9F6A8FE75FB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{CA21E971-4BF4-46E4-8108-DFE52E4B49C0}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1AC-4A8B-9214-9F6A8FE75FB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{FDE290FB-120F-4AA1-80AF-C95AABDB4DD7}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1AC-4A8B-9214-9F6A8FE75FB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{7CBBA41E-F8BA-4E51-BA84-CB7B1CEC0CAF}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1AC-4A8B-9214-9F6A8FE75FB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{E9893374-9358-4622-AD7D-FACC21B04F3C}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1AC-4A8B-9214-9F6A8FE75FB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{7809E503-1345-4F52-9EF7-AEF81374B4D9}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1AC-4A8B-9214-9F6A8FE75FB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{55E21D92-2C9B-4202-BE03-7F4E5EF22D32}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1AC-4A8B-9214-9F6A8FE75FB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{39F33709-92F2-4304-BC23-33903CADE043}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1AC-4A8B-9214-9F6A8FE75FB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{BDE7044F-476A-47C2-BC3E-768F01CC72BD}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1AC-4A8B-9214-9F6A8FE75FB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{94342102-C84D-44D8-A55F-C370E17E866B}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1AC-4A8B-9214-9F6A8FE75FB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{44C0B11C-8788-4CA3-9891-EC4E9B9F9CBD}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1AC-4A8B-9214-9F6A8FE75FB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{3C26DFB5-FAB0-4D27-B5E3-5163C4802A35}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1AC-4A8B-9214-9F6A8FE75FBF}"/>
                </c:ext>
              </c:extLst>
            </c:dLbl>
            <c:dLbl>
              <c:idx val="16"/>
              <c:tx>
                <c:strRef>
                  <c:f>Daten_Diagramme!$G$30</c:f>
                  <c:strCache>
                    <c:ptCount val="1"/>
                    <c:pt idx="0">
                      <c:v>&lt;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{00E5533A-4389-46C0-B96C-1FB3AB84CF8B}</c15:txfldGUID>
                      <c15:f>Daten_Diagramme!$G$30</c15:f>
                      <c15:dlblFieldTableCache>
                        <c:ptCount val="1"/>
                        <c:pt idx="0">
                          <c:v>&lt; -50</c:v>
                        </c:pt>
                      </c15:dlblFieldTableCache>
                    </c15:dlblFTEntry>
                  </c15:dlblFieldTable>
                  <c15:showDataLabelsRange val="0"/>
                </c:ext>
                <c:ext xmlns:c16="http://schemas.microsoft.com/office/drawing/2014/chart" uri="{C3380CC4-5D6E-409C-BE32-E72D297353CC}">
                  <c16:uniqueId val="{00000031-F1AC-4A8B-9214-9F6A8FE75FB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{A7BCFFF7-A0E5-4787-A33F-03B2AADA84A9}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1AC-4A8B-9214-9F6A8FE75FB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{9B29360C-EB2A-45A4-85AF-DB8909B06AB0}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1AC-4A8B-9214-9F6A8FE75FB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{D2D406FD-FB57-448E-97F6-FB1CEADE8F82}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1AC-4A8B-9214-9F6A8FE75FB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{F4E55D9F-653A-4D45-8A96-993E3FD83562}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1AC-4A8B-9214-9F6A8FE75FB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{731CB839-D3A8-4355-B85C-AAA6047C998D}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1AC-4A8B-9214-9F6A8FE75FB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{AC70751F-52A4-4956-8295-524D00AF266B}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1AC-4A8B-9214-9F6A8FE75FB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{72733D25-B962-4D02-8CEE-C6D85F369AC6}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1AC-4A8B-9214-9F6A8FE75FB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{97EA5B6A-3257-48F4-94A2-DBAECCF06D69}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1AC-4A8B-9214-9F6A8FE75FB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{7AF892CC-D889-4747-A2DA-114E2FE4ED65}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1AC-4A8B-9214-9F6A8FE75FB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{AB9A8525-8ABE-4D2B-A3ED-A6FF3624303B}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1AC-4A8B-9214-9F6A8FE75FB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{0FE66D4A-CA0D-4916-8B7F-C81FA8565249}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1AC-4A8B-9214-9F6A8FE75FB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{F2189788-A8DD-432F-94C0-1FEE652F03CD}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1AC-4A8B-9214-9F6A8FE75FB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{E27D7A32-CBA4-4E87-AC64-D7078EBCA34A}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1AC-4A8B-9214-9F6A8FE75FB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{4798942A-3168-4CA7-AEE4-76E8EC4029FE}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1AC-4A8B-9214-9F6A8FE75FB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{3855B236-CB85-4536-8FEA-FA9FD4F62A0C}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1AC-4A8B-9214-9F6A8FE75F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0.75</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1AC-4A8B-9214-9F6A8FE75FB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-45</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170</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1AC-4A8B-9214-9F6A8FE75FB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{9EE6BEAB-19B7-475B-A800-FA67E1C3F8DA}</c15:txfldGUID>
                      <c15:f>Diagramm!$I$46</c15:f>
                      <c15:dlblFieldTableCache>
                        <c:ptCount val="1"/>
                      </c15:dlblFieldTableCache>
                    </c15:dlblFTEntry>
                  </c15:dlblFieldTable>
                  <c15:showDataLabelsRange val="0"/>
                </c:ext>
                <c:ext xmlns:c16="http://schemas.microsoft.com/office/drawing/2014/chart" uri="{C3380CC4-5D6E-409C-BE32-E72D297353CC}">
                  <c16:uniqueId val="{00000000-940F-4219-83DC-F7C54A38080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{550C57FF-0E93-4038-B651-3A17ABA655BC}</c15:txfldGUID>
                      <c15:f>Diagramm!$I$47</c15:f>
                      <c15:dlblFieldTableCache>
                        <c:ptCount val="1"/>
                      </c15:dlblFieldTableCache>
                    </c15:dlblFTEntry>
                  </c15:dlblFieldTable>
                  <c15:showDataLabelsRange val="0"/>
                </c:ext>
                <c:ext xmlns:c16="http://schemas.microsoft.com/office/drawing/2014/chart" uri="{C3380CC4-5D6E-409C-BE32-E72D297353CC}">
                  <c16:uniqueId val="{00000001-940F-4219-83DC-F7C54A38080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{D2F9CEE0-9C5D-41A6-AEEF-5F08A5370B8C}</c15:txfldGUID>
                      <c15:f>Diagramm!$I$48</c15:f>
                      <c15:dlblFieldTableCache>
                        <c:ptCount val="1"/>
                      </c15:dlblFieldTableCache>
                    </c15:dlblFTEntry>
                  </c15:dlblFieldTable>
                  <c15:showDataLabelsRange val="0"/>
                </c:ext>
                <c:ext xmlns:c16="http://schemas.microsoft.com/office/drawing/2014/chart" uri="{C3380CC4-5D6E-409C-BE32-E72D297353CC}">
                  <c16:uniqueId val="{00000002-940F-4219-83DC-F7C54A38080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{076B672C-EE9A-4192-8749-790E84DF07B1}</c15:txfldGUID>
                      <c15:f>Diagramm!$I$49</c15:f>
                      <c15:dlblFieldTableCache>
                        <c:ptCount val="1"/>
                      </c15:dlblFieldTableCache>
                    </c15:dlblFTEntry>
                  </c15:dlblFieldTable>
                  <c15:showDataLabelsRange val="0"/>
                </c:ext>
                <c:ext xmlns:c16="http://schemas.microsoft.com/office/drawing/2014/chart" uri="{C3380CC4-5D6E-409C-BE32-E72D297353CC}">
                  <c16:uniqueId val="{00000003-940F-4219-83DC-F7C54A38080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{DB5B9C1A-5AAB-4DEB-9B2F-9B466E3CEBD5}</c15:txfldGUID>
                      <c15:f>Diagramm!$I$50</c15:f>
                      <c15:dlblFieldTableCache>
                        <c:ptCount val="1"/>
                      </c15:dlblFieldTableCache>
                    </c15:dlblFTEntry>
                  </c15:dlblFieldTable>
                  <c15:showDataLabelsRange val="0"/>
                </c:ext>
                <c:ext xmlns:c16="http://schemas.microsoft.com/office/drawing/2014/chart" uri="{C3380CC4-5D6E-409C-BE32-E72D297353CC}">
                  <c16:uniqueId val="{00000004-940F-4219-83DC-F7C54A38080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{F8F8C099-45CC-4CD7-B3BA-67906B37B1D2}</c15:txfldGUID>
                      <c15:f>Diagramm!$I$51</c15:f>
                      <c15:dlblFieldTableCache>
                        <c:ptCount val="1"/>
                      </c15:dlblFieldTableCache>
                    </c15:dlblFTEntry>
                  </c15:dlblFieldTable>
                  <c15:showDataLabelsRange val="0"/>
                </c:ext>
                <c:ext xmlns:c16="http://schemas.microsoft.com/office/drawing/2014/chart" uri="{C3380CC4-5D6E-409C-BE32-E72D297353CC}">
                  <c16:uniqueId val="{00000005-940F-4219-83DC-F7C54A38080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{E160F887-D426-4F45-9C81-91E0EAC8D8A1}</c15:txfldGUID>
                      <c15:f>Diagramm!$I$52</c15:f>
                      <c15:dlblFieldTableCache>
                        <c:ptCount val="1"/>
                      </c15:dlblFieldTableCache>
                    </c15:dlblFTEntry>
                  </c15:dlblFieldTable>
                  <c15:showDataLabelsRange val="0"/>
                </c:ext>
                <c:ext xmlns:c16="http://schemas.microsoft.com/office/drawing/2014/chart" uri="{C3380CC4-5D6E-409C-BE32-E72D297353CC}">
                  <c16:uniqueId val="{00000006-940F-4219-83DC-F7C54A38080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{80E7022B-131C-472A-B7D7-838C4B0BC804}</c15:txfldGUID>
                      <c15:f>Diagramm!$I$53</c15:f>
                      <c15:dlblFieldTableCache>
                        <c:ptCount val="1"/>
                      </c15:dlblFieldTableCache>
                    </c15:dlblFTEntry>
                  </c15:dlblFieldTable>
                  <c15:showDataLabelsRange val="0"/>
                </c:ext>
                <c:ext xmlns:c16="http://schemas.microsoft.com/office/drawing/2014/chart" uri="{C3380CC4-5D6E-409C-BE32-E72D297353CC}">
                  <c16:uniqueId val="{00000007-940F-4219-83DC-F7C54A38080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{B2EFAB37-6930-4606-BCB0-772ECDAF8F22}</c15:txfldGUID>
                      <c15:f>Diagramm!$I$54</c15:f>
                      <c15:dlblFieldTableCache>
                        <c:ptCount val="1"/>
                      </c15:dlblFieldTableCache>
                    </c15:dlblFTEntry>
                  </c15:dlblFieldTable>
                  <c15:showDataLabelsRange val="0"/>
                </c:ext>
                <c:ext xmlns:c16="http://schemas.microsoft.com/office/drawing/2014/chart" uri="{C3380CC4-5D6E-409C-BE32-E72D297353CC}">
                  <c16:uniqueId val="{00000008-940F-4219-83DC-F7C54A38080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{C5EB3901-D97F-466D-BF21-9EC860A5A5B3}</c15:txfldGUID>
                      <c15:f>Diagramm!$I$55</c15:f>
                      <c15:dlblFieldTableCache>
                        <c:ptCount val="1"/>
                      </c15:dlblFieldTableCache>
                    </c15:dlblFTEntry>
                  </c15:dlblFieldTable>
                  <c15:showDataLabelsRange val="0"/>
                </c:ext>
                <c:ext xmlns:c16="http://schemas.microsoft.com/office/drawing/2014/chart" uri="{C3380CC4-5D6E-409C-BE32-E72D297353CC}">
                  <c16:uniqueId val="{00000009-940F-4219-83DC-F7C54A38080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{8E4CCC72-E1C1-4CCD-A50D-1895C39E9B56}</c15:txfldGUID>
                      <c15:f>Diagramm!$I$56</c15:f>
                      <c15:dlblFieldTableCache>
                        <c:ptCount val="1"/>
                      </c15:dlblFieldTableCache>
                    </c15:dlblFTEntry>
                  </c15:dlblFieldTable>
                  <c15:showDataLabelsRange val="0"/>
                </c:ext>
                <c:ext xmlns:c16="http://schemas.microsoft.com/office/drawing/2014/chart" uri="{C3380CC4-5D6E-409C-BE32-E72D297353CC}">
                  <c16:uniqueId val="{0000000A-940F-4219-83DC-F7C54A38080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{C62A9CDE-397B-4EB3-8C99-B2B318C1BF53}</c15:txfldGUID>
                      <c15:f>Diagramm!$I$57</c15:f>
                      <c15:dlblFieldTableCache>
                        <c:ptCount val="1"/>
                      </c15:dlblFieldTableCache>
                    </c15:dlblFTEntry>
                  </c15:dlblFieldTable>
                  <c15:showDataLabelsRange val="0"/>
                </c:ext>
                <c:ext xmlns:c16="http://schemas.microsoft.com/office/drawing/2014/chart" uri="{C3380CC4-5D6E-409C-BE32-E72D297353CC}">
                  <c16:uniqueId val="{0000000B-940F-4219-83DC-F7C54A38080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{E5EDAD6D-8F09-4518-B0B6-4DA42A2CDB26}</c15:txfldGUID>
                      <c15:f>Diagramm!$I$58</c15:f>
                      <c15:dlblFieldTableCache>
                        <c:ptCount val="1"/>
                      </c15:dlblFieldTableCache>
                    </c15:dlblFTEntry>
                  </c15:dlblFieldTable>
                  <c15:showDataLabelsRange val="0"/>
                </c:ext>
                <c:ext xmlns:c16="http://schemas.microsoft.com/office/drawing/2014/chart" uri="{C3380CC4-5D6E-409C-BE32-E72D297353CC}">
                  <c16:uniqueId val="{0000000C-940F-4219-83DC-F7C54A38080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{50E0FAF2-2F56-4375-8B12-12ABB17C6DF0}</c15:txfldGUID>
                      <c15:f>Diagramm!$I$59</c15:f>
                      <c15:dlblFieldTableCache>
                        <c:ptCount val="1"/>
                      </c15:dlblFieldTableCache>
                    </c15:dlblFTEntry>
                  </c15:dlblFieldTable>
                  <c15:showDataLabelsRange val="0"/>
                </c:ext>
                <c:ext xmlns:c16="http://schemas.microsoft.com/office/drawing/2014/chart" uri="{C3380CC4-5D6E-409C-BE32-E72D297353CC}">
                  <c16:uniqueId val="{0000000D-940F-4219-83DC-F7C54A38080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{8D85D5FB-6950-4EA0-8018-F63E91F53A31}</c15:txfldGUID>
                      <c15:f>Diagramm!$I$60</c15:f>
                      <c15:dlblFieldTableCache>
                        <c:ptCount val="1"/>
                      </c15:dlblFieldTableCache>
                    </c15:dlblFTEntry>
                  </c15:dlblFieldTable>
                  <c15:showDataLabelsRange val="0"/>
                </c:ext>
                <c:ext xmlns:c16="http://schemas.microsoft.com/office/drawing/2014/chart" uri="{C3380CC4-5D6E-409C-BE32-E72D297353CC}">
                  <c16:uniqueId val="{0000000E-940F-4219-83DC-F7C54A38080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{54DA03D4-1C5D-4851-AD11-BAE72628BBDA}</c15:txfldGUID>
                      <c15:f>Diagramm!$I$61</c15:f>
                      <c15:dlblFieldTableCache>
                        <c:ptCount val="1"/>
                      </c15:dlblFieldTableCache>
                    </c15:dlblFTEntry>
                  </c15:dlblFieldTable>
                  <c15:showDataLabelsRange val="0"/>
                </c:ext>
                <c:ext xmlns:c16="http://schemas.microsoft.com/office/drawing/2014/chart" uri="{C3380CC4-5D6E-409C-BE32-E72D297353CC}">
                  <c16:uniqueId val="{0000000F-940F-4219-83DC-F7C54A38080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{3A72FC6D-AF2D-41C5-828A-688395594411}</c15:txfldGUID>
                      <c15:f>Diagramm!$I$62</c15:f>
                      <c15:dlblFieldTableCache>
                        <c:ptCount val="1"/>
                      </c15:dlblFieldTableCache>
                    </c15:dlblFTEntry>
                  </c15:dlblFieldTable>
                  <c15:showDataLabelsRange val="0"/>
                </c:ext>
                <c:ext xmlns:c16="http://schemas.microsoft.com/office/drawing/2014/chart" uri="{C3380CC4-5D6E-409C-BE32-E72D297353CC}">
                  <c16:uniqueId val="{00000010-940F-4219-83DC-F7C54A38080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{AD196E0F-5430-476F-A99F-D09361766F5D}</c15:txfldGUID>
                      <c15:f>Diagramm!$I$63</c15:f>
                      <c15:dlblFieldTableCache>
                        <c:ptCount val="1"/>
                      </c15:dlblFieldTableCache>
                    </c15:dlblFTEntry>
                  </c15:dlblFieldTable>
                  <c15:showDataLabelsRange val="0"/>
                </c:ext>
                <c:ext xmlns:c16="http://schemas.microsoft.com/office/drawing/2014/chart" uri="{C3380CC4-5D6E-409C-BE32-E72D297353CC}">
                  <c16:uniqueId val="{00000011-940F-4219-83DC-F7C54A38080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{CA3DC690-FDB9-490D-8E83-34B93CEA462D}</c15:txfldGUID>
                      <c15:f>Diagramm!$I$64</c15:f>
                      <c15:dlblFieldTableCache>
                        <c:ptCount val="1"/>
                      </c15:dlblFieldTableCache>
                    </c15:dlblFTEntry>
                  </c15:dlblFieldTable>
                  <c15:showDataLabelsRange val="0"/>
                </c:ext>
                <c:ext xmlns:c16="http://schemas.microsoft.com/office/drawing/2014/chart" uri="{C3380CC4-5D6E-409C-BE32-E72D297353CC}">
                  <c16:uniqueId val="{00000012-940F-4219-83DC-F7C54A38080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{DAE953B0-BAF0-4A18-AE3B-8AD23B3B85DE}</c15:txfldGUID>
                      <c15:f>Diagramm!$I$65</c15:f>
                      <c15:dlblFieldTableCache>
                        <c:ptCount val="1"/>
                      </c15:dlblFieldTableCache>
                    </c15:dlblFTEntry>
                  </c15:dlblFieldTable>
                  <c15:showDataLabelsRange val="0"/>
                </c:ext>
                <c:ext xmlns:c16="http://schemas.microsoft.com/office/drawing/2014/chart" uri="{C3380CC4-5D6E-409C-BE32-E72D297353CC}">
                  <c16:uniqueId val="{00000013-940F-4219-83DC-F7C54A38080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{89720F53-3EF9-47CC-8480-5E715FA76A4C}</c15:txfldGUID>
                      <c15:f>Diagramm!$I$66</c15:f>
                      <c15:dlblFieldTableCache>
                        <c:ptCount val="1"/>
                      </c15:dlblFieldTableCache>
                    </c15:dlblFTEntry>
                  </c15:dlblFieldTable>
                  <c15:showDataLabelsRange val="0"/>
                </c:ext>
                <c:ext xmlns:c16="http://schemas.microsoft.com/office/drawing/2014/chart" uri="{C3380CC4-5D6E-409C-BE32-E72D297353CC}">
                  <c16:uniqueId val="{00000014-940F-4219-83DC-F7C54A38080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{672E494E-9461-4B0F-B45C-E92095CA986E}</c15:txfldGUID>
                      <c15:f>Diagramm!$I$67</c15:f>
                      <c15:dlblFieldTableCache>
                        <c:ptCount val="1"/>
                      </c15:dlblFieldTableCache>
                    </c15:dlblFTEntry>
                  </c15:dlblFieldTable>
                  <c15:showDataLabelsRange val="0"/>
                </c:ext>
                <c:ext xmlns:c16="http://schemas.microsoft.com/office/drawing/2014/chart" uri="{C3380CC4-5D6E-409C-BE32-E72D297353CC}">
                  <c16:uniqueId val="{00000015-940F-4219-83DC-F7C54A38080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40F-4219-83DC-F7C54A38080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{E297F60D-D3E4-41EB-9D8A-C52F926384C5}</c15:txfldGUID>
                      <c15:f>Diagramm!$K$46</c15:f>
                      <c15:dlblFieldTableCache>
                        <c:ptCount val="1"/>
                      </c15:dlblFieldTableCache>
                    </c15:dlblFTEntry>
                  </c15:dlblFieldTable>
                  <c15:showDataLabelsRange val="0"/>
                </c:ext>
                <c:ext xmlns:c16="http://schemas.microsoft.com/office/drawing/2014/chart" uri="{C3380CC4-5D6E-409C-BE32-E72D297353CC}">
                  <c16:uniqueId val="{00000017-940F-4219-83DC-F7C54A38080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{6524551A-1E24-4E4C-A556-0B6E0FA0E17C}</c15:txfldGUID>
                      <c15:f>Diagramm!$K$47</c15:f>
                      <c15:dlblFieldTableCache>
                        <c:ptCount val="1"/>
                      </c15:dlblFieldTableCache>
                    </c15:dlblFTEntry>
                  </c15:dlblFieldTable>
                  <c15:showDataLabelsRange val="0"/>
                </c:ext>
                <c:ext xmlns:c16="http://schemas.microsoft.com/office/drawing/2014/chart" uri="{C3380CC4-5D6E-409C-BE32-E72D297353CC}">
                  <c16:uniqueId val="{00000018-940F-4219-83DC-F7C54A38080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{FD562C58-0E84-4DF7-8D45-64D5B05CAB3C}</c15:txfldGUID>
                      <c15:f>Diagramm!$K$48</c15:f>
                      <c15:dlblFieldTableCache>
                        <c:ptCount val="1"/>
                      </c15:dlblFieldTableCache>
                    </c15:dlblFTEntry>
                  </c15:dlblFieldTable>
                  <c15:showDataLabelsRange val="0"/>
                </c:ext>
                <c:ext xmlns:c16="http://schemas.microsoft.com/office/drawing/2014/chart" uri="{C3380CC4-5D6E-409C-BE32-E72D297353CC}">
                  <c16:uniqueId val="{00000019-940F-4219-83DC-F7C54A38080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{1E70384C-4E86-4AF4-AA5E-03127BC6271F}</c15:txfldGUID>
                      <c15:f>Diagramm!$K$49</c15:f>
                      <c15:dlblFieldTableCache>
                        <c:ptCount val="1"/>
                      </c15:dlblFieldTableCache>
                    </c15:dlblFTEntry>
                  </c15:dlblFieldTable>
                  <c15:showDataLabelsRange val="0"/>
                </c:ext>
                <c:ext xmlns:c16="http://schemas.microsoft.com/office/drawing/2014/chart" uri="{C3380CC4-5D6E-409C-BE32-E72D297353CC}">
                  <c16:uniqueId val="{0000001A-940F-4219-83DC-F7C54A38080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{926EA3FB-75F5-4634-B579-CD8FDF15F770}</c15:txfldGUID>
                      <c15:f>Diagramm!$K$50</c15:f>
                      <c15:dlblFieldTableCache>
                        <c:ptCount val="1"/>
                      </c15:dlblFieldTableCache>
                    </c15:dlblFTEntry>
                  </c15:dlblFieldTable>
                  <c15:showDataLabelsRange val="0"/>
                </c:ext>
                <c:ext xmlns:c16="http://schemas.microsoft.com/office/drawing/2014/chart" uri="{C3380CC4-5D6E-409C-BE32-E72D297353CC}">
                  <c16:uniqueId val="{0000001B-940F-4219-83DC-F7C54A38080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{4FD71652-02B0-4934-8755-08C2C4A44016}</c15:txfldGUID>
                      <c15:f>Diagramm!$K$51</c15:f>
                      <c15:dlblFieldTableCache>
                        <c:ptCount val="1"/>
                      </c15:dlblFieldTableCache>
                    </c15:dlblFTEntry>
                  </c15:dlblFieldTable>
                  <c15:showDataLabelsRange val="0"/>
                </c:ext>
                <c:ext xmlns:c16="http://schemas.microsoft.com/office/drawing/2014/chart" uri="{C3380CC4-5D6E-409C-BE32-E72D297353CC}">
                  <c16:uniqueId val="{0000001C-940F-4219-83DC-F7C54A38080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{4EBCCE73-8244-43E6-B6E5-F1B19E6E7EB1}</c15:txfldGUID>
                      <c15:f>Diagramm!$K$52</c15:f>
                      <c15:dlblFieldTableCache>
                        <c:ptCount val="1"/>
                      </c15:dlblFieldTableCache>
                    </c15:dlblFTEntry>
                  </c15:dlblFieldTable>
                  <c15:showDataLabelsRange val="0"/>
                </c:ext>
                <c:ext xmlns:c16="http://schemas.microsoft.com/office/drawing/2014/chart" uri="{C3380CC4-5D6E-409C-BE32-E72D297353CC}">
                  <c16:uniqueId val="{0000001D-940F-4219-83DC-F7C54A38080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{2DD05D72-DCE1-42B2-BA5B-0C13ABD5BC02}</c15:txfldGUID>
                      <c15:f>Diagramm!$K$53</c15:f>
                      <c15:dlblFieldTableCache>
                        <c:ptCount val="1"/>
                      </c15:dlblFieldTableCache>
                    </c15:dlblFTEntry>
                  </c15:dlblFieldTable>
                  <c15:showDataLabelsRange val="0"/>
                </c:ext>
                <c:ext xmlns:c16="http://schemas.microsoft.com/office/drawing/2014/chart" uri="{C3380CC4-5D6E-409C-BE32-E72D297353CC}">
                  <c16:uniqueId val="{0000001E-940F-4219-83DC-F7C54A38080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{E807869E-2C27-4D9A-A858-C4EC41762F7F}</c15:txfldGUID>
                      <c15:f>Diagramm!$K$54</c15:f>
                      <c15:dlblFieldTableCache>
                        <c:ptCount val="1"/>
                      </c15:dlblFieldTableCache>
                    </c15:dlblFTEntry>
                  </c15:dlblFieldTable>
                  <c15:showDataLabelsRange val="0"/>
                </c:ext>
                <c:ext xmlns:c16="http://schemas.microsoft.com/office/drawing/2014/chart" uri="{C3380CC4-5D6E-409C-BE32-E72D297353CC}">
                  <c16:uniqueId val="{0000001F-940F-4219-83DC-F7C54A38080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{6DDBD5B7-5307-41FE-A44C-DE138C4BC133}</c15:txfldGUID>
                      <c15:f>Diagramm!$K$55</c15:f>
                      <c15:dlblFieldTableCache>
                        <c:ptCount val="1"/>
                      </c15:dlblFieldTableCache>
                    </c15:dlblFTEntry>
                  </c15:dlblFieldTable>
                  <c15:showDataLabelsRange val="0"/>
                </c:ext>
                <c:ext xmlns:c16="http://schemas.microsoft.com/office/drawing/2014/chart" uri="{C3380CC4-5D6E-409C-BE32-E72D297353CC}">
                  <c16:uniqueId val="{00000020-940F-4219-83DC-F7C54A38080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{A063BE87-51BD-49A3-8503-0F0C9FB6CF4B}</c15:txfldGUID>
                      <c15:f>Diagramm!$K$56</c15:f>
                      <c15:dlblFieldTableCache>
                        <c:ptCount val="1"/>
                      </c15:dlblFieldTableCache>
                    </c15:dlblFTEntry>
                  </c15:dlblFieldTable>
                  <c15:showDataLabelsRange val="0"/>
                </c:ext>
                <c:ext xmlns:c16="http://schemas.microsoft.com/office/drawing/2014/chart" uri="{C3380CC4-5D6E-409C-BE32-E72D297353CC}">
                  <c16:uniqueId val="{00000021-940F-4219-83DC-F7C54A38080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{302DCBBE-CBC0-4482-A7E9-410FDB365261}</c15:txfldGUID>
                      <c15:f>Diagramm!$K$57</c15:f>
                      <c15:dlblFieldTableCache>
                        <c:ptCount val="1"/>
                      </c15:dlblFieldTableCache>
                    </c15:dlblFTEntry>
                  </c15:dlblFieldTable>
                  <c15:showDataLabelsRange val="0"/>
                </c:ext>
                <c:ext xmlns:c16="http://schemas.microsoft.com/office/drawing/2014/chart" uri="{C3380CC4-5D6E-409C-BE32-E72D297353CC}">
                  <c16:uniqueId val="{00000022-940F-4219-83DC-F7C54A38080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{183E0714-6D8C-4A30-927D-433B532E132D}</c15:txfldGUID>
                      <c15:f>Diagramm!$K$58</c15:f>
                      <c15:dlblFieldTableCache>
                        <c:ptCount val="1"/>
                      </c15:dlblFieldTableCache>
                    </c15:dlblFTEntry>
                  </c15:dlblFieldTable>
                  <c15:showDataLabelsRange val="0"/>
                </c:ext>
                <c:ext xmlns:c16="http://schemas.microsoft.com/office/drawing/2014/chart" uri="{C3380CC4-5D6E-409C-BE32-E72D297353CC}">
                  <c16:uniqueId val="{00000023-940F-4219-83DC-F7C54A38080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{BFABA901-16DE-49DB-854F-349C01F53C4F}</c15:txfldGUID>
                      <c15:f>Diagramm!$K$59</c15:f>
                      <c15:dlblFieldTableCache>
                        <c:ptCount val="1"/>
                      </c15:dlblFieldTableCache>
                    </c15:dlblFTEntry>
                  </c15:dlblFieldTable>
                  <c15:showDataLabelsRange val="0"/>
                </c:ext>
                <c:ext xmlns:c16="http://schemas.microsoft.com/office/drawing/2014/chart" uri="{C3380CC4-5D6E-409C-BE32-E72D297353CC}">
                  <c16:uniqueId val="{00000024-940F-4219-83DC-F7C54A38080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{0D0246F5-B76B-4D7E-8717-DAEF78C22FC2}</c15:txfldGUID>
                      <c15:f>Diagramm!$K$60</c15:f>
                      <c15:dlblFieldTableCache>
                        <c:ptCount val="1"/>
                      </c15:dlblFieldTableCache>
                    </c15:dlblFTEntry>
                  </c15:dlblFieldTable>
                  <c15:showDataLabelsRange val="0"/>
                </c:ext>
                <c:ext xmlns:c16="http://schemas.microsoft.com/office/drawing/2014/chart" uri="{C3380CC4-5D6E-409C-BE32-E72D297353CC}">
                  <c16:uniqueId val="{00000025-940F-4219-83DC-F7C54A38080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{E281E749-CAC7-458F-A082-A76E5AE359AB}</c15:txfldGUID>
                      <c15:f>Diagramm!$K$61</c15:f>
                      <c15:dlblFieldTableCache>
                        <c:ptCount val="1"/>
                      </c15:dlblFieldTableCache>
                    </c15:dlblFTEntry>
                  </c15:dlblFieldTable>
                  <c15:showDataLabelsRange val="0"/>
                </c:ext>
                <c:ext xmlns:c16="http://schemas.microsoft.com/office/drawing/2014/chart" uri="{C3380CC4-5D6E-409C-BE32-E72D297353CC}">
                  <c16:uniqueId val="{00000026-940F-4219-83DC-F7C54A38080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{C1467EB7-3388-43B3-93F0-35B9236ADCE4}</c15:txfldGUID>
                      <c15:f>Diagramm!$K$62</c15:f>
                      <c15:dlblFieldTableCache>
                        <c:ptCount val="1"/>
                      </c15:dlblFieldTableCache>
                    </c15:dlblFTEntry>
                  </c15:dlblFieldTable>
                  <c15:showDataLabelsRange val="0"/>
                </c:ext>
                <c:ext xmlns:c16="http://schemas.microsoft.com/office/drawing/2014/chart" uri="{C3380CC4-5D6E-409C-BE32-E72D297353CC}">
                  <c16:uniqueId val="{00000027-940F-4219-83DC-F7C54A38080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{68D33F0B-2520-4AA2-856F-887C6B627CD9}</c15:txfldGUID>
                      <c15:f>Diagramm!$K$63</c15:f>
                      <c15:dlblFieldTableCache>
                        <c:ptCount val="1"/>
                      </c15:dlblFieldTableCache>
                    </c15:dlblFTEntry>
                  </c15:dlblFieldTable>
                  <c15:showDataLabelsRange val="0"/>
                </c:ext>
                <c:ext xmlns:c16="http://schemas.microsoft.com/office/drawing/2014/chart" uri="{C3380CC4-5D6E-409C-BE32-E72D297353CC}">
                  <c16:uniqueId val="{00000028-940F-4219-83DC-F7C54A38080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{00451E26-4112-436E-BBAD-9FE19D343E43}</c15:txfldGUID>
                      <c15:f>Diagramm!$K$64</c15:f>
                      <c15:dlblFieldTableCache>
                        <c:ptCount val="1"/>
                      </c15:dlblFieldTableCache>
                    </c15:dlblFTEntry>
                  </c15:dlblFieldTable>
                  <c15:showDataLabelsRange val="0"/>
                </c:ext>
                <c:ext xmlns:c16="http://schemas.microsoft.com/office/drawing/2014/chart" uri="{C3380CC4-5D6E-409C-BE32-E72D297353CC}">
                  <c16:uniqueId val="{00000029-940F-4219-83DC-F7C54A38080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{8F6AB900-8C5C-4D6D-B958-96BC5EF22B16}</c15:txfldGUID>
                      <c15:f>Diagramm!$K$65</c15:f>
                      <c15:dlblFieldTableCache>
                        <c:ptCount val="1"/>
                      </c15:dlblFieldTableCache>
                    </c15:dlblFTEntry>
                  </c15:dlblFieldTable>
                  <c15:showDataLabelsRange val="0"/>
                </c:ext>
                <c:ext xmlns:c16="http://schemas.microsoft.com/office/drawing/2014/chart" uri="{C3380CC4-5D6E-409C-BE32-E72D297353CC}">
                  <c16:uniqueId val="{0000002A-940F-4219-83DC-F7C54A38080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{C3F91F45-E9A0-447D-9F8D-DE9D1F030639}</c15:txfldGUID>
                      <c15:f>Diagramm!$K$66</c15:f>
                      <c15:dlblFieldTableCache>
                        <c:ptCount val="1"/>
                      </c15:dlblFieldTableCache>
                    </c15:dlblFTEntry>
                  </c15:dlblFieldTable>
                  <c15:showDataLabelsRange val="0"/>
                </c:ext>
                <c:ext xmlns:c16="http://schemas.microsoft.com/office/drawing/2014/chart" uri="{C3380CC4-5D6E-409C-BE32-E72D297353CC}">
                  <c16:uniqueId val="{0000002B-940F-4219-83DC-F7C54A38080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{1C04F6A0-92EB-4C4E-9DA0-AC3F52D3B452}</c15:txfldGUID>
                      <c15:f>Diagramm!$K$67</c15:f>
                      <c15:dlblFieldTableCache>
                        <c:ptCount val="1"/>
                      </c15:dlblFieldTableCache>
                    </c15:dlblFTEntry>
                  </c15:dlblFieldTable>
                  <c15:showDataLabelsRange val="0"/>
                </c:ext>
                <c:ext xmlns:c16="http://schemas.microsoft.com/office/drawing/2014/chart" uri="{C3380CC4-5D6E-409C-BE32-E72D297353CC}">
                  <c16:uniqueId val="{0000002C-940F-4219-83DC-F7C54A38080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40F-4219-83DC-F7C54A38080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{875EBC45-1948-4170-BC49-9B0B7D55806F}</c15:txfldGUID>
                      <c15:f>Diagramm!$J$46</c15:f>
                      <c15:dlblFieldTableCache>
                        <c:ptCount val="1"/>
                      </c15:dlblFieldTableCache>
                    </c15:dlblFTEntry>
                  </c15:dlblFieldTable>
                  <c15:showDataLabelsRange val="0"/>
                </c:ext>
                <c:ext xmlns:c16="http://schemas.microsoft.com/office/drawing/2014/chart" uri="{C3380CC4-5D6E-409C-BE32-E72D297353CC}">
                  <c16:uniqueId val="{0000002E-940F-4219-83DC-F7C54A38080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{B8BD8041-CFEC-41AA-A14A-208BBE61CE8E}</c15:txfldGUID>
                      <c15:f>Diagramm!$J$47</c15:f>
                      <c15:dlblFieldTableCache>
                        <c:ptCount val="1"/>
                      </c15:dlblFieldTableCache>
                    </c15:dlblFTEntry>
                  </c15:dlblFieldTable>
                  <c15:showDataLabelsRange val="0"/>
                </c:ext>
                <c:ext xmlns:c16="http://schemas.microsoft.com/office/drawing/2014/chart" uri="{C3380CC4-5D6E-409C-BE32-E72D297353CC}">
                  <c16:uniqueId val="{0000002F-940F-4219-83DC-F7C54A38080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{C22F76E9-EEC8-44FB-B321-CFDC0208C857}</c15:txfldGUID>
                      <c15:f>Diagramm!$J$48</c15:f>
                      <c15:dlblFieldTableCache>
                        <c:ptCount val="1"/>
                      </c15:dlblFieldTableCache>
                    </c15:dlblFTEntry>
                  </c15:dlblFieldTable>
                  <c15:showDataLabelsRange val="0"/>
                </c:ext>
                <c:ext xmlns:c16="http://schemas.microsoft.com/office/drawing/2014/chart" uri="{C3380CC4-5D6E-409C-BE32-E72D297353CC}">
                  <c16:uniqueId val="{00000030-940F-4219-83DC-F7C54A38080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{B5C5ECAD-05A9-4A67-B957-4D740997D26F}</c15:txfldGUID>
                      <c15:f>Diagramm!$J$49</c15:f>
                      <c15:dlblFieldTableCache>
                        <c:ptCount val="1"/>
                      </c15:dlblFieldTableCache>
                    </c15:dlblFTEntry>
                  </c15:dlblFieldTable>
                  <c15:showDataLabelsRange val="0"/>
                </c:ext>
                <c:ext xmlns:c16="http://schemas.microsoft.com/office/drawing/2014/chart" uri="{C3380CC4-5D6E-409C-BE32-E72D297353CC}">
                  <c16:uniqueId val="{00000031-940F-4219-83DC-F7C54A38080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{244DC627-B651-49C9-84D2-0E1160C5E50C}</c15:txfldGUID>
                      <c15:f>Diagramm!$J$50</c15:f>
                      <c15:dlblFieldTableCache>
                        <c:ptCount val="1"/>
                      </c15:dlblFieldTableCache>
                    </c15:dlblFTEntry>
                  </c15:dlblFieldTable>
                  <c15:showDataLabelsRange val="0"/>
                </c:ext>
                <c:ext xmlns:c16="http://schemas.microsoft.com/office/drawing/2014/chart" uri="{C3380CC4-5D6E-409C-BE32-E72D297353CC}">
                  <c16:uniqueId val="{00000032-940F-4219-83DC-F7C54A38080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{5B5510B7-5822-462C-AEFC-FA1F3FDA0309}</c15:txfldGUID>
                      <c15:f>Diagramm!$J$51</c15:f>
                      <c15:dlblFieldTableCache>
                        <c:ptCount val="1"/>
                      </c15:dlblFieldTableCache>
                    </c15:dlblFTEntry>
                  </c15:dlblFieldTable>
                  <c15:showDataLabelsRange val="0"/>
                </c:ext>
                <c:ext xmlns:c16="http://schemas.microsoft.com/office/drawing/2014/chart" uri="{C3380CC4-5D6E-409C-BE32-E72D297353CC}">
                  <c16:uniqueId val="{00000033-940F-4219-83DC-F7C54A38080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{EF37F057-B4CC-4D7E-8F59-64B5B3CE95A1}</c15:txfldGUID>
                      <c15:f>Diagramm!$J$52</c15:f>
                      <c15:dlblFieldTableCache>
                        <c:ptCount val="1"/>
                      </c15:dlblFieldTableCache>
                    </c15:dlblFTEntry>
                  </c15:dlblFieldTable>
                  <c15:showDataLabelsRange val="0"/>
                </c:ext>
                <c:ext xmlns:c16="http://schemas.microsoft.com/office/drawing/2014/chart" uri="{C3380CC4-5D6E-409C-BE32-E72D297353CC}">
                  <c16:uniqueId val="{00000034-940F-4219-83DC-F7C54A38080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{BB8E99D1-EB7B-46A0-AB3A-5007F384648F}</c15:txfldGUID>
                      <c15:f>Diagramm!$J$53</c15:f>
                      <c15:dlblFieldTableCache>
                        <c:ptCount val="1"/>
                      </c15:dlblFieldTableCache>
                    </c15:dlblFTEntry>
                  </c15:dlblFieldTable>
                  <c15:showDataLabelsRange val="0"/>
                </c:ext>
                <c:ext xmlns:c16="http://schemas.microsoft.com/office/drawing/2014/chart" uri="{C3380CC4-5D6E-409C-BE32-E72D297353CC}">
                  <c16:uniqueId val="{00000035-940F-4219-83DC-F7C54A38080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{B29E853A-B58E-4576-98BD-E5BCEE33292E}</c15:txfldGUID>
                      <c15:f>Diagramm!$J$54</c15:f>
                      <c15:dlblFieldTableCache>
                        <c:ptCount val="1"/>
                      </c15:dlblFieldTableCache>
                    </c15:dlblFTEntry>
                  </c15:dlblFieldTable>
                  <c15:showDataLabelsRange val="0"/>
                </c:ext>
                <c:ext xmlns:c16="http://schemas.microsoft.com/office/drawing/2014/chart" uri="{C3380CC4-5D6E-409C-BE32-E72D297353CC}">
                  <c16:uniqueId val="{00000036-940F-4219-83DC-F7C54A38080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{30562002-3982-4093-8C20-D9C7F74AEFD0}</c15:txfldGUID>
                      <c15:f>Diagramm!$J$55</c15:f>
                      <c15:dlblFieldTableCache>
                        <c:ptCount val="1"/>
                      </c15:dlblFieldTableCache>
                    </c15:dlblFTEntry>
                  </c15:dlblFieldTable>
                  <c15:showDataLabelsRange val="0"/>
                </c:ext>
                <c:ext xmlns:c16="http://schemas.microsoft.com/office/drawing/2014/chart" uri="{C3380CC4-5D6E-409C-BE32-E72D297353CC}">
                  <c16:uniqueId val="{00000037-940F-4219-83DC-F7C54A38080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{5CA51428-7FA2-447D-984C-68F250230D94}</c15:txfldGUID>
                      <c15:f>Diagramm!$J$56</c15:f>
                      <c15:dlblFieldTableCache>
                        <c:ptCount val="1"/>
                      </c15:dlblFieldTableCache>
                    </c15:dlblFTEntry>
                  </c15:dlblFieldTable>
                  <c15:showDataLabelsRange val="0"/>
                </c:ext>
                <c:ext xmlns:c16="http://schemas.microsoft.com/office/drawing/2014/chart" uri="{C3380CC4-5D6E-409C-BE32-E72D297353CC}">
                  <c16:uniqueId val="{00000038-940F-4219-83DC-F7C54A38080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{8FF0B0CD-E522-48AC-8AE8-81C91BB7B56A}</c15:txfldGUID>
                      <c15:f>Diagramm!$J$57</c15:f>
                      <c15:dlblFieldTableCache>
                        <c:ptCount val="1"/>
                      </c15:dlblFieldTableCache>
                    </c15:dlblFTEntry>
                  </c15:dlblFieldTable>
                  <c15:showDataLabelsRange val="0"/>
                </c:ext>
                <c:ext xmlns:c16="http://schemas.microsoft.com/office/drawing/2014/chart" uri="{C3380CC4-5D6E-409C-BE32-E72D297353CC}">
                  <c16:uniqueId val="{00000039-940F-4219-83DC-F7C54A38080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{5717D7A3-77E4-496A-A119-F451DC900EC9}</c15:txfldGUID>
                      <c15:f>Diagramm!$J$58</c15:f>
                      <c15:dlblFieldTableCache>
                        <c:ptCount val="1"/>
                      </c15:dlblFieldTableCache>
                    </c15:dlblFTEntry>
                  </c15:dlblFieldTable>
                  <c15:showDataLabelsRange val="0"/>
                </c:ext>
                <c:ext xmlns:c16="http://schemas.microsoft.com/office/drawing/2014/chart" uri="{C3380CC4-5D6E-409C-BE32-E72D297353CC}">
                  <c16:uniqueId val="{0000003A-940F-4219-83DC-F7C54A38080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{A9D61532-8BE7-48E9-94FC-737C8FF54676}</c15:txfldGUID>
                      <c15:f>Diagramm!$J$59</c15:f>
                      <c15:dlblFieldTableCache>
                        <c:ptCount val="1"/>
                      </c15:dlblFieldTableCache>
                    </c15:dlblFTEntry>
                  </c15:dlblFieldTable>
                  <c15:showDataLabelsRange val="0"/>
                </c:ext>
                <c:ext xmlns:c16="http://schemas.microsoft.com/office/drawing/2014/chart" uri="{C3380CC4-5D6E-409C-BE32-E72D297353CC}">
                  <c16:uniqueId val="{0000003B-940F-4219-83DC-F7C54A38080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{0B8BDD87-87BE-4B90-BA04-24DE413EC06A}</c15:txfldGUID>
                      <c15:f>Diagramm!$J$60</c15:f>
                      <c15:dlblFieldTableCache>
                        <c:ptCount val="1"/>
                      </c15:dlblFieldTableCache>
                    </c15:dlblFTEntry>
                  </c15:dlblFieldTable>
                  <c15:showDataLabelsRange val="0"/>
                </c:ext>
                <c:ext xmlns:c16="http://schemas.microsoft.com/office/drawing/2014/chart" uri="{C3380CC4-5D6E-409C-BE32-E72D297353CC}">
                  <c16:uniqueId val="{0000003C-940F-4219-83DC-F7C54A38080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{3800D5C0-B8FB-48A7-8B81-557EF9B45873}</c15:txfldGUID>
                      <c15:f>Diagramm!$J$61</c15:f>
                      <c15:dlblFieldTableCache>
                        <c:ptCount val="1"/>
                      </c15:dlblFieldTableCache>
                    </c15:dlblFTEntry>
                  </c15:dlblFieldTable>
                  <c15:showDataLabelsRange val="0"/>
                </c:ext>
                <c:ext xmlns:c16="http://schemas.microsoft.com/office/drawing/2014/chart" uri="{C3380CC4-5D6E-409C-BE32-E72D297353CC}">
                  <c16:uniqueId val="{0000003D-940F-4219-83DC-F7C54A38080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{E341A95F-BAB0-470A-993C-7939513CBB1D}</c15:txfldGUID>
                      <c15:f>Diagramm!$J$62</c15:f>
                      <c15:dlblFieldTableCache>
                        <c:ptCount val="1"/>
                      </c15:dlblFieldTableCache>
                    </c15:dlblFTEntry>
                  </c15:dlblFieldTable>
                  <c15:showDataLabelsRange val="0"/>
                </c:ext>
                <c:ext xmlns:c16="http://schemas.microsoft.com/office/drawing/2014/chart" uri="{C3380CC4-5D6E-409C-BE32-E72D297353CC}">
                  <c16:uniqueId val="{0000003E-940F-4219-83DC-F7C54A38080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{01996EB9-E2C0-46FC-9459-B8DF567F4FA4}</c15:txfldGUID>
                      <c15:f>Diagramm!$J$63</c15:f>
                      <c15:dlblFieldTableCache>
                        <c:ptCount val="1"/>
                      </c15:dlblFieldTableCache>
                    </c15:dlblFTEntry>
                  </c15:dlblFieldTable>
                  <c15:showDataLabelsRange val="0"/>
                </c:ext>
                <c:ext xmlns:c16="http://schemas.microsoft.com/office/drawing/2014/chart" uri="{C3380CC4-5D6E-409C-BE32-E72D297353CC}">
                  <c16:uniqueId val="{0000003F-940F-4219-83DC-F7C54A38080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{B1B06B32-2839-4102-A204-9FD504900ECF}</c15:txfldGUID>
                      <c15:f>Diagramm!$J$64</c15:f>
                      <c15:dlblFieldTableCache>
                        <c:ptCount val="1"/>
                      </c15:dlblFieldTableCache>
                    </c15:dlblFTEntry>
                  </c15:dlblFieldTable>
                  <c15:showDataLabelsRange val="0"/>
                </c:ext>
                <c:ext xmlns:c16="http://schemas.microsoft.com/office/drawing/2014/chart" uri="{C3380CC4-5D6E-409C-BE32-E72D297353CC}">
                  <c16:uniqueId val="{00000040-940F-4219-83DC-F7C54A38080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{7AF9EDB3-3EC0-47C7-8A27-8DDAA5560967}</c15:txfldGUID>
                      <c15:f>Diagramm!$J$65</c15:f>
                      <c15:dlblFieldTableCache>
                        <c:ptCount val="1"/>
                      </c15:dlblFieldTableCache>
                    </c15:dlblFTEntry>
                  </c15:dlblFieldTable>
                  <c15:showDataLabelsRange val="0"/>
                </c:ext>
                <c:ext xmlns:c16="http://schemas.microsoft.com/office/drawing/2014/chart" uri="{C3380CC4-5D6E-409C-BE32-E72D297353CC}">
                  <c16:uniqueId val="{00000041-940F-4219-83DC-F7C54A38080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{B747CB21-B6E9-40E6-A32E-B63F7AB14387}</c15:txfldGUID>
                      <c15:f>Diagramm!$J$66</c15:f>
                      <c15:dlblFieldTableCache>
                        <c:ptCount val="1"/>
                      </c15:dlblFieldTableCache>
                    </c15:dlblFTEntry>
                  </c15:dlblFieldTable>
                  <c15:showDataLabelsRange val="0"/>
                </c:ext>
                <c:ext xmlns:c16="http://schemas.microsoft.com/office/drawing/2014/chart" uri="{C3380CC4-5D6E-409C-BE32-E72D297353CC}">
                  <c16:uniqueId val="{00000042-940F-4219-83DC-F7C54A38080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{11C48F60-D114-4F71-A9C1-EFE0639B86A6}</c15:txfldGUID>
                      <c15:f>Diagramm!$J$67</c15:f>
                      <c15:dlblFieldTableCache>
                        <c:ptCount val="1"/>
                      </c15:dlblFieldTableCache>
                    </c15:dlblFTEntry>
                  </c15:dlblFieldTable>
                  <c15:showDataLabelsRange val="0"/>
                </c:ext>
                <c:ext xmlns:c16="http://schemas.microsoft.com/office/drawing/2014/chart" uri="{C3380CC4-5D6E-409C-BE32-E72D297353CC}">
                  <c16:uniqueId val="{00000043-940F-4219-83DC-F7C54A38080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40F-4219-83DC-F7C54A38080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ACF-4621-9E34-74BD4F15D78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CF-4621-9E34-74BD4F15D78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CF-4621-9E34-74BD4F15D78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CF-4621-9E34-74BD4F15D78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CF-4621-9E34-74BD4F15D78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CF-4621-9E34-74BD4F15D78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CF-4621-9E34-74BD4F15D78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ACF-4621-9E34-74BD4F15D78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CF-4621-9E34-74BD4F15D78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CF-4621-9E34-74BD4F15D78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ACF-4621-9E34-74BD4F15D78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ACF-4621-9E34-74BD4F15D78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ACF-4621-9E34-74BD4F15D78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CF-4621-9E34-74BD4F15D78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ACF-4621-9E34-74BD4F15D78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ACF-4621-9E34-74BD4F15D78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ACF-4621-9E34-74BD4F15D78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ACF-4621-9E34-74BD4F15D78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ACF-4621-9E34-74BD4F15D78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ACF-4621-9E34-74BD4F15D78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ACF-4621-9E34-74BD4F15D78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ACF-4621-9E34-74BD4F15D7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ACF-4621-9E34-74BD4F15D78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ACF-4621-9E34-74BD4F15D78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ACF-4621-9E34-74BD4F15D78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ACF-4621-9E34-74BD4F15D78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ACF-4621-9E34-74BD4F15D78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ACF-4621-9E34-74BD4F15D78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ACF-4621-9E34-74BD4F15D78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ACF-4621-9E34-74BD4F15D78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ACF-4621-9E34-74BD4F15D78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ACF-4621-9E34-74BD4F15D78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ACF-4621-9E34-74BD4F15D78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ACF-4621-9E34-74BD4F15D78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ACF-4621-9E34-74BD4F15D78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ACF-4621-9E34-74BD4F15D78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ACF-4621-9E34-74BD4F15D78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ACF-4621-9E34-74BD4F15D78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ACF-4621-9E34-74BD4F15D78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ACF-4621-9E34-74BD4F15D78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ACF-4621-9E34-74BD4F15D78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ACF-4621-9E34-74BD4F15D78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ACF-4621-9E34-74BD4F15D78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ACF-4621-9E34-74BD4F15D78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ACF-4621-9E34-74BD4F15D78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ACF-4621-9E34-74BD4F15D78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ACF-4621-9E34-74BD4F15D78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ACF-4621-9E34-74BD4F15D78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ACF-4621-9E34-74BD4F15D78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ACF-4621-9E34-74BD4F15D78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ACF-4621-9E34-74BD4F15D78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ACF-4621-9E34-74BD4F15D78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ACF-4621-9E34-74BD4F15D78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ACF-4621-9E34-74BD4F15D78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ACF-4621-9E34-74BD4F15D78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ACF-4621-9E34-74BD4F15D78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ACF-4621-9E34-74BD4F15D78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ACF-4621-9E34-74BD4F15D78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ACF-4621-9E34-74BD4F15D78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ACF-4621-9E34-74BD4F15D78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ACF-4621-9E34-74BD4F15D78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ACF-4621-9E34-74BD4F15D78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ACF-4621-9E34-74BD4F15D78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ACF-4621-9E34-74BD4F15D78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ACF-4621-9E34-74BD4F15D78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ACF-4621-9E34-74BD4F15D78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ACF-4621-9E34-74BD4F15D78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ACF-4621-9E34-74BD4F15D78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ACF-4621-9E34-74BD4F15D78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101.42567514880565</c:v>
                </c:pt>
                <c:pt idx="2">
                  <c:v>103.06188755750787</c:v>
                </c:pt>
                <c:pt idx="3">
                  <c:v>102.31590985886206</c:v>
                </c:pt>
                <c:pt idx="4">
                  <c:v>102.27692147739972</c:v>
                </c:pt>
                <c:pt idx="5">
                  <c:v>104.24323551581629</c:v>
                </c:pt>
                <c:pt idx="6">
                  <c:v>106.49936318976944</c:v>
                </c:pt>
                <c:pt idx="7">
                  <c:v>106.08998518441504</c:v>
                </c:pt>
                <c:pt idx="8">
                  <c:v>105.32971174589971</c:v>
                </c:pt>
                <c:pt idx="9">
                  <c:v>106.00421074519792</c:v>
                </c:pt>
                <c:pt idx="10">
                  <c:v>108.01991006680009</c:v>
                </c:pt>
                <c:pt idx="11">
                  <c:v>110.32152418579264</c:v>
                </c:pt>
                <c:pt idx="12">
                  <c:v>109.67691627894887</c:v>
                </c:pt>
                <c:pt idx="13">
                  <c:v>109.49627011150677</c:v>
                </c:pt>
                <c:pt idx="14">
                  <c:v>109.98362487978581</c:v>
                </c:pt>
                <c:pt idx="15">
                  <c:v>108.87505523354039</c:v>
                </c:pt>
                <c:pt idx="16">
                  <c:v>108.66321836092845</c:v>
                </c:pt>
                <c:pt idx="17">
                  <c:v>110.29813115691525</c:v>
                </c:pt>
                <c:pt idx="18">
                  <c:v>111.59384503417982</c:v>
                </c:pt>
                <c:pt idx="19">
                  <c:v>111.59124580874899</c:v>
                </c:pt>
                <c:pt idx="20">
                  <c:v>110.61393704676006</c:v>
                </c:pt>
                <c:pt idx="21">
                  <c:v>111.98502846151848</c:v>
                </c:pt>
                <c:pt idx="22">
                  <c:v>113.82268084110936</c:v>
                </c:pt>
                <c:pt idx="23">
                  <c:v>113.27294466249059</c:v>
                </c:pt>
                <c:pt idx="24">
                  <c:v>115.90985886205911</c:v>
                </c:pt>
              </c:numCache>
            </c:numRef>
          </c:val>
          <c:smooth val="0"/>
          <c:extLst>
            <c:ext xmlns:c16="http://schemas.microsoft.com/office/drawing/2014/chart" uri="{C3380CC4-5D6E-409C-BE32-E72D297353CC}">
              <c16:uniqueId val="{00000000-5944-4C28-97FF-684B64EA5DE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103.26700326700326</c:v>
                </c:pt>
                <c:pt idx="2">
                  <c:v>105.34600534600536</c:v>
                </c:pt>
                <c:pt idx="3">
                  <c:v>104.84110484110485</c:v>
                </c:pt>
                <c:pt idx="4">
                  <c:v>100.26730026730026</c:v>
                </c:pt>
                <c:pt idx="5">
                  <c:v>106.92010692010692</c:v>
                </c:pt>
                <c:pt idx="6">
                  <c:v>111.37511137511137</c:v>
                </c:pt>
                <c:pt idx="7">
                  <c:v>107.98930798930799</c:v>
                </c:pt>
                <c:pt idx="8">
                  <c:v>107.42500742500742</c:v>
                </c:pt>
                <c:pt idx="9">
                  <c:v>108.52390852390852</c:v>
                </c:pt>
                <c:pt idx="10">
                  <c:v>109.41490941490942</c:v>
                </c:pt>
                <c:pt idx="11">
                  <c:v>111.9097119097119</c:v>
                </c:pt>
                <c:pt idx="12">
                  <c:v>111.01871101871102</c:v>
                </c:pt>
                <c:pt idx="13">
                  <c:v>117.73091773091772</c:v>
                </c:pt>
                <c:pt idx="14">
                  <c:v>120.5821205821206</c:v>
                </c:pt>
                <c:pt idx="15">
                  <c:v>119.66141966141966</c:v>
                </c:pt>
                <c:pt idx="16">
                  <c:v>108.79120879120879</c:v>
                </c:pt>
                <c:pt idx="17">
                  <c:v>114.07781407781408</c:v>
                </c:pt>
                <c:pt idx="18">
                  <c:v>117.40421740421741</c:v>
                </c:pt>
                <c:pt idx="19">
                  <c:v>118.53281853281854</c:v>
                </c:pt>
                <c:pt idx="20">
                  <c:v>119.21591921591921</c:v>
                </c:pt>
                <c:pt idx="21">
                  <c:v>123.55212355212355</c:v>
                </c:pt>
                <c:pt idx="22">
                  <c:v>126.13602613602615</c:v>
                </c:pt>
                <c:pt idx="23">
                  <c:v>128.12592812592814</c:v>
                </c:pt>
                <c:pt idx="24">
                  <c:v>122.27502227502227</c:v>
                </c:pt>
              </c:numCache>
            </c:numRef>
          </c:val>
          <c:smooth val="0"/>
          <c:extLst>
            <c:ext xmlns:c16="http://schemas.microsoft.com/office/drawing/2014/chart" uri="{C3380CC4-5D6E-409C-BE32-E72D297353CC}">
              <c16:uniqueId val="{00000001-5944-4C28-97FF-684B64EA5DE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106.730882180195</c:v>
                </c:pt>
                <c:pt idx="2">
                  <c:v>102.87795136849525</c:v>
                </c:pt>
                <c:pt idx="3">
                  <c:v>103.86467755197933</c:v>
                </c:pt>
                <c:pt idx="4">
                  <c:v>97.580171502408092</c:v>
                </c:pt>
                <c:pt idx="5">
                  <c:v>103.62974274638788</c:v>
                </c:pt>
                <c:pt idx="6">
                  <c:v>100.66956419593562</c:v>
                </c:pt>
                <c:pt idx="7">
                  <c:v>101.50358275578526</c:v>
                </c:pt>
                <c:pt idx="8">
                  <c:v>100.4698696111829</c:v>
                </c:pt>
                <c:pt idx="9">
                  <c:v>102.44332197815108</c:v>
                </c:pt>
                <c:pt idx="10">
                  <c:v>98.966286855397627</c:v>
                </c:pt>
                <c:pt idx="11">
                  <c:v>99.647597791612824</c:v>
                </c:pt>
                <c:pt idx="12">
                  <c:v>99.025020556795482</c:v>
                </c:pt>
                <c:pt idx="13">
                  <c:v>105.28603312580759</c:v>
                </c:pt>
                <c:pt idx="14">
                  <c:v>99.870785856924698</c:v>
                </c:pt>
                <c:pt idx="15">
                  <c:v>98.672618348408321</c:v>
                </c:pt>
                <c:pt idx="16">
                  <c:v>92.329378597439216</c:v>
                </c:pt>
                <c:pt idx="17">
                  <c:v>95.806413720192651</c:v>
                </c:pt>
                <c:pt idx="18">
                  <c:v>91.50710677786914</c:v>
                </c:pt>
                <c:pt idx="19">
                  <c:v>94.831434276988134</c:v>
                </c:pt>
                <c:pt idx="20">
                  <c:v>93.398331962880292</c:v>
                </c:pt>
                <c:pt idx="21">
                  <c:v>98.179255256666281</c:v>
                </c:pt>
                <c:pt idx="22">
                  <c:v>95.207329965934449</c:v>
                </c:pt>
                <c:pt idx="23">
                  <c:v>99.142487959591222</c:v>
                </c:pt>
                <c:pt idx="24">
                  <c:v>92.963702572536121</c:v>
                </c:pt>
              </c:numCache>
            </c:numRef>
          </c:val>
          <c:smooth val="0"/>
          <c:extLst>
            <c:ext xmlns:c16="http://schemas.microsoft.com/office/drawing/2014/chart" uri="{C3380CC4-5D6E-409C-BE32-E72D297353CC}">
              <c16:uniqueId val="{00000002-5944-4C28-97FF-684B64EA5DE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944-4C28-97FF-684B64EA5DE0}"/>
                </c:ext>
              </c:extLst>
            </c:dLbl>
            <c:dLbl>
              <c:idx val="1"/>
              <c:delete val="1"/>
              <c:extLst>
                <c:ext xmlns:c15="http://schemas.microsoft.com/office/drawing/2012/chart" uri="{CE6537A1-D6FC-4f65-9D91-7224C49458BB}"/>
                <c:ext xmlns:c16="http://schemas.microsoft.com/office/drawing/2014/chart" uri="{C3380CC4-5D6E-409C-BE32-E72D297353CC}">
                  <c16:uniqueId val="{00000004-5944-4C28-97FF-684B64EA5DE0}"/>
                </c:ext>
              </c:extLst>
            </c:dLbl>
            <c:dLbl>
              <c:idx val="2"/>
              <c:delete val="1"/>
              <c:extLst>
                <c:ext xmlns:c15="http://schemas.microsoft.com/office/drawing/2012/chart" uri="{CE6537A1-D6FC-4f65-9D91-7224C49458BB}"/>
                <c:ext xmlns:c16="http://schemas.microsoft.com/office/drawing/2014/chart" uri="{C3380CC4-5D6E-409C-BE32-E72D297353CC}">
                  <c16:uniqueId val="{00000005-5944-4C28-97FF-684B64EA5DE0}"/>
                </c:ext>
              </c:extLst>
            </c:dLbl>
            <c:dLbl>
              <c:idx val="3"/>
              <c:delete val="1"/>
              <c:extLst>
                <c:ext xmlns:c15="http://schemas.microsoft.com/office/drawing/2012/chart" uri="{CE6537A1-D6FC-4f65-9D91-7224C49458BB}"/>
                <c:ext xmlns:c16="http://schemas.microsoft.com/office/drawing/2014/chart" uri="{C3380CC4-5D6E-409C-BE32-E72D297353CC}">
                  <c16:uniqueId val="{00000006-5944-4C28-97FF-684B64EA5DE0}"/>
                </c:ext>
              </c:extLst>
            </c:dLbl>
            <c:dLbl>
              <c:idx val="4"/>
              <c:delete val="1"/>
              <c:extLst>
                <c:ext xmlns:c15="http://schemas.microsoft.com/office/drawing/2012/chart" uri="{CE6537A1-D6FC-4f65-9D91-7224C49458BB}"/>
                <c:ext xmlns:c16="http://schemas.microsoft.com/office/drawing/2014/chart" uri="{C3380CC4-5D6E-409C-BE32-E72D297353CC}">
                  <c16:uniqueId val="{00000007-5944-4C28-97FF-684B64EA5DE0}"/>
                </c:ext>
              </c:extLst>
            </c:dLbl>
            <c:dLbl>
              <c:idx val="5"/>
              <c:delete val="1"/>
              <c:extLst>
                <c:ext xmlns:c15="http://schemas.microsoft.com/office/drawing/2012/chart" uri="{CE6537A1-D6FC-4f65-9D91-7224C49458BB}"/>
                <c:ext xmlns:c16="http://schemas.microsoft.com/office/drawing/2014/chart" uri="{C3380CC4-5D6E-409C-BE32-E72D297353CC}">
                  <c16:uniqueId val="{00000008-5944-4C28-97FF-684B64EA5DE0}"/>
                </c:ext>
              </c:extLst>
            </c:dLbl>
            <c:dLbl>
              <c:idx val="6"/>
              <c:delete val="1"/>
              <c:extLst>
                <c:ext xmlns:c15="http://schemas.microsoft.com/office/drawing/2012/chart" uri="{CE6537A1-D6FC-4f65-9D91-7224C49458BB}"/>
                <c:ext xmlns:c16="http://schemas.microsoft.com/office/drawing/2014/chart" uri="{C3380CC4-5D6E-409C-BE32-E72D297353CC}">
                  <c16:uniqueId val="{00000009-5944-4C28-97FF-684B64EA5DE0}"/>
                </c:ext>
              </c:extLst>
            </c:dLbl>
            <c:dLbl>
              <c:idx val="7"/>
              <c:delete val="1"/>
              <c:extLst>
                <c:ext xmlns:c15="http://schemas.microsoft.com/office/drawing/2012/chart" uri="{CE6537A1-D6FC-4f65-9D91-7224C49458BB}"/>
                <c:ext xmlns:c16="http://schemas.microsoft.com/office/drawing/2014/chart" uri="{C3380CC4-5D6E-409C-BE32-E72D297353CC}">
                  <c16:uniqueId val="{0000000A-5944-4C28-97FF-684B64EA5DE0}"/>
                </c:ext>
              </c:extLst>
            </c:dLbl>
            <c:dLbl>
              <c:idx val="8"/>
              <c:delete val="1"/>
              <c:extLst>
                <c:ext xmlns:c15="http://schemas.microsoft.com/office/drawing/2012/chart" uri="{CE6537A1-D6FC-4f65-9D91-7224C49458BB}"/>
                <c:ext xmlns:c16="http://schemas.microsoft.com/office/drawing/2014/chart" uri="{C3380CC4-5D6E-409C-BE32-E72D297353CC}">
                  <c16:uniqueId val="{0000000B-5944-4C28-97FF-684B64EA5DE0}"/>
                </c:ext>
              </c:extLst>
            </c:dLbl>
            <c:dLbl>
              <c:idx val="9"/>
              <c:delete val="1"/>
              <c:extLst>
                <c:ext xmlns:c15="http://schemas.microsoft.com/office/drawing/2012/chart" uri="{CE6537A1-D6FC-4f65-9D91-7224C49458BB}"/>
                <c:ext xmlns:c16="http://schemas.microsoft.com/office/drawing/2014/chart" uri="{C3380CC4-5D6E-409C-BE32-E72D297353CC}">
                  <c16:uniqueId val="{0000000C-5944-4C28-97FF-684B64EA5DE0}"/>
                </c:ext>
              </c:extLst>
            </c:dLbl>
            <c:dLbl>
              <c:idx val="10"/>
              <c:delete val="1"/>
              <c:extLst>
                <c:ext xmlns:c15="http://schemas.microsoft.com/office/drawing/2012/chart" uri="{CE6537A1-D6FC-4f65-9D91-7224C49458BB}"/>
                <c:ext xmlns:c16="http://schemas.microsoft.com/office/drawing/2014/chart" uri="{C3380CC4-5D6E-409C-BE32-E72D297353CC}">
                  <c16:uniqueId val="{0000000D-5944-4C28-97FF-684B64EA5DE0}"/>
                </c:ext>
              </c:extLst>
            </c:dLbl>
            <c:dLbl>
              <c:idx val="11"/>
              <c:delete val="1"/>
              <c:extLst>
                <c:ext xmlns:c15="http://schemas.microsoft.com/office/drawing/2012/chart" uri="{CE6537A1-D6FC-4f65-9D91-7224C49458BB}"/>
                <c:ext xmlns:c16="http://schemas.microsoft.com/office/drawing/2014/chart" uri="{C3380CC4-5D6E-409C-BE32-E72D297353CC}">
                  <c16:uniqueId val="{0000000E-5944-4C28-97FF-684B64EA5DE0}"/>
                </c:ext>
              </c:extLst>
            </c:dLbl>
            <c:dLbl>
              <c:idx val="12"/>
              <c:delete val="1"/>
              <c:extLst>
                <c:ext xmlns:c15="http://schemas.microsoft.com/office/drawing/2012/chart" uri="{CE6537A1-D6FC-4f65-9D91-7224C49458BB}"/>
                <c:ext xmlns:c16="http://schemas.microsoft.com/office/drawing/2014/chart" uri="{C3380CC4-5D6E-409C-BE32-E72D297353CC}">
                  <c16:uniqueId val="{0000000F-5944-4C28-97FF-684B64EA5DE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944-4C28-97FF-684B64EA5DE0}"/>
                </c:ext>
              </c:extLst>
            </c:dLbl>
            <c:dLbl>
              <c:idx val="14"/>
              <c:delete val="1"/>
              <c:extLst>
                <c:ext xmlns:c15="http://schemas.microsoft.com/office/drawing/2012/chart" uri="{CE6537A1-D6FC-4f65-9D91-7224C49458BB}"/>
                <c:ext xmlns:c16="http://schemas.microsoft.com/office/drawing/2014/chart" uri="{C3380CC4-5D6E-409C-BE32-E72D297353CC}">
                  <c16:uniqueId val="{00000011-5944-4C28-97FF-684B64EA5DE0}"/>
                </c:ext>
              </c:extLst>
            </c:dLbl>
            <c:dLbl>
              <c:idx val="15"/>
              <c:delete val="1"/>
              <c:extLst>
                <c:ext xmlns:c15="http://schemas.microsoft.com/office/drawing/2012/chart" uri="{CE6537A1-D6FC-4f65-9D91-7224C49458BB}"/>
                <c:ext xmlns:c16="http://schemas.microsoft.com/office/drawing/2014/chart" uri="{C3380CC4-5D6E-409C-BE32-E72D297353CC}">
                  <c16:uniqueId val="{00000012-5944-4C28-97FF-684B64EA5DE0}"/>
                </c:ext>
              </c:extLst>
            </c:dLbl>
            <c:dLbl>
              <c:idx val="16"/>
              <c:delete val="1"/>
              <c:extLst>
                <c:ext xmlns:c15="http://schemas.microsoft.com/office/drawing/2012/chart" uri="{CE6537A1-D6FC-4f65-9D91-7224C49458BB}"/>
                <c:ext xmlns:c16="http://schemas.microsoft.com/office/drawing/2014/chart" uri="{C3380CC4-5D6E-409C-BE32-E72D297353CC}">
                  <c16:uniqueId val="{00000013-5944-4C28-97FF-684B64EA5DE0}"/>
                </c:ext>
              </c:extLst>
            </c:dLbl>
            <c:dLbl>
              <c:idx val="17"/>
              <c:delete val="1"/>
              <c:extLst>
                <c:ext xmlns:c15="http://schemas.microsoft.com/office/drawing/2012/chart" uri="{CE6537A1-D6FC-4f65-9D91-7224C49458BB}"/>
                <c:ext xmlns:c16="http://schemas.microsoft.com/office/drawing/2014/chart" uri="{C3380CC4-5D6E-409C-BE32-E72D297353CC}">
                  <c16:uniqueId val="{00000014-5944-4C28-97FF-684B64EA5DE0}"/>
                </c:ext>
              </c:extLst>
            </c:dLbl>
            <c:dLbl>
              <c:idx val="18"/>
              <c:delete val="1"/>
              <c:extLst>
                <c:ext xmlns:c15="http://schemas.microsoft.com/office/drawing/2012/chart" uri="{CE6537A1-D6FC-4f65-9D91-7224C49458BB}"/>
                <c:ext xmlns:c16="http://schemas.microsoft.com/office/drawing/2014/chart" uri="{C3380CC4-5D6E-409C-BE32-E72D297353CC}">
                  <c16:uniqueId val="{00000015-5944-4C28-97FF-684B64EA5DE0}"/>
                </c:ext>
              </c:extLst>
            </c:dLbl>
            <c:dLbl>
              <c:idx val="19"/>
              <c:delete val="1"/>
              <c:extLst>
                <c:ext xmlns:c15="http://schemas.microsoft.com/office/drawing/2012/chart" uri="{CE6537A1-D6FC-4f65-9D91-7224C49458BB}"/>
                <c:ext xmlns:c16="http://schemas.microsoft.com/office/drawing/2014/chart" uri="{C3380CC4-5D6E-409C-BE32-E72D297353CC}">
                  <c16:uniqueId val="{00000016-5944-4C28-97FF-684B64EA5DE0}"/>
                </c:ext>
              </c:extLst>
            </c:dLbl>
            <c:dLbl>
              <c:idx val="20"/>
              <c:delete val="1"/>
              <c:extLst>
                <c:ext xmlns:c15="http://schemas.microsoft.com/office/drawing/2012/chart" uri="{CE6537A1-D6FC-4f65-9D91-7224C49458BB}"/>
                <c:ext xmlns:c16="http://schemas.microsoft.com/office/drawing/2014/chart" uri="{C3380CC4-5D6E-409C-BE32-E72D297353CC}">
                  <c16:uniqueId val="{00000017-5944-4C28-97FF-684B64EA5DE0}"/>
                </c:ext>
              </c:extLst>
            </c:dLbl>
            <c:dLbl>
              <c:idx val="21"/>
              <c:delete val="1"/>
              <c:extLst>
                <c:ext xmlns:c15="http://schemas.microsoft.com/office/drawing/2012/chart" uri="{CE6537A1-D6FC-4f65-9D91-7224C49458BB}"/>
                <c:ext xmlns:c16="http://schemas.microsoft.com/office/drawing/2014/chart" uri="{C3380CC4-5D6E-409C-BE32-E72D297353CC}">
                  <c16:uniqueId val="{00000018-5944-4C28-97FF-684B64EA5DE0}"/>
                </c:ext>
              </c:extLst>
            </c:dLbl>
            <c:dLbl>
              <c:idx val="22"/>
              <c:delete val="1"/>
              <c:extLst>
                <c:ext xmlns:c15="http://schemas.microsoft.com/office/drawing/2012/chart" uri="{CE6537A1-D6FC-4f65-9D91-7224C49458BB}"/>
                <c:ext xmlns:c16="http://schemas.microsoft.com/office/drawing/2014/chart" uri="{C3380CC4-5D6E-409C-BE32-E72D297353CC}">
                  <c16:uniqueId val="{00000019-5944-4C28-97FF-684B64EA5DE0}"/>
                </c:ext>
              </c:extLst>
            </c:dLbl>
            <c:dLbl>
              <c:idx val="23"/>
              <c:delete val="1"/>
              <c:extLst>
                <c:ext xmlns:c15="http://schemas.microsoft.com/office/drawing/2012/chart" uri="{CE6537A1-D6FC-4f65-9D91-7224C49458BB}"/>
                <c:ext xmlns:c16="http://schemas.microsoft.com/office/drawing/2014/chart" uri="{C3380CC4-5D6E-409C-BE32-E72D297353CC}">
                  <c16:uniqueId val="{0000001A-5944-4C28-97FF-684B64EA5DE0}"/>
                </c:ext>
              </c:extLst>
            </c:dLbl>
            <c:dLbl>
              <c:idx val="24"/>
              <c:delete val="1"/>
              <c:extLst>
                <c:ext xmlns:c15="http://schemas.microsoft.com/office/drawing/2012/chart" uri="{CE6537A1-D6FC-4f65-9D91-7224C49458BB}"/>
                <c:ext xmlns:c16="http://schemas.microsoft.com/office/drawing/2014/chart" uri="{C3380CC4-5D6E-409C-BE32-E72D297353CC}">
                  <c16:uniqueId val="{0000001B-5944-4C28-97FF-684B64EA5DE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944-4C28-97FF-684B64EA5DE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Potsdam, Stadt (12054)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89188</v>
      </c>
      <c r="F11" s="238">
        <v>87159</v>
      </c>
      <c r="G11" s="238">
        <v>87582</v>
      </c>
      <c r="H11" s="238">
        <v>86168</v>
      </c>
      <c r="I11" s="265">
        <v>85113</v>
      </c>
      <c r="J11" s="263">
        <v>4075</v>
      </c>
      <c r="K11" s="266">
        <v>4.7877527522235148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12.617168228909719</v>
      </c>
      <c r="E13" s="115">
        <v>11253</v>
      </c>
      <c r="F13" s="114">
        <v>10271</v>
      </c>
      <c r="G13" s="114">
        <v>10585</v>
      </c>
      <c r="H13" s="114">
        <v>10524</v>
      </c>
      <c r="I13" s="140">
        <v>10138</v>
      </c>
      <c r="J13" s="115">
        <v>1115</v>
      </c>
      <c r="K13" s="116">
        <v>10.998224501874137</v>
      </c>
    </row>
    <row r="14" spans="1:255" ht="14.1" customHeight="1" x14ac:dyDescent="0.2">
      <c r="A14" s="306" t="s">
        <v>230</v>
      </c>
      <c r="B14" s="307"/>
      <c r="C14" s="308"/>
      <c r="D14" s="113">
        <v>52.568731219446562</v>
      </c>
      <c r="E14" s="115">
        <v>46885</v>
      </c>
      <c r="F14" s="114">
        <v>46039</v>
      </c>
      <c r="G14" s="114">
        <v>46394</v>
      </c>
      <c r="H14" s="114">
        <v>45591</v>
      </c>
      <c r="I14" s="140">
        <v>45381</v>
      </c>
      <c r="J14" s="115">
        <v>1504</v>
      </c>
      <c r="K14" s="116">
        <v>3.3141623146250634</v>
      </c>
    </row>
    <row r="15" spans="1:255" ht="14.1" customHeight="1" x14ac:dyDescent="0.2">
      <c r="A15" s="306" t="s">
        <v>231</v>
      </c>
      <c r="B15" s="307"/>
      <c r="C15" s="308"/>
      <c r="D15" s="113">
        <v>14.75983316141185</v>
      </c>
      <c r="E15" s="115">
        <v>13164</v>
      </c>
      <c r="F15" s="114">
        <v>13104</v>
      </c>
      <c r="G15" s="114">
        <v>13029</v>
      </c>
      <c r="H15" s="114">
        <v>12884</v>
      </c>
      <c r="I15" s="140">
        <v>12695</v>
      </c>
      <c r="J15" s="115">
        <v>469</v>
      </c>
      <c r="K15" s="116">
        <v>3.6943678613627413</v>
      </c>
    </row>
    <row r="16" spans="1:255" ht="14.1" customHeight="1" x14ac:dyDescent="0.2">
      <c r="A16" s="306" t="s">
        <v>232</v>
      </c>
      <c r="B16" s="307"/>
      <c r="C16" s="308"/>
      <c r="D16" s="113">
        <v>19.630443557429249</v>
      </c>
      <c r="E16" s="115">
        <v>17508</v>
      </c>
      <c r="F16" s="114">
        <v>17338</v>
      </c>
      <c r="G16" s="114">
        <v>17169</v>
      </c>
      <c r="H16" s="114">
        <v>16738</v>
      </c>
      <c r="I16" s="140">
        <v>16433</v>
      </c>
      <c r="J16" s="115">
        <v>1075</v>
      </c>
      <c r="K16" s="116">
        <v>6.541714842086046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0.77813158720904152</v>
      </c>
      <c r="E18" s="115">
        <v>694</v>
      </c>
      <c r="F18" s="114">
        <v>717</v>
      </c>
      <c r="G18" s="114">
        <v>740</v>
      </c>
      <c r="H18" s="114">
        <v>702</v>
      </c>
      <c r="I18" s="140">
        <v>713</v>
      </c>
      <c r="J18" s="115">
        <v>-19</v>
      </c>
      <c r="K18" s="116">
        <v>-2.6647966339410938</v>
      </c>
    </row>
    <row r="19" spans="1:255" ht="14.1" customHeight="1" x14ac:dyDescent="0.2">
      <c r="A19" s="306" t="s">
        <v>235</v>
      </c>
      <c r="B19" s="307" t="s">
        <v>236</v>
      </c>
      <c r="C19" s="308"/>
      <c r="D19" s="113">
        <v>0.358792662690048</v>
      </c>
      <c r="E19" s="115">
        <v>320</v>
      </c>
      <c r="F19" s="114">
        <v>313</v>
      </c>
      <c r="G19" s="114">
        <v>335</v>
      </c>
      <c r="H19" s="114">
        <v>299</v>
      </c>
      <c r="I19" s="140">
        <v>263</v>
      </c>
      <c r="J19" s="115">
        <v>57</v>
      </c>
      <c r="K19" s="116">
        <v>21.673003802281368</v>
      </c>
    </row>
    <row r="20" spans="1:255" ht="14.1" customHeight="1" x14ac:dyDescent="0.2">
      <c r="A20" s="306">
        <v>12</v>
      </c>
      <c r="B20" s="307" t="s">
        <v>237</v>
      </c>
      <c r="C20" s="308"/>
      <c r="D20" s="113">
        <v>0.77476790599632239</v>
      </c>
      <c r="E20" s="115">
        <v>691</v>
      </c>
      <c r="F20" s="114">
        <v>671</v>
      </c>
      <c r="G20" s="114">
        <v>758</v>
      </c>
      <c r="H20" s="114">
        <v>739</v>
      </c>
      <c r="I20" s="140">
        <v>718</v>
      </c>
      <c r="J20" s="115">
        <v>-27</v>
      </c>
      <c r="K20" s="116">
        <v>-3.7604456824512535</v>
      </c>
    </row>
    <row r="21" spans="1:255" ht="14.1" customHeight="1" x14ac:dyDescent="0.2">
      <c r="A21" s="306">
        <v>21</v>
      </c>
      <c r="B21" s="307" t="s">
        <v>238</v>
      </c>
      <c r="C21" s="308"/>
      <c r="D21" s="113">
        <v>0.15921424406870879</v>
      </c>
      <c r="E21" s="115">
        <v>142</v>
      </c>
      <c r="F21" s="114">
        <v>141</v>
      </c>
      <c r="G21" s="114">
        <v>144</v>
      </c>
      <c r="H21" s="114">
        <v>149</v>
      </c>
      <c r="I21" s="140">
        <v>149</v>
      </c>
      <c r="J21" s="115">
        <v>-7</v>
      </c>
      <c r="K21" s="116">
        <v>-4.6979865771812079</v>
      </c>
    </row>
    <row r="22" spans="1:255" ht="14.1" customHeight="1" x14ac:dyDescent="0.2">
      <c r="A22" s="306">
        <v>22</v>
      </c>
      <c r="B22" s="307" t="s">
        <v>239</v>
      </c>
      <c r="C22" s="308"/>
      <c r="D22" s="113">
        <v>0.4361573305825896</v>
      </c>
      <c r="E22" s="115">
        <v>389</v>
      </c>
      <c r="F22" s="114">
        <v>398</v>
      </c>
      <c r="G22" s="114">
        <v>407</v>
      </c>
      <c r="H22" s="114">
        <v>375</v>
      </c>
      <c r="I22" s="140">
        <v>370</v>
      </c>
      <c r="J22" s="115">
        <v>19</v>
      </c>
      <c r="K22" s="116">
        <v>5.1351351351351351</v>
      </c>
    </row>
    <row r="23" spans="1:255" ht="14.1" customHeight="1" x14ac:dyDescent="0.2">
      <c r="A23" s="306">
        <v>23</v>
      </c>
      <c r="B23" s="307" t="s">
        <v>240</v>
      </c>
      <c r="C23" s="308"/>
      <c r="D23" s="113">
        <v>0.48773377584428401</v>
      </c>
      <c r="E23" s="115">
        <v>435</v>
      </c>
      <c r="F23" s="114">
        <v>433</v>
      </c>
      <c r="G23" s="114">
        <v>437</v>
      </c>
      <c r="H23" s="114">
        <v>419</v>
      </c>
      <c r="I23" s="140">
        <v>417</v>
      </c>
      <c r="J23" s="115">
        <v>18</v>
      </c>
      <c r="K23" s="116">
        <v>4.3165467625899279</v>
      </c>
    </row>
    <row r="24" spans="1:255" ht="14.1" customHeight="1" x14ac:dyDescent="0.2">
      <c r="A24" s="306">
        <v>24</v>
      </c>
      <c r="B24" s="307" t="s">
        <v>241</v>
      </c>
      <c r="C24" s="308"/>
      <c r="D24" s="113">
        <v>0.48885500291519041</v>
      </c>
      <c r="E24" s="115">
        <v>436</v>
      </c>
      <c r="F24" s="114">
        <v>445</v>
      </c>
      <c r="G24" s="114">
        <v>471</v>
      </c>
      <c r="H24" s="114">
        <v>461</v>
      </c>
      <c r="I24" s="140">
        <v>462</v>
      </c>
      <c r="J24" s="115">
        <v>-26</v>
      </c>
      <c r="K24" s="116">
        <v>-5.6277056277056277</v>
      </c>
    </row>
    <row r="25" spans="1:255" ht="14.1" customHeight="1" x14ac:dyDescent="0.2">
      <c r="A25" s="306">
        <v>25</v>
      </c>
      <c r="B25" s="307" t="s">
        <v>242</v>
      </c>
      <c r="C25" s="308"/>
      <c r="D25" s="113">
        <v>1.6291429340269992</v>
      </c>
      <c r="E25" s="115">
        <v>1453</v>
      </c>
      <c r="F25" s="114">
        <v>1478</v>
      </c>
      <c r="G25" s="114">
        <v>1490</v>
      </c>
      <c r="H25" s="114">
        <v>1468</v>
      </c>
      <c r="I25" s="140">
        <v>1478</v>
      </c>
      <c r="J25" s="115">
        <v>-25</v>
      </c>
      <c r="K25" s="116">
        <v>-1.6914749661705006</v>
      </c>
    </row>
    <row r="26" spans="1:255" ht="14.1" customHeight="1" x14ac:dyDescent="0.2">
      <c r="A26" s="306">
        <v>26</v>
      </c>
      <c r="B26" s="307" t="s">
        <v>243</v>
      </c>
      <c r="C26" s="308"/>
      <c r="D26" s="113">
        <v>1.6067183926088711</v>
      </c>
      <c r="E26" s="115">
        <v>1433</v>
      </c>
      <c r="F26" s="114">
        <v>1429</v>
      </c>
      <c r="G26" s="114">
        <v>1428</v>
      </c>
      <c r="H26" s="114">
        <v>1461</v>
      </c>
      <c r="I26" s="140">
        <v>1469</v>
      </c>
      <c r="J26" s="115">
        <v>-36</v>
      </c>
      <c r="K26" s="116">
        <v>-2.4506466984343089</v>
      </c>
    </row>
    <row r="27" spans="1:255" ht="14.1" customHeight="1" x14ac:dyDescent="0.2">
      <c r="A27" s="306">
        <v>27</v>
      </c>
      <c r="B27" s="307" t="s">
        <v>244</v>
      </c>
      <c r="C27" s="308"/>
      <c r="D27" s="113">
        <v>1.0550746737229224</v>
      </c>
      <c r="E27" s="115">
        <v>941</v>
      </c>
      <c r="F27" s="114">
        <v>939</v>
      </c>
      <c r="G27" s="114">
        <v>946</v>
      </c>
      <c r="H27" s="114">
        <v>913</v>
      </c>
      <c r="I27" s="140">
        <v>894</v>
      </c>
      <c r="J27" s="115">
        <v>47</v>
      </c>
      <c r="K27" s="116">
        <v>5.2572706935123046</v>
      </c>
    </row>
    <row r="28" spans="1:255" ht="14.1" customHeight="1" x14ac:dyDescent="0.2">
      <c r="A28" s="306">
        <v>28</v>
      </c>
      <c r="B28" s="307" t="s">
        <v>245</v>
      </c>
      <c r="C28" s="308"/>
      <c r="D28" s="113">
        <v>0.1255774319415168</v>
      </c>
      <c r="E28" s="115">
        <v>112</v>
      </c>
      <c r="F28" s="114">
        <v>113</v>
      </c>
      <c r="G28" s="114">
        <v>113</v>
      </c>
      <c r="H28" s="114">
        <v>112</v>
      </c>
      <c r="I28" s="140">
        <v>111</v>
      </c>
      <c r="J28" s="115">
        <v>1</v>
      </c>
      <c r="K28" s="116">
        <v>0.90090090090090091</v>
      </c>
    </row>
    <row r="29" spans="1:255" ht="14.1" customHeight="1" x14ac:dyDescent="0.2">
      <c r="A29" s="306">
        <v>29</v>
      </c>
      <c r="B29" s="307" t="s">
        <v>246</v>
      </c>
      <c r="C29" s="308"/>
      <c r="D29" s="113">
        <v>2.3613042113288785</v>
      </c>
      <c r="E29" s="115">
        <v>2106</v>
      </c>
      <c r="F29" s="114">
        <v>2024</v>
      </c>
      <c r="G29" s="114">
        <v>2106</v>
      </c>
      <c r="H29" s="114">
        <v>2099</v>
      </c>
      <c r="I29" s="140">
        <v>2034</v>
      </c>
      <c r="J29" s="115">
        <v>72</v>
      </c>
      <c r="K29" s="116">
        <v>3.5398230088495577</v>
      </c>
    </row>
    <row r="30" spans="1:255" ht="14.1" customHeight="1" x14ac:dyDescent="0.2">
      <c r="A30" s="306" t="s">
        <v>247</v>
      </c>
      <c r="B30" s="307" t="s">
        <v>248</v>
      </c>
      <c r="C30" s="308"/>
      <c r="D30" s="113">
        <v>0.2063057810467776</v>
      </c>
      <c r="E30" s="115">
        <v>184</v>
      </c>
      <c r="F30" s="114">
        <v>191</v>
      </c>
      <c r="G30" s="114">
        <v>240</v>
      </c>
      <c r="H30" s="114">
        <v>228</v>
      </c>
      <c r="I30" s="140">
        <v>185</v>
      </c>
      <c r="J30" s="115">
        <v>-1</v>
      </c>
      <c r="K30" s="116">
        <v>-0.54054054054054057</v>
      </c>
    </row>
    <row r="31" spans="1:255" ht="14.1" customHeight="1" x14ac:dyDescent="0.2">
      <c r="A31" s="306" t="s">
        <v>249</v>
      </c>
      <c r="B31" s="307" t="s">
        <v>250</v>
      </c>
      <c r="C31" s="308"/>
      <c r="D31" s="113">
        <v>2.1460286137148494</v>
      </c>
      <c r="E31" s="115">
        <v>1914</v>
      </c>
      <c r="F31" s="114">
        <v>1825</v>
      </c>
      <c r="G31" s="114">
        <v>1855</v>
      </c>
      <c r="H31" s="114">
        <v>1862</v>
      </c>
      <c r="I31" s="140">
        <v>1840</v>
      </c>
      <c r="J31" s="115">
        <v>74</v>
      </c>
      <c r="K31" s="116">
        <v>4.0217391304347823</v>
      </c>
    </row>
    <row r="32" spans="1:255" ht="14.1" customHeight="1" x14ac:dyDescent="0.2">
      <c r="A32" s="306">
        <v>31</v>
      </c>
      <c r="B32" s="307" t="s">
        <v>251</v>
      </c>
      <c r="C32" s="308"/>
      <c r="D32" s="113">
        <v>0.98443736825581918</v>
      </c>
      <c r="E32" s="115">
        <v>878</v>
      </c>
      <c r="F32" s="114">
        <v>874</v>
      </c>
      <c r="G32" s="114">
        <v>864</v>
      </c>
      <c r="H32" s="114">
        <v>858</v>
      </c>
      <c r="I32" s="140">
        <v>849</v>
      </c>
      <c r="J32" s="115">
        <v>29</v>
      </c>
      <c r="K32" s="116">
        <v>3.4157832744405181</v>
      </c>
    </row>
    <row r="33" spans="1:11" ht="14.1" customHeight="1" x14ac:dyDescent="0.2">
      <c r="A33" s="306">
        <v>32</v>
      </c>
      <c r="B33" s="307" t="s">
        <v>252</v>
      </c>
      <c r="C33" s="308"/>
      <c r="D33" s="113">
        <v>0.93173969592321837</v>
      </c>
      <c r="E33" s="115">
        <v>831</v>
      </c>
      <c r="F33" s="114">
        <v>845</v>
      </c>
      <c r="G33" s="114">
        <v>949</v>
      </c>
      <c r="H33" s="114">
        <v>945</v>
      </c>
      <c r="I33" s="140">
        <v>908</v>
      </c>
      <c r="J33" s="115">
        <v>-77</v>
      </c>
      <c r="K33" s="116">
        <v>-8.4801762114537453</v>
      </c>
    </row>
    <row r="34" spans="1:11" ht="14.1" customHeight="1" x14ac:dyDescent="0.2">
      <c r="A34" s="306">
        <v>33</v>
      </c>
      <c r="B34" s="307" t="s">
        <v>253</v>
      </c>
      <c r="C34" s="308"/>
      <c r="D34" s="113">
        <v>0.52361304211328874</v>
      </c>
      <c r="E34" s="115">
        <v>467</v>
      </c>
      <c r="F34" s="114">
        <v>467</v>
      </c>
      <c r="G34" s="114">
        <v>504</v>
      </c>
      <c r="H34" s="114">
        <v>482</v>
      </c>
      <c r="I34" s="140">
        <v>472</v>
      </c>
      <c r="J34" s="115">
        <v>-5</v>
      </c>
      <c r="K34" s="116">
        <v>-1.0593220338983051</v>
      </c>
    </row>
    <row r="35" spans="1:11" ht="14.1" customHeight="1" x14ac:dyDescent="0.2">
      <c r="A35" s="306">
        <v>34</v>
      </c>
      <c r="B35" s="307" t="s">
        <v>254</v>
      </c>
      <c r="C35" s="308"/>
      <c r="D35" s="113">
        <v>2.079876216531372</v>
      </c>
      <c r="E35" s="115">
        <v>1855</v>
      </c>
      <c r="F35" s="114">
        <v>1828</v>
      </c>
      <c r="G35" s="114">
        <v>1840</v>
      </c>
      <c r="H35" s="114">
        <v>1794</v>
      </c>
      <c r="I35" s="140">
        <v>1792</v>
      </c>
      <c r="J35" s="115">
        <v>63</v>
      </c>
      <c r="K35" s="116">
        <v>3.515625</v>
      </c>
    </row>
    <row r="36" spans="1:11" ht="14.1" customHeight="1" x14ac:dyDescent="0.2">
      <c r="A36" s="306">
        <v>41</v>
      </c>
      <c r="B36" s="307" t="s">
        <v>255</v>
      </c>
      <c r="C36" s="308"/>
      <c r="D36" s="113">
        <v>1.238955913351572</v>
      </c>
      <c r="E36" s="115">
        <v>1105</v>
      </c>
      <c r="F36" s="114">
        <v>1125</v>
      </c>
      <c r="G36" s="114">
        <v>1113</v>
      </c>
      <c r="H36" s="114">
        <v>1087</v>
      </c>
      <c r="I36" s="140">
        <v>1142</v>
      </c>
      <c r="J36" s="115">
        <v>-37</v>
      </c>
      <c r="K36" s="116">
        <v>-3.2399299474605954</v>
      </c>
    </row>
    <row r="37" spans="1:11" ht="14.1" customHeight="1" x14ac:dyDescent="0.2">
      <c r="A37" s="306">
        <v>42</v>
      </c>
      <c r="B37" s="307" t="s">
        <v>256</v>
      </c>
      <c r="C37" s="308"/>
      <c r="D37" s="113">
        <v>0.78037404135085442</v>
      </c>
      <c r="E37" s="115">
        <v>696</v>
      </c>
      <c r="F37" s="114">
        <v>717</v>
      </c>
      <c r="G37" s="114">
        <v>701</v>
      </c>
      <c r="H37" s="114">
        <v>676</v>
      </c>
      <c r="I37" s="140">
        <v>679</v>
      </c>
      <c r="J37" s="115">
        <v>17</v>
      </c>
      <c r="K37" s="116">
        <v>2.5036818851251841</v>
      </c>
    </row>
    <row r="38" spans="1:11" ht="14.1" customHeight="1" x14ac:dyDescent="0.2">
      <c r="A38" s="306">
        <v>43</v>
      </c>
      <c r="B38" s="307" t="s">
        <v>257</v>
      </c>
      <c r="C38" s="308"/>
      <c r="D38" s="113">
        <v>2.5014575951921785</v>
      </c>
      <c r="E38" s="115">
        <v>2231</v>
      </c>
      <c r="F38" s="114">
        <v>2188</v>
      </c>
      <c r="G38" s="114">
        <v>2154</v>
      </c>
      <c r="H38" s="114">
        <v>2126</v>
      </c>
      <c r="I38" s="140">
        <v>2164</v>
      </c>
      <c r="J38" s="115">
        <v>67</v>
      </c>
      <c r="K38" s="116">
        <v>3.0961182994454712</v>
      </c>
    </row>
    <row r="39" spans="1:11" ht="14.1" customHeight="1" x14ac:dyDescent="0.2">
      <c r="A39" s="306">
        <v>51</v>
      </c>
      <c r="B39" s="307" t="s">
        <v>258</v>
      </c>
      <c r="C39" s="308"/>
      <c r="D39" s="113">
        <v>5.143068574247657</v>
      </c>
      <c r="E39" s="115">
        <v>4587</v>
      </c>
      <c r="F39" s="114">
        <v>4616</v>
      </c>
      <c r="G39" s="114">
        <v>4792</v>
      </c>
      <c r="H39" s="114">
        <v>4741</v>
      </c>
      <c r="I39" s="140">
        <v>4676</v>
      </c>
      <c r="J39" s="115">
        <v>-89</v>
      </c>
      <c r="K39" s="116">
        <v>-1.9033361847733106</v>
      </c>
    </row>
    <row r="40" spans="1:11" ht="14.1" customHeight="1" x14ac:dyDescent="0.2">
      <c r="A40" s="306" t="s">
        <v>259</v>
      </c>
      <c r="B40" s="307" t="s">
        <v>260</v>
      </c>
      <c r="C40" s="308"/>
      <c r="D40" s="113">
        <v>4.4411804278602505</v>
      </c>
      <c r="E40" s="115">
        <v>3961</v>
      </c>
      <c r="F40" s="114">
        <v>3991</v>
      </c>
      <c r="G40" s="114">
        <v>4177</v>
      </c>
      <c r="H40" s="114">
        <v>4148</v>
      </c>
      <c r="I40" s="140">
        <v>4071</v>
      </c>
      <c r="J40" s="115">
        <v>-110</v>
      </c>
      <c r="K40" s="116">
        <v>-2.702038811102923</v>
      </c>
    </row>
    <row r="41" spans="1:11" ht="14.1" customHeight="1" x14ac:dyDescent="0.2">
      <c r="A41" s="306"/>
      <c r="B41" s="307" t="s">
        <v>261</v>
      </c>
      <c r="C41" s="308"/>
      <c r="D41" s="113">
        <v>3.6933219715656813</v>
      </c>
      <c r="E41" s="115">
        <v>3294</v>
      </c>
      <c r="F41" s="114">
        <v>3329</v>
      </c>
      <c r="G41" s="114">
        <v>3516</v>
      </c>
      <c r="H41" s="114">
        <v>3482</v>
      </c>
      <c r="I41" s="140">
        <v>3398</v>
      </c>
      <c r="J41" s="115">
        <v>-104</v>
      </c>
      <c r="K41" s="116">
        <v>-3.0606238964096528</v>
      </c>
    </row>
    <row r="42" spans="1:11" ht="14.1" customHeight="1" x14ac:dyDescent="0.2">
      <c r="A42" s="306">
        <v>52</v>
      </c>
      <c r="B42" s="307" t="s">
        <v>262</v>
      </c>
      <c r="C42" s="308"/>
      <c r="D42" s="113">
        <v>2.4465174687177647</v>
      </c>
      <c r="E42" s="115">
        <v>2182</v>
      </c>
      <c r="F42" s="114">
        <v>2138</v>
      </c>
      <c r="G42" s="114">
        <v>2215</v>
      </c>
      <c r="H42" s="114">
        <v>2210</v>
      </c>
      <c r="I42" s="140">
        <v>2160</v>
      </c>
      <c r="J42" s="115">
        <v>22</v>
      </c>
      <c r="K42" s="116">
        <v>1.0185185185185186</v>
      </c>
    </row>
    <row r="43" spans="1:11" ht="14.1" customHeight="1" x14ac:dyDescent="0.2">
      <c r="A43" s="306" t="s">
        <v>263</v>
      </c>
      <c r="B43" s="307" t="s">
        <v>264</v>
      </c>
      <c r="C43" s="308"/>
      <c r="D43" s="113">
        <v>2.0462394044041798</v>
      </c>
      <c r="E43" s="115">
        <v>1825</v>
      </c>
      <c r="F43" s="114">
        <v>1786</v>
      </c>
      <c r="G43" s="114">
        <v>1856</v>
      </c>
      <c r="H43" s="114">
        <v>1853</v>
      </c>
      <c r="I43" s="140">
        <v>1814</v>
      </c>
      <c r="J43" s="115">
        <v>11</v>
      </c>
      <c r="K43" s="116">
        <v>0.60639470782800442</v>
      </c>
    </row>
    <row r="44" spans="1:11" ht="14.1" customHeight="1" x14ac:dyDescent="0.2">
      <c r="A44" s="306">
        <v>53</v>
      </c>
      <c r="B44" s="307" t="s">
        <v>265</v>
      </c>
      <c r="C44" s="308"/>
      <c r="D44" s="113">
        <v>2.335515988698031</v>
      </c>
      <c r="E44" s="115">
        <v>2083</v>
      </c>
      <c r="F44" s="114">
        <v>1915</v>
      </c>
      <c r="G44" s="114">
        <v>1903</v>
      </c>
      <c r="H44" s="114">
        <v>1964</v>
      </c>
      <c r="I44" s="140">
        <v>1860</v>
      </c>
      <c r="J44" s="115">
        <v>223</v>
      </c>
      <c r="K44" s="116">
        <v>11.989247311827956</v>
      </c>
    </row>
    <row r="45" spans="1:11" ht="14.1" customHeight="1" x14ac:dyDescent="0.2">
      <c r="A45" s="306" t="s">
        <v>266</v>
      </c>
      <c r="B45" s="307" t="s">
        <v>267</v>
      </c>
      <c r="C45" s="308"/>
      <c r="D45" s="113">
        <v>2.2648786832309278</v>
      </c>
      <c r="E45" s="115">
        <v>2020</v>
      </c>
      <c r="F45" s="114">
        <v>1849</v>
      </c>
      <c r="G45" s="114">
        <v>1842</v>
      </c>
      <c r="H45" s="114">
        <v>1900</v>
      </c>
      <c r="I45" s="140">
        <v>1796</v>
      </c>
      <c r="J45" s="115">
        <v>224</v>
      </c>
      <c r="K45" s="116">
        <v>12.472160356347439</v>
      </c>
    </row>
    <row r="46" spans="1:11" ht="14.1" customHeight="1" x14ac:dyDescent="0.2">
      <c r="A46" s="306">
        <v>54</v>
      </c>
      <c r="B46" s="307" t="s">
        <v>268</v>
      </c>
      <c r="C46" s="308"/>
      <c r="D46" s="113">
        <v>1.9643898282280128</v>
      </c>
      <c r="E46" s="115">
        <v>1752</v>
      </c>
      <c r="F46" s="114">
        <v>1649</v>
      </c>
      <c r="G46" s="114">
        <v>1652</v>
      </c>
      <c r="H46" s="114">
        <v>1665</v>
      </c>
      <c r="I46" s="140">
        <v>1633</v>
      </c>
      <c r="J46" s="115">
        <v>119</v>
      </c>
      <c r="K46" s="116">
        <v>7.287201469687691</v>
      </c>
    </row>
    <row r="47" spans="1:11" ht="14.1" customHeight="1" x14ac:dyDescent="0.2">
      <c r="A47" s="306">
        <v>61</v>
      </c>
      <c r="B47" s="307" t="s">
        <v>269</v>
      </c>
      <c r="C47" s="308"/>
      <c r="D47" s="113">
        <v>2.4353051980087006</v>
      </c>
      <c r="E47" s="115">
        <v>2172</v>
      </c>
      <c r="F47" s="114">
        <v>2151</v>
      </c>
      <c r="G47" s="114">
        <v>2142</v>
      </c>
      <c r="H47" s="114">
        <v>2006</v>
      </c>
      <c r="I47" s="140">
        <v>1944</v>
      </c>
      <c r="J47" s="115">
        <v>228</v>
      </c>
      <c r="K47" s="116">
        <v>11.728395061728396</v>
      </c>
    </row>
    <row r="48" spans="1:11" ht="14.1" customHeight="1" x14ac:dyDescent="0.2">
      <c r="A48" s="306">
        <v>62</v>
      </c>
      <c r="B48" s="307" t="s">
        <v>270</v>
      </c>
      <c r="C48" s="308"/>
      <c r="D48" s="113">
        <v>5.3078889536708971</v>
      </c>
      <c r="E48" s="115">
        <v>4734</v>
      </c>
      <c r="F48" s="114">
        <v>4859</v>
      </c>
      <c r="G48" s="114">
        <v>4873</v>
      </c>
      <c r="H48" s="114">
        <v>4802</v>
      </c>
      <c r="I48" s="140">
        <v>4821</v>
      </c>
      <c r="J48" s="115">
        <v>-87</v>
      </c>
      <c r="K48" s="116">
        <v>-1.8046048537647792</v>
      </c>
    </row>
    <row r="49" spans="1:11" ht="14.1" customHeight="1" x14ac:dyDescent="0.2">
      <c r="A49" s="306">
        <v>63</v>
      </c>
      <c r="B49" s="307" t="s">
        <v>271</v>
      </c>
      <c r="C49" s="308"/>
      <c r="D49" s="113">
        <v>3.1405570256088264</v>
      </c>
      <c r="E49" s="115">
        <v>2801</v>
      </c>
      <c r="F49" s="114">
        <v>2881</v>
      </c>
      <c r="G49" s="114">
        <v>3000</v>
      </c>
      <c r="H49" s="114">
        <v>2926</v>
      </c>
      <c r="I49" s="140">
        <v>2799</v>
      </c>
      <c r="J49" s="115">
        <v>2</v>
      </c>
      <c r="K49" s="116">
        <v>7.1454090746695245E-2</v>
      </c>
    </row>
    <row r="50" spans="1:11" ht="14.1" customHeight="1" x14ac:dyDescent="0.2">
      <c r="A50" s="306" t="s">
        <v>272</v>
      </c>
      <c r="B50" s="307" t="s">
        <v>273</v>
      </c>
      <c r="C50" s="308"/>
      <c r="D50" s="113">
        <v>0.67385746961474635</v>
      </c>
      <c r="E50" s="115">
        <v>601</v>
      </c>
      <c r="F50" s="114">
        <v>593</v>
      </c>
      <c r="G50" s="114">
        <v>619</v>
      </c>
      <c r="H50" s="114">
        <v>589</v>
      </c>
      <c r="I50" s="140">
        <v>601</v>
      </c>
      <c r="J50" s="115">
        <v>0</v>
      </c>
      <c r="K50" s="116">
        <v>0</v>
      </c>
    </row>
    <row r="51" spans="1:11" ht="14.1" customHeight="1" x14ac:dyDescent="0.2">
      <c r="A51" s="306" t="s">
        <v>274</v>
      </c>
      <c r="B51" s="307" t="s">
        <v>275</v>
      </c>
      <c r="C51" s="308"/>
      <c r="D51" s="113">
        <v>1.8578732564919047</v>
      </c>
      <c r="E51" s="115">
        <v>1657</v>
      </c>
      <c r="F51" s="114">
        <v>1727</v>
      </c>
      <c r="G51" s="114">
        <v>1778</v>
      </c>
      <c r="H51" s="114">
        <v>1770</v>
      </c>
      <c r="I51" s="140">
        <v>1660</v>
      </c>
      <c r="J51" s="115">
        <v>-3</v>
      </c>
      <c r="K51" s="116">
        <v>-0.18072289156626506</v>
      </c>
    </row>
    <row r="52" spans="1:11" ht="14.1" customHeight="1" x14ac:dyDescent="0.2">
      <c r="A52" s="306">
        <v>71</v>
      </c>
      <c r="B52" s="307" t="s">
        <v>276</v>
      </c>
      <c r="C52" s="308"/>
      <c r="D52" s="113">
        <v>15.295779701305108</v>
      </c>
      <c r="E52" s="115">
        <v>13642</v>
      </c>
      <c r="F52" s="114">
        <v>13614</v>
      </c>
      <c r="G52" s="114">
        <v>13576</v>
      </c>
      <c r="H52" s="114">
        <v>13345</v>
      </c>
      <c r="I52" s="140">
        <v>13196</v>
      </c>
      <c r="J52" s="115">
        <v>446</v>
      </c>
      <c r="K52" s="116">
        <v>3.3798120642618974</v>
      </c>
    </row>
    <row r="53" spans="1:11" ht="14.1" customHeight="1" x14ac:dyDescent="0.2">
      <c r="A53" s="306" t="s">
        <v>277</v>
      </c>
      <c r="B53" s="307" t="s">
        <v>278</v>
      </c>
      <c r="C53" s="308"/>
      <c r="D53" s="113">
        <v>6.2228102435305201</v>
      </c>
      <c r="E53" s="115">
        <v>5550</v>
      </c>
      <c r="F53" s="114">
        <v>5540</v>
      </c>
      <c r="G53" s="114">
        <v>5514</v>
      </c>
      <c r="H53" s="114">
        <v>5357</v>
      </c>
      <c r="I53" s="140">
        <v>5347</v>
      </c>
      <c r="J53" s="115">
        <v>203</v>
      </c>
      <c r="K53" s="116">
        <v>3.7965214138769405</v>
      </c>
    </row>
    <row r="54" spans="1:11" ht="14.1" customHeight="1" x14ac:dyDescent="0.2">
      <c r="A54" s="306" t="s">
        <v>279</v>
      </c>
      <c r="B54" s="307" t="s">
        <v>280</v>
      </c>
      <c r="C54" s="308"/>
      <c r="D54" s="113">
        <v>7.4550387944566534</v>
      </c>
      <c r="E54" s="115">
        <v>6649</v>
      </c>
      <c r="F54" s="114">
        <v>6642</v>
      </c>
      <c r="G54" s="114">
        <v>6635</v>
      </c>
      <c r="H54" s="114">
        <v>6592</v>
      </c>
      <c r="I54" s="140">
        <v>6445</v>
      </c>
      <c r="J54" s="115">
        <v>204</v>
      </c>
      <c r="K54" s="116">
        <v>3.165244375484872</v>
      </c>
    </row>
    <row r="55" spans="1:11" ht="14.1" customHeight="1" x14ac:dyDescent="0.2">
      <c r="A55" s="306">
        <v>72</v>
      </c>
      <c r="B55" s="307" t="s">
        <v>281</v>
      </c>
      <c r="C55" s="308"/>
      <c r="D55" s="113">
        <v>4.0005381889940352</v>
      </c>
      <c r="E55" s="115">
        <v>3568</v>
      </c>
      <c r="F55" s="114">
        <v>3603</v>
      </c>
      <c r="G55" s="114">
        <v>3614</v>
      </c>
      <c r="H55" s="114">
        <v>3531</v>
      </c>
      <c r="I55" s="140">
        <v>3516</v>
      </c>
      <c r="J55" s="115">
        <v>52</v>
      </c>
      <c r="K55" s="116">
        <v>1.4789533560864618</v>
      </c>
    </row>
    <row r="56" spans="1:11" ht="14.1" customHeight="1" x14ac:dyDescent="0.2">
      <c r="A56" s="306" t="s">
        <v>282</v>
      </c>
      <c r="B56" s="307" t="s">
        <v>283</v>
      </c>
      <c r="C56" s="308"/>
      <c r="D56" s="113">
        <v>2.2446965959546126</v>
      </c>
      <c r="E56" s="115">
        <v>2002</v>
      </c>
      <c r="F56" s="114">
        <v>2032</v>
      </c>
      <c r="G56" s="114">
        <v>2057</v>
      </c>
      <c r="H56" s="114">
        <v>2014</v>
      </c>
      <c r="I56" s="140">
        <v>2002</v>
      </c>
      <c r="J56" s="115">
        <v>0</v>
      </c>
      <c r="K56" s="116">
        <v>0</v>
      </c>
    </row>
    <row r="57" spans="1:11" ht="14.1" customHeight="1" x14ac:dyDescent="0.2">
      <c r="A57" s="306" t="s">
        <v>284</v>
      </c>
      <c r="B57" s="307" t="s">
        <v>285</v>
      </c>
      <c r="C57" s="308"/>
      <c r="D57" s="113">
        <v>1.295017266896892</v>
      </c>
      <c r="E57" s="115">
        <v>1155</v>
      </c>
      <c r="F57" s="114">
        <v>1171</v>
      </c>
      <c r="G57" s="114">
        <v>1160</v>
      </c>
      <c r="H57" s="114">
        <v>1131</v>
      </c>
      <c r="I57" s="140">
        <v>1133</v>
      </c>
      <c r="J57" s="115">
        <v>22</v>
      </c>
      <c r="K57" s="116">
        <v>1.941747572815534</v>
      </c>
    </row>
    <row r="58" spans="1:11" ht="14.1" customHeight="1" x14ac:dyDescent="0.2">
      <c r="A58" s="306">
        <v>73</v>
      </c>
      <c r="B58" s="307" t="s">
        <v>286</v>
      </c>
      <c r="C58" s="308"/>
      <c r="D58" s="113">
        <v>7.8519531775575189</v>
      </c>
      <c r="E58" s="115">
        <v>7003</v>
      </c>
      <c r="F58" s="114">
        <v>6990</v>
      </c>
      <c r="G58" s="114">
        <v>6961</v>
      </c>
      <c r="H58" s="114">
        <v>6881</v>
      </c>
      <c r="I58" s="140">
        <v>6882</v>
      </c>
      <c r="J58" s="115">
        <v>121</v>
      </c>
      <c r="K58" s="116">
        <v>1.7582098227259517</v>
      </c>
    </row>
    <row r="59" spans="1:11" ht="14.1" customHeight="1" x14ac:dyDescent="0.2">
      <c r="A59" s="306" t="s">
        <v>287</v>
      </c>
      <c r="B59" s="307" t="s">
        <v>288</v>
      </c>
      <c r="C59" s="308"/>
      <c r="D59" s="113">
        <v>6.355115037897475</v>
      </c>
      <c r="E59" s="115">
        <v>5668</v>
      </c>
      <c r="F59" s="114">
        <v>5627</v>
      </c>
      <c r="G59" s="114">
        <v>5580</v>
      </c>
      <c r="H59" s="114">
        <v>5574</v>
      </c>
      <c r="I59" s="140">
        <v>5586</v>
      </c>
      <c r="J59" s="115">
        <v>82</v>
      </c>
      <c r="K59" s="116">
        <v>1.4679556032939491</v>
      </c>
    </row>
    <row r="60" spans="1:11" ht="14.1" customHeight="1" x14ac:dyDescent="0.2">
      <c r="A60" s="306">
        <v>81</v>
      </c>
      <c r="B60" s="307" t="s">
        <v>289</v>
      </c>
      <c r="C60" s="308"/>
      <c r="D60" s="113">
        <v>8.2892317352110148</v>
      </c>
      <c r="E60" s="115">
        <v>7393</v>
      </c>
      <c r="F60" s="114">
        <v>7340</v>
      </c>
      <c r="G60" s="114">
        <v>7068</v>
      </c>
      <c r="H60" s="114">
        <v>7015</v>
      </c>
      <c r="I60" s="140">
        <v>6995</v>
      </c>
      <c r="J60" s="115">
        <v>398</v>
      </c>
      <c r="K60" s="116">
        <v>5.6897784131522515</v>
      </c>
    </row>
    <row r="61" spans="1:11" ht="14.1" customHeight="1" x14ac:dyDescent="0.2">
      <c r="A61" s="306" t="s">
        <v>290</v>
      </c>
      <c r="B61" s="307" t="s">
        <v>291</v>
      </c>
      <c r="C61" s="308"/>
      <c r="D61" s="113">
        <v>1.6986590124231959</v>
      </c>
      <c r="E61" s="115">
        <v>1515</v>
      </c>
      <c r="F61" s="114">
        <v>1504</v>
      </c>
      <c r="G61" s="114">
        <v>1500</v>
      </c>
      <c r="H61" s="114">
        <v>1466</v>
      </c>
      <c r="I61" s="140">
        <v>1478</v>
      </c>
      <c r="J61" s="115">
        <v>37</v>
      </c>
      <c r="K61" s="116">
        <v>2.503382949932341</v>
      </c>
    </row>
    <row r="62" spans="1:11" ht="14.1" customHeight="1" x14ac:dyDescent="0.2">
      <c r="A62" s="306" t="s">
        <v>292</v>
      </c>
      <c r="B62" s="307" t="s">
        <v>293</v>
      </c>
      <c r="C62" s="308"/>
      <c r="D62" s="113">
        <v>3.4208637933354265</v>
      </c>
      <c r="E62" s="115">
        <v>3051</v>
      </c>
      <c r="F62" s="114">
        <v>3048</v>
      </c>
      <c r="G62" s="114">
        <v>2934</v>
      </c>
      <c r="H62" s="114">
        <v>2959</v>
      </c>
      <c r="I62" s="140">
        <v>2945</v>
      </c>
      <c r="J62" s="115">
        <v>106</v>
      </c>
      <c r="K62" s="116">
        <v>3.5993208828522922</v>
      </c>
    </row>
    <row r="63" spans="1:11" ht="14.1" customHeight="1" x14ac:dyDescent="0.2">
      <c r="A63" s="306"/>
      <c r="B63" s="307" t="s">
        <v>294</v>
      </c>
      <c r="C63" s="308"/>
      <c r="D63" s="113">
        <v>3.0441314975108758</v>
      </c>
      <c r="E63" s="115">
        <v>2715</v>
      </c>
      <c r="F63" s="114">
        <v>2723</v>
      </c>
      <c r="G63" s="114">
        <v>2623</v>
      </c>
      <c r="H63" s="114">
        <v>2617</v>
      </c>
      <c r="I63" s="140">
        <v>2599</v>
      </c>
      <c r="J63" s="115">
        <v>116</v>
      </c>
      <c r="K63" s="116">
        <v>4.4632550981146597</v>
      </c>
    </row>
    <row r="64" spans="1:11" ht="14.1" customHeight="1" x14ac:dyDescent="0.2">
      <c r="A64" s="306" t="s">
        <v>295</v>
      </c>
      <c r="B64" s="307" t="s">
        <v>296</v>
      </c>
      <c r="C64" s="308"/>
      <c r="D64" s="113">
        <v>1.3051083105350496</v>
      </c>
      <c r="E64" s="115">
        <v>1164</v>
      </c>
      <c r="F64" s="114">
        <v>1126</v>
      </c>
      <c r="G64" s="114">
        <v>1132</v>
      </c>
      <c r="H64" s="114">
        <v>1113</v>
      </c>
      <c r="I64" s="140">
        <v>1106</v>
      </c>
      <c r="J64" s="115">
        <v>58</v>
      </c>
      <c r="K64" s="116">
        <v>5.244122965641953</v>
      </c>
    </row>
    <row r="65" spans="1:11" ht="14.1" customHeight="1" x14ac:dyDescent="0.2">
      <c r="A65" s="306" t="s">
        <v>297</v>
      </c>
      <c r="B65" s="307" t="s">
        <v>298</v>
      </c>
      <c r="C65" s="308"/>
      <c r="D65" s="113">
        <v>0.82298067004529762</v>
      </c>
      <c r="E65" s="115">
        <v>734</v>
      </c>
      <c r="F65" s="114">
        <v>726</v>
      </c>
      <c r="G65" s="114">
        <v>671</v>
      </c>
      <c r="H65" s="114">
        <v>665</v>
      </c>
      <c r="I65" s="140">
        <v>657</v>
      </c>
      <c r="J65" s="115">
        <v>77</v>
      </c>
      <c r="K65" s="116">
        <v>11.719939117199392</v>
      </c>
    </row>
    <row r="66" spans="1:11" ht="14.1" customHeight="1" x14ac:dyDescent="0.2">
      <c r="A66" s="306">
        <v>82</v>
      </c>
      <c r="B66" s="307" t="s">
        <v>299</v>
      </c>
      <c r="C66" s="308"/>
      <c r="D66" s="113">
        <v>3.8749607570525182</v>
      </c>
      <c r="E66" s="115">
        <v>3456</v>
      </c>
      <c r="F66" s="114">
        <v>2211</v>
      </c>
      <c r="G66" s="114">
        <v>2241</v>
      </c>
      <c r="H66" s="114">
        <v>2198</v>
      </c>
      <c r="I66" s="140">
        <v>2136</v>
      </c>
      <c r="J66" s="115">
        <v>1320</v>
      </c>
      <c r="K66" s="116">
        <v>61.797752808988761</v>
      </c>
    </row>
    <row r="67" spans="1:11" ht="14.1" customHeight="1" x14ac:dyDescent="0.2">
      <c r="A67" s="306" t="s">
        <v>300</v>
      </c>
      <c r="B67" s="307" t="s">
        <v>301</v>
      </c>
      <c r="C67" s="308"/>
      <c r="D67" s="113">
        <v>2.6730053370408573</v>
      </c>
      <c r="E67" s="115">
        <v>2384</v>
      </c>
      <c r="F67" s="114">
        <v>1135</v>
      </c>
      <c r="G67" s="114">
        <v>1190</v>
      </c>
      <c r="H67" s="114">
        <v>1161</v>
      </c>
      <c r="I67" s="140">
        <v>1127</v>
      </c>
      <c r="J67" s="115">
        <v>1257</v>
      </c>
      <c r="K67" s="116">
        <v>111.53504880212955</v>
      </c>
    </row>
    <row r="68" spans="1:11" ht="14.1" customHeight="1" x14ac:dyDescent="0.2">
      <c r="A68" s="306" t="s">
        <v>302</v>
      </c>
      <c r="B68" s="307" t="s">
        <v>303</v>
      </c>
      <c r="C68" s="308"/>
      <c r="D68" s="113">
        <v>0.5449163564605104</v>
      </c>
      <c r="E68" s="115">
        <v>486</v>
      </c>
      <c r="F68" s="114">
        <v>489</v>
      </c>
      <c r="G68" s="114">
        <v>470</v>
      </c>
      <c r="H68" s="114">
        <v>482</v>
      </c>
      <c r="I68" s="140">
        <v>459</v>
      </c>
      <c r="J68" s="115">
        <v>27</v>
      </c>
      <c r="K68" s="116">
        <v>5.882352941176471</v>
      </c>
    </row>
    <row r="69" spans="1:11" ht="14.1" customHeight="1" x14ac:dyDescent="0.2">
      <c r="A69" s="306">
        <v>83</v>
      </c>
      <c r="B69" s="307" t="s">
        <v>304</v>
      </c>
      <c r="C69" s="308"/>
      <c r="D69" s="113">
        <v>6.7912723684800644</v>
      </c>
      <c r="E69" s="115">
        <v>6057</v>
      </c>
      <c r="F69" s="114">
        <v>5634</v>
      </c>
      <c r="G69" s="114">
        <v>5560</v>
      </c>
      <c r="H69" s="114">
        <v>5385</v>
      </c>
      <c r="I69" s="140">
        <v>5357</v>
      </c>
      <c r="J69" s="115">
        <v>700</v>
      </c>
      <c r="K69" s="116">
        <v>13.067015120403211</v>
      </c>
    </row>
    <row r="70" spans="1:11" ht="14.1" customHeight="1" x14ac:dyDescent="0.2">
      <c r="A70" s="306" t="s">
        <v>305</v>
      </c>
      <c r="B70" s="307" t="s">
        <v>306</v>
      </c>
      <c r="C70" s="308"/>
      <c r="D70" s="113">
        <v>6.1297483966452884</v>
      </c>
      <c r="E70" s="115">
        <v>5467</v>
      </c>
      <c r="F70" s="114">
        <v>5241</v>
      </c>
      <c r="G70" s="114">
        <v>5171</v>
      </c>
      <c r="H70" s="114">
        <v>5009</v>
      </c>
      <c r="I70" s="140">
        <v>4989</v>
      </c>
      <c r="J70" s="115">
        <v>478</v>
      </c>
      <c r="K70" s="116">
        <v>9.5810783724193218</v>
      </c>
    </row>
    <row r="71" spans="1:11" ht="14.1" customHeight="1" x14ac:dyDescent="0.2">
      <c r="A71" s="306"/>
      <c r="B71" s="307" t="s">
        <v>307</v>
      </c>
      <c r="C71" s="308"/>
      <c r="D71" s="113">
        <v>3.2717405929048753</v>
      </c>
      <c r="E71" s="115">
        <v>2918</v>
      </c>
      <c r="F71" s="114">
        <v>2937</v>
      </c>
      <c r="G71" s="114">
        <v>2893</v>
      </c>
      <c r="H71" s="114">
        <v>2787</v>
      </c>
      <c r="I71" s="140">
        <v>2797</v>
      </c>
      <c r="J71" s="115">
        <v>121</v>
      </c>
      <c r="K71" s="116">
        <v>4.3260636396138716</v>
      </c>
    </row>
    <row r="72" spans="1:11" ht="14.1" customHeight="1" x14ac:dyDescent="0.2">
      <c r="A72" s="306">
        <v>84</v>
      </c>
      <c r="B72" s="307" t="s">
        <v>308</v>
      </c>
      <c r="C72" s="308"/>
      <c r="D72" s="113">
        <v>5.9795039691438312</v>
      </c>
      <c r="E72" s="115">
        <v>5333</v>
      </c>
      <c r="F72" s="114">
        <v>5385</v>
      </c>
      <c r="G72" s="114">
        <v>5254</v>
      </c>
      <c r="H72" s="114">
        <v>5239</v>
      </c>
      <c r="I72" s="140">
        <v>5100</v>
      </c>
      <c r="J72" s="115">
        <v>233</v>
      </c>
      <c r="K72" s="116">
        <v>4.5686274509803919</v>
      </c>
    </row>
    <row r="73" spans="1:11" ht="14.1" customHeight="1" x14ac:dyDescent="0.2">
      <c r="A73" s="306" t="s">
        <v>309</v>
      </c>
      <c r="B73" s="307" t="s">
        <v>310</v>
      </c>
      <c r="C73" s="308"/>
      <c r="D73" s="113">
        <v>0.74561600215275603</v>
      </c>
      <c r="E73" s="115">
        <v>665</v>
      </c>
      <c r="F73" s="114">
        <v>660</v>
      </c>
      <c r="G73" s="114">
        <v>663</v>
      </c>
      <c r="H73" s="114">
        <v>627</v>
      </c>
      <c r="I73" s="140">
        <v>669</v>
      </c>
      <c r="J73" s="115">
        <v>-4</v>
      </c>
      <c r="K73" s="116">
        <v>-0.59790732436472349</v>
      </c>
    </row>
    <row r="74" spans="1:11" ht="14.1" customHeight="1" x14ac:dyDescent="0.2">
      <c r="A74" s="306" t="s">
        <v>311</v>
      </c>
      <c r="B74" s="307" t="s">
        <v>312</v>
      </c>
      <c r="C74" s="308"/>
      <c r="D74" s="113">
        <v>0.46194555321343678</v>
      </c>
      <c r="E74" s="115">
        <v>412</v>
      </c>
      <c r="F74" s="114">
        <v>412</v>
      </c>
      <c r="G74" s="114">
        <v>410</v>
      </c>
      <c r="H74" s="114">
        <v>402</v>
      </c>
      <c r="I74" s="140">
        <v>405</v>
      </c>
      <c r="J74" s="115">
        <v>7</v>
      </c>
      <c r="K74" s="116">
        <v>1.728395061728395</v>
      </c>
    </row>
    <row r="75" spans="1:11" ht="14.1" customHeight="1" x14ac:dyDescent="0.2">
      <c r="A75" s="306" t="s">
        <v>313</v>
      </c>
      <c r="B75" s="307" t="s">
        <v>314</v>
      </c>
      <c r="C75" s="308"/>
      <c r="D75" s="113">
        <v>4.1440552540700546</v>
      </c>
      <c r="E75" s="115">
        <v>3696</v>
      </c>
      <c r="F75" s="114">
        <v>3757</v>
      </c>
      <c r="G75" s="114">
        <v>3631</v>
      </c>
      <c r="H75" s="114">
        <v>3680</v>
      </c>
      <c r="I75" s="140">
        <v>3510</v>
      </c>
      <c r="J75" s="115">
        <v>186</v>
      </c>
      <c r="K75" s="116">
        <v>5.299145299145299</v>
      </c>
    </row>
    <row r="76" spans="1:11" ht="14.1" customHeight="1" x14ac:dyDescent="0.2">
      <c r="A76" s="306">
        <v>91</v>
      </c>
      <c r="B76" s="307" t="s">
        <v>315</v>
      </c>
      <c r="C76" s="308"/>
      <c r="D76" s="113">
        <v>0.4025205184553976</v>
      </c>
      <c r="E76" s="115">
        <v>359</v>
      </c>
      <c r="F76" s="114">
        <v>360</v>
      </c>
      <c r="G76" s="114">
        <v>354</v>
      </c>
      <c r="H76" s="114">
        <v>351</v>
      </c>
      <c r="I76" s="140">
        <v>354</v>
      </c>
      <c r="J76" s="115">
        <v>5</v>
      </c>
      <c r="K76" s="116">
        <v>1.4124293785310735</v>
      </c>
    </row>
    <row r="77" spans="1:11" ht="14.1" customHeight="1" x14ac:dyDescent="0.2">
      <c r="A77" s="306">
        <v>92</v>
      </c>
      <c r="B77" s="307" t="s">
        <v>316</v>
      </c>
      <c r="C77" s="308"/>
      <c r="D77" s="113">
        <v>3.4556218325335246</v>
      </c>
      <c r="E77" s="115">
        <v>3082</v>
      </c>
      <c r="F77" s="114">
        <v>3102</v>
      </c>
      <c r="G77" s="114">
        <v>3134</v>
      </c>
      <c r="H77" s="114">
        <v>3190</v>
      </c>
      <c r="I77" s="140">
        <v>3212</v>
      </c>
      <c r="J77" s="115">
        <v>-130</v>
      </c>
      <c r="K77" s="116">
        <v>-4.0473225404732256</v>
      </c>
    </row>
    <row r="78" spans="1:11" ht="14.1" customHeight="1" x14ac:dyDescent="0.2">
      <c r="A78" s="306">
        <v>93</v>
      </c>
      <c r="B78" s="307" t="s">
        <v>317</v>
      </c>
      <c r="C78" s="308"/>
      <c r="D78" s="113">
        <v>0.1693052877068664</v>
      </c>
      <c r="E78" s="115">
        <v>151</v>
      </c>
      <c r="F78" s="114">
        <v>154</v>
      </c>
      <c r="G78" s="114">
        <v>158</v>
      </c>
      <c r="H78" s="114">
        <v>156</v>
      </c>
      <c r="I78" s="140">
        <v>156</v>
      </c>
      <c r="J78" s="115">
        <v>-5</v>
      </c>
      <c r="K78" s="116">
        <v>-3.2051282051282053</v>
      </c>
    </row>
    <row r="79" spans="1:11" ht="14.1" customHeight="1" x14ac:dyDescent="0.2">
      <c r="A79" s="306">
        <v>94</v>
      </c>
      <c r="B79" s="307" t="s">
        <v>318</v>
      </c>
      <c r="C79" s="308"/>
      <c r="D79" s="113">
        <v>1.7401444140467328</v>
      </c>
      <c r="E79" s="115">
        <v>1552</v>
      </c>
      <c r="F79" s="114">
        <v>1311</v>
      </c>
      <c r="G79" s="114">
        <v>1508</v>
      </c>
      <c r="H79" s="114">
        <v>1256</v>
      </c>
      <c r="I79" s="140">
        <v>1017</v>
      </c>
      <c r="J79" s="115">
        <v>535</v>
      </c>
      <c r="K79" s="116">
        <v>52.605703048180928</v>
      </c>
    </row>
    <row r="80" spans="1:11" ht="14.1" customHeight="1" x14ac:dyDescent="0.2">
      <c r="A80" s="306" t="s">
        <v>319</v>
      </c>
      <c r="B80" s="307" t="s">
        <v>320</v>
      </c>
      <c r="C80" s="308"/>
      <c r="D80" s="113">
        <v>8.9698165672511994E-3</v>
      </c>
      <c r="E80" s="115">
        <v>8</v>
      </c>
      <c r="F80" s="114">
        <v>7</v>
      </c>
      <c r="G80" s="114">
        <v>7</v>
      </c>
      <c r="H80" s="114">
        <v>10</v>
      </c>
      <c r="I80" s="140">
        <v>12</v>
      </c>
      <c r="J80" s="115">
        <v>-4</v>
      </c>
      <c r="K80" s="116">
        <v>-33.333333333333336</v>
      </c>
    </row>
    <row r="81" spans="1:11" ht="14.1" customHeight="1" x14ac:dyDescent="0.2">
      <c r="A81" s="310" t="s">
        <v>321</v>
      </c>
      <c r="B81" s="311" t="s">
        <v>224</v>
      </c>
      <c r="C81" s="312"/>
      <c r="D81" s="125">
        <v>0.4238238328026192</v>
      </c>
      <c r="E81" s="143">
        <v>378</v>
      </c>
      <c r="F81" s="144">
        <v>407</v>
      </c>
      <c r="G81" s="144">
        <v>405</v>
      </c>
      <c r="H81" s="144">
        <v>431</v>
      </c>
      <c r="I81" s="145">
        <v>466</v>
      </c>
      <c r="J81" s="143">
        <v>-88</v>
      </c>
      <c r="K81" s="146">
        <v>-18.884120171673821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12031</v>
      </c>
      <c r="E12" s="114">
        <v>12754</v>
      </c>
      <c r="F12" s="114">
        <v>12352</v>
      </c>
      <c r="G12" s="114">
        <v>12518</v>
      </c>
      <c r="H12" s="140">
        <v>11965</v>
      </c>
      <c r="I12" s="115">
        <v>66</v>
      </c>
      <c r="J12" s="116">
        <v>0.55160885917258673</v>
      </c>
      <c r="K12"/>
      <c r="L12"/>
      <c r="M12"/>
      <c r="N12"/>
      <c r="O12"/>
      <c r="P12"/>
    </row>
    <row r="13" spans="1:16" s="110" customFormat="1" ht="14.45" customHeight="1" x14ac:dyDescent="0.2">
      <c r="A13" s="120" t="s">
        <v>105</v>
      </c>
      <c r="B13" s="119" t="s">
        <v>106</v>
      </c>
      <c r="C13" s="113">
        <v>43.362978970991605</v>
      </c>
      <c r="D13" s="115">
        <v>5217</v>
      </c>
      <c r="E13" s="114">
        <v>5522</v>
      </c>
      <c r="F13" s="114">
        <v>5363</v>
      </c>
      <c r="G13" s="114">
        <v>5505</v>
      </c>
      <c r="H13" s="140">
        <v>5275</v>
      </c>
      <c r="I13" s="115">
        <v>-58</v>
      </c>
      <c r="J13" s="116">
        <v>-1.0995260663507109</v>
      </c>
      <c r="K13"/>
      <c r="L13"/>
      <c r="M13"/>
      <c r="N13"/>
      <c r="O13"/>
      <c r="P13"/>
    </row>
    <row r="14" spans="1:16" s="110" customFormat="1" ht="14.45" customHeight="1" x14ac:dyDescent="0.2">
      <c r="A14" s="120"/>
      <c r="B14" s="119" t="s">
        <v>107</v>
      </c>
      <c r="C14" s="113">
        <v>56.637021029008395</v>
      </c>
      <c r="D14" s="115">
        <v>6814</v>
      </c>
      <c r="E14" s="114">
        <v>7232</v>
      </c>
      <c r="F14" s="114">
        <v>6989</v>
      </c>
      <c r="G14" s="114">
        <v>7013</v>
      </c>
      <c r="H14" s="140">
        <v>6690</v>
      </c>
      <c r="I14" s="115">
        <v>124</v>
      </c>
      <c r="J14" s="116">
        <v>1.8535127055306428</v>
      </c>
      <c r="K14"/>
      <c r="L14"/>
      <c r="M14"/>
      <c r="N14"/>
      <c r="O14"/>
      <c r="P14"/>
    </row>
    <row r="15" spans="1:16" s="110" customFormat="1" ht="14.45" customHeight="1" x14ac:dyDescent="0.2">
      <c r="A15" s="118" t="s">
        <v>105</v>
      </c>
      <c r="B15" s="121" t="s">
        <v>108</v>
      </c>
      <c r="C15" s="113">
        <v>25.401047294489235</v>
      </c>
      <c r="D15" s="115">
        <v>3056</v>
      </c>
      <c r="E15" s="114">
        <v>3418</v>
      </c>
      <c r="F15" s="114">
        <v>3171</v>
      </c>
      <c r="G15" s="114">
        <v>3293</v>
      </c>
      <c r="H15" s="140">
        <v>2907</v>
      </c>
      <c r="I15" s="115">
        <v>149</v>
      </c>
      <c r="J15" s="116">
        <v>5.1255589955280358</v>
      </c>
      <c r="K15"/>
      <c r="L15"/>
      <c r="M15"/>
      <c r="N15"/>
      <c r="O15"/>
      <c r="P15"/>
    </row>
    <row r="16" spans="1:16" s="110" customFormat="1" ht="14.45" customHeight="1" x14ac:dyDescent="0.2">
      <c r="A16" s="118"/>
      <c r="B16" s="121" t="s">
        <v>109</v>
      </c>
      <c r="C16" s="113">
        <v>44.111046463303133</v>
      </c>
      <c r="D16" s="115">
        <v>5307</v>
      </c>
      <c r="E16" s="114">
        <v>5646</v>
      </c>
      <c r="F16" s="114">
        <v>5475</v>
      </c>
      <c r="G16" s="114">
        <v>5518</v>
      </c>
      <c r="H16" s="140">
        <v>5460</v>
      </c>
      <c r="I16" s="115">
        <v>-153</v>
      </c>
      <c r="J16" s="116">
        <v>-2.802197802197802</v>
      </c>
      <c r="K16"/>
      <c r="L16"/>
      <c r="M16"/>
      <c r="N16"/>
      <c r="O16"/>
      <c r="P16"/>
    </row>
    <row r="17" spans="1:16" s="110" customFormat="1" ht="14.45" customHeight="1" x14ac:dyDescent="0.2">
      <c r="A17" s="118"/>
      <c r="B17" s="121" t="s">
        <v>110</v>
      </c>
      <c r="C17" s="113">
        <v>13.781065580583492</v>
      </c>
      <c r="D17" s="115">
        <v>1658</v>
      </c>
      <c r="E17" s="114">
        <v>1690</v>
      </c>
      <c r="F17" s="114">
        <v>1680</v>
      </c>
      <c r="G17" s="114">
        <v>1688</v>
      </c>
      <c r="H17" s="140">
        <v>1669</v>
      </c>
      <c r="I17" s="115">
        <v>-11</v>
      </c>
      <c r="J17" s="116">
        <v>-0.65907729179149188</v>
      </c>
      <c r="K17"/>
      <c r="L17"/>
      <c r="M17"/>
      <c r="N17"/>
      <c r="O17"/>
      <c r="P17"/>
    </row>
    <row r="18" spans="1:16" s="110" customFormat="1" ht="14.45" customHeight="1" x14ac:dyDescent="0.2">
      <c r="A18" s="120"/>
      <c r="B18" s="121" t="s">
        <v>111</v>
      </c>
      <c r="C18" s="113">
        <v>16.706840661624138</v>
      </c>
      <c r="D18" s="115">
        <v>2010</v>
      </c>
      <c r="E18" s="114">
        <v>2000</v>
      </c>
      <c r="F18" s="114">
        <v>2026</v>
      </c>
      <c r="G18" s="114">
        <v>2019</v>
      </c>
      <c r="H18" s="140">
        <v>1929</v>
      </c>
      <c r="I18" s="115">
        <v>81</v>
      </c>
      <c r="J18" s="116">
        <v>4.1990668740279942</v>
      </c>
      <c r="K18"/>
      <c r="L18"/>
      <c r="M18"/>
      <c r="N18"/>
      <c r="O18"/>
      <c r="P18"/>
    </row>
    <row r="19" spans="1:16" s="110" customFormat="1" ht="14.45" customHeight="1" x14ac:dyDescent="0.2">
      <c r="A19" s="120"/>
      <c r="B19" s="121" t="s">
        <v>112</v>
      </c>
      <c r="C19" s="113">
        <v>1.8369212866760867</v>
      </c>
      <c r="D19" s="115">
        <v>221</v>
      </c>
      <c r="E19" s="114">
        <v>207</v>
      </c>
      <c r="F19" s="114">
        <v>207</v>
      </c>
      <c r="G19" s="114">
        <v>181</v>
      </c>
      <c r="H19" s="140">
        <v>181</v>
      </c>
      <c r="I19" s="115">
        <v>40</v>
      </c>
      <c r="J19" s="116">
        <v>22.099447513812155</v>
      </c>
      <c r="K19"/>
      <c r="L19"/>
      <c r="M19"/>
      <c r="N19"/>
      <c r="O19"/>
      <c r="P19"/>
    </row>
    <row r="20" spans="1:16" s="110" customFormat="1" ht="14.45" customHeight="1" x14ac:dyDescent="0.2">
      <c r="A20" s="120" t="s">
        <v>113</v>
      </c>
      <c r="B20" s="119" t="s">
        <v>116</v>
      </c>
      <c r="C20" s="113">
        <v>89.394065331227665</v>
      </c>
      <c r="D20" s="115">
        <v>10755</v>
      </c>
      <c r="E20" s="114">
        <v>11231</v>
      </c>
      <c r="F20" s="114">
        <v>11150</v>
      </c>
      <c r="G20" s="114">
        <v>11283</v>
      </c>
      <c r="H20" s="140">
        <v>10878</v>
      </c>
      <c r="I20" s="115">
        <v>-123</v>
      </c>
      <c r="J20" s="116">
        <v>-1.1307225592939878</v>
      </c>
      <c r="K20"/>
      <c r="L20"/>
      <c r="M20"/>
      <c r="N20"/>
      <c r="O20"/>
      <c r="P20"/>
    </row>
    <row r="21" spans="1:16" s="110" customFormat="1" ht="14.45" customHeight="1" x14ac:dyDescent="0.2">
      <c r="A21" s="123"/>
      <c r="B21" s="124" t="s">
        <v>117</v>
      </c>
      <c r="C21" s="125">
        <v>10.356578838001829</v>
      </c>
      <c r="D21" s="143">
        <v>1246</v>
      </c>
      <c r="E21" s="144">
        <v>1490</v>
      </c>
      <c r="F21" s="144">
        <v>1176</v>
      </c>
      <c r="G21" s="144">
        <v>1208</v>
      </c>
      <c r="H21" s="145">
        <v>1061</v>
      </c>
      <c r="I21" s="143">
        <v>185</v>
      </c>
      <c r="J21" s="146">
        <v>17.436380772855795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9911</v>
      </c>
      <c r="E56" s="114">
        <v>10398</v>
      </c>
      <c r="F56" s="114">
        <v>10294</v>
      </c>
      <c r="G56" s="114">
        <v>10299</v>
      </c>
      <c r="H56" s="140">
        <v>9954</v>
      </c>
      <c r="I56" s="115">
        <v>-43</v>
      </c>
      <c r="J56" s="116">
        <v>-0.43198714084790035</v>
      </c>
      <c r="K56"/>
      <c r="L56"/>
      <c r="M56"/>
      <c r="N56"/>
      <c r="O56"/>
      <c r="P56"/>
    </row>
    <row r="57" spans="1:16" s="110" customFormat="1" ht="14.45" customHeight="1" x14ac:dyDescent="0.2">
      <c r="A57" s="120" t="s">
        <v>105</v>
      </c>
      <c r="B57" s="119" t="s">
        <v>106</v>
      </c>
      <c r="C57" s="113">
        <v>45.424276056906464</v>
      </c>
      <c r="D57" s="115">
        <v>4502</v>
      </c>
      <c r="E57" s="114">
        <v>4713</v>
      </c>
      <c r="F57" s="114">
        <v>4644</v>
      </c>
      <c r="G57" s="114">
        <v>4669</v>
      </c>
      <c r="H57" s="140">
        <v>4542</v>
      </c>
      <c r="I57" s="115">
        <v>-40</v>
      </c>
      <c r="J57" s="116">
        <v>-0.8806693086745927</v>
      </c>
    </row>
    <row r="58" spans="1:16" s="110" customFormat="1" ht="14.45" customHeight="1" x14ac:dyDescent="0.2">
      <c r="A58" s="120"/>
      <c r="B58" s="119" t="s">
        <v>107</v>
      </c>
      <c r="C58" s="113">
        <v>54.575723943093536</v>
      </c>
      <c r="D58" s="115">
        <v>5409</v>
      </c>
      <c r="E58" s="114">
        <v>5685</v>
      </c>
      <c r="F58" s="114">
        <v>5650</v>
      </c>
      <c r="G58" s="114">
        <v>5630</v>
      </c>
      <c r="H58" s="140">
        <v>5412</v>
      </c>
      <c r="I58" s="115">
        <v>-3</v>
      </c>
      <c r="J58" s="116">
        <v>-5.543237250554324E-2</v>
      </c>
    </row>
    <row r="59" spans="1:16" s="110" customFormat="1" ht="14.45" customHeight="1" x14ac:dyDescent="0.2">
      <c r="A59" s="118" t="s">
        <v>105</v>
      </c>
      <c r="B59" s="121" t="s">
        <v>108</v>
      </c>
      <c r="C59" s="113">
        <v>24.669559075774391</v>
      </c>
      <c r="D59" s="115">
        <v>2445</v>
      </c>
      <c r="E59" s="114">
        <v>2691</v>
      </c>
      <c r="F59" s="114">
        <v>2594</v>
      </c>
      <c r="G59" s="114">
        <v>2684</v>
      </c>
      <c r="H59" s="140">
        <v>2414</v>
      </c>
      <c r="I59" s="115">
        <v>31</v>
      </c>
      <c r="J59" s="116">
        <v>1.284175642087821</v>
      </c>
    </row>
    <row r="60" spans="1:16" s="110" customFormat="1" ht="14.45" customHeight="1" x14ac:dyDescent="0.2">
      <c r="A60" s="118"/>
      <c r="B60" s="121" t="s">
        <v>109</v>
      </c>
      <c r="C60" s="113">
        <v>45.959035415195238</v>
      </c>
      <c r="D60" s="115">
        <v>4555</v>
      </c>
      <c r="E60" s="114">
        <v>4742</v>
      </c>
      <c r="F60" s="114">
        <v>4738</v>
      </c>
      <c r="G60" s="114">
        <v>4677</v>
      </c>
      <c r="H60" s="140">
        <v>4677</v>
      </c>
      <c r="I60" s="115">
        <v>-122</v>
      </c>
      <c r="J60" s="116">
        <v>-2.6085097284584133</v>
      </c>
    </row>
    <row r="61" spans="1:16" s="110" customFormat="1" ht="14.45" customHeight="1" x14ac:dyDescent="0.2">
      <c r="A61" s="118"/>
      <c r="B61" s="121" t="s">
        <v>110</v>
      </c>
      <c r="C61" s="113">
        <v>12.88467359499546</v>
      </c>
      <c r="D61" s="115">
        <v>1277</v>
      </c>
      <c r="E61" s="114">
        <v>1307</v>
      </c>
      <c r="F61" s="114">
        <v>1325</v>
      </c>
      <c r="G61" s="114">
        <v>1303</v>
      </c>
      <c r="H61" s="140">
        <v>1297</v>
      </c>
      <c r="I61" s="115">
        <v>-20</v>
      </c>
      <c r="J61" s="116">
        <v>-1.5420200462606013</v>
      </c>
    </row>
    <row r="62" spans="1:16" s="110" customFormat="1" ht="14.45" customHeight="1" x14ac:dyDescent="0.2">
      <c r="A62" s="120"/>
      <c r="B62" s="121" t="s">
        <v>111</v>
      </c>
      <c r="C62" s="113">
        <v>16.486731914034912</v>
      </c>
      <c r="D62" s="115">
        <v>1634</v>
      </c>
      <c r="E62" s="114">
        <v>1658</v>
      </c>
      <c r="F62" s="114">
        <v>1637</v>
      </c>
      <c r="G62" s="114">
        <v>1635</v>
      </c>
      <c r="H62" s="140">
        <v>1566</v>
      </c>
      <c r="I62" s="115">
        <v>68</v>
      </c>
      <c r="J62" s="116">
        <v>4.3422733077905491</v>
      </c>
    </row>
    <row r="63" spans="1:16" s="110" customFormat="1" ht="14.45" customHeight="1" x14ac:dyDescent="0.2">
      <c r="A63" s="120"/>
      <c r="B63" s="121" t="s">
        <v>112</v>
      </c>
      <c r="C63" s="113">
        <v>1.6446372717182929</v>
      </c>
      <c r="D63" s="115">
        <v>163</v>
      </c>
      <c r="E63" s="114">
        <v>168</v>
      </c>
      <c r="F63" s="114">
        <v>163</v>
      </c>
      <c r="G63" s="114">
        <v>160</v>
      </c>
      <c r="H63" s="140">
        <v>145</v>
      </c>
      <c r="I63" s="115">
        <v>18</v>
      </c>
      <c r="J63" s="116">
        <v>12.413793103448276</v>
      </c>
    </row>
    <row r="64" spans="1:16" s="110" customFormat="1" ht="14.45" customHeight="1" x14ac:dyDescent="0.2">
      <c r="A64" s="120" t="s">
        <v>113</v>
      </c>
      <c r="B64" s="119" t="s">
        <v>116</v>
      </c>
      <c r="C64" s="113">
        <v>90.465139743719106</v>
      </c>
      <c r="D64" s="115">
        <v>8966</v>
      </c>
      <c r="E64" s="114">
        <v>9408</v>
      </c>
      <c r="F64" s="114">
        <v>9373</v>
      </c>
      <c r="G64" s="114">
        <v>9337</v>
      </c>
      <c r="H64" s="140">
        <v>9024</v>
      </c>
      <c r="I64" s="115">
        <v>-58</v>
      </c>
      <c r="J64" s="116">
        <v>-0.64273049645390068</v>
      </c>
    </row>
    <row r="65" spans="1:10" s="110" customFormat="1" ht="14.45" customHeight="1" x14ac:dyDescent="0.2">
      <c r="A65" s="123"/>
      <c r="B65" s="124" t="s">
        <v>117</v>
      </c>
      <c r="C65" s="125">
        <v>9.2119866814650386</v>
      </c>
      <c r="D65" s="143">
        <v>913</v>
      </c>
      <c r="E65" s="144">
        <v>951</v>
      </c>
      <c r="F65" s="144">
        <v>889</v>
      </c>
      <c r="G65" s="144">
        <v>932</v>
      </c>
      <c r="H65" s="145">
        <v>897</v>
      </c>
      <c r="I65" s="143">
        <v>16</v>
      </c>
      <c r="J65" s="146">
        <v>1.7837235228539576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12031</v>
      </c>
      <c r="G11" s="114">
        <v>12754</v>
      </c>
      <c r="H11" s="114">
        <v>12352</v>
      </c>
      <c r="I11" s="114">
        <v>12518</v>
      </c>
      <c r="J11" s="140">
        <v>11965</v>
      </c>
      <c r="K11" s="114">
        <v>66</v>
      </c>
      <c r="L11" s="116">
        <v>0.55160885917258673</v>
      </c>
    </row>
    <row r="12" spans="1:17" s="110" customFormat="1" ht="24" customHeight="1" x14ac:dyDescent="0.2">
      <c r="A12" s="604" t="s">
        <v>185</v>
      </c>
      <c r="B12" s="605"/>
      <c r="C12" s="605"/>
      <c r="D12" s="606"/>
      <c r="E12" s="113">
        <v>43.362978970991605</v>
      </c>
      <c r="F12" s="115">
        <v>5217</v>
      </c>
      <c r="G12" s="114">
        <v>5522</v>
      </c>
      <c r="H12" s="114">
        <v>5363</v>
      </c>
      <c r="I12" s="114">
        <v>5505</v>
      </c>
      <c r="J12" s="140">
        <v>5275</v>
      </c>
      <c r="K12" s="114">
        <v>-58</v>
      </c>
      <c r="L12" s="116">
        <v>-1.0995260663507109</v>
      </c>
    </row>
    <row r="13" spans="1:17" s="110" customFormat="1" ht="15" customHeight="1" x14ac:dyDescent="0.2">
      <c r="A13" s="120"/>
      <c r="B13" s="612" t="s">
        <v>107</v>
      </c>
      <c r="C13" s="612"/>
      <c r="E13" s="113">
        <v>56.637021029008395</v>
      </c>
      <c r="F13" s="115">
        <v>6814</v>
      </c>
      <c r="G13" s="114">
        <v>7232</v>
      </c>
      <c r="H13" s="114">
        <v>6989</v>
      </c>
      <c r="I13" s="114">
        <v>7013</v>
      </c>
      <c r="J13" s="140">
        <v>6690</v>
      </c>
      <c r="K13" s="114">
        <v>124</v>
      </c>
      <c r="L13" s="116">
        <v>1.8535127055306428</v>
      </c>
    </row>
    <row r="14" spans="1:17" s="110" customFormat="1" ht="22.5" customHeight="1" x14ac:dyDescent="0.2">
      <c r="A14" s="604" t="s">
        <v>186</v>
      </c>
      <c r="B14" s="605"/>
      <c r="C14" s="605"/>
      <c r="D14" s="606"/>
      <c r="E14" s="113">
        <v>25.401047294489235</v>
      </c>
      <c r="F14" s="115">
        <v>3056</v>
      </c>
      <c r="G14" s="114">
        <v>3418</v>
      </c>
      <c r="H14" s="114">
        <v>3171</v>
      </c>
      <c r="I14" s="114">
        <v>3293</v>
      </c>
      <c r="J14" s="140">
        <v>2907</v>
      </c>
      <c r="K14" s="114">
        <v>149</v>
      </c>
      <c r="L14" s="116">
        <v>5.1255589955280358</v>
      </c>
    </row>
    <row r="15" spans="1:17" s="110" customFormat="1" ht="15" customHeight="1" x14ac:dyDescent="0.2">
      <c r="A15" s="120"/>
      <c r="B15" s="119"/>
      <c r="C15" s="258" t="s">
        <v>106</v>
      </c>
      <c r="E15" s="113">
        <v>42.702879581151834</v>
      </c>
      <c r="F15" s="115">
        <v>1305</v>
      </c>
      <c r="G15" s="114">
        <v>1436</v>
      </c>
      <c r="H15" s="114">
        <v>1331</v>
      </c>
      <c r="I15" s="114">
        <v>1455</v>
      </c>
      <c r="J15" s="140">
        <v>1275</v>
      </c>
      <c r="K15" s="114">
        <v>30</v>
      </c>
      <c r="L15" s="116">
        <v>2.3529411764705883</v>
      </c>
    </row>
    <row r="16" spans="1:17" s="110" customFormat="1" ht="15" customHeight="1" x14ac:dyDescent="0.2">
      <c r="A16" s="120"/>
      <c r="B16" s="119"/>
      <c r="C16" s="258" t="s">
        <v>107</v>
      </c>
      <c r="E16" s="113">
        <v>57.297120418848166</v>
      </c>
      <c r="F16" s="115">
        <v>1751</v>
      </c>
      <c r="G16" s="114">
        <v>1982</v>
      </c>
      <c r="H16" s="114">
        <v>1840</v>
      </c>
      <c r="I16" s="114">
        <v>1838</v>
      </c>
      <c r="J16" s="140">
        <v>1632</v>
      </c>
      <c r="K16" s="114">
        <v>119</v>
      </c>
      <c r="L16" s="116">
        <v>7.291666666666667</v>
      </c>
    </row>
    <row r="17" spans="1:12" s="110" customFormat="1" ht="15" customHeight="1" x14ac:dyDescent="0.2">
      <c r="A17" s="120"/>
      <c r="B17" s="121" t="s">
        <v>109</v>
      </c>
      <c r="C17" s="258"/>
      <c r="E17" s="113">
        <v>44.111046463303133</v>
      </c>
      <c r="F17" s="115">
        <v>5307</v>
      </c>
      <c r="G17" s="114">
        <v>5646</v>
      </c>
      <c r="H17" s="114">
        <v>5475</v>
      </c>
      <c r="I17" s="114">
        <v>5518</v>
      </c>
      <c r="J17" s="140">
        <v>5460</v>
      </c>
      <c r="K17" s="114">
        <v>-153</v>
      </c>
      <c r="L17" s="116">
        <v>-2.802197802197802</v>
      </c>
    </row>
    <row r="18" spans="1:12" s="110" customFormat="1" ht="15" customHeight="1" x14ac:dyDescent="0.2">
      <c r="A18" s="120"/>
      <c r="B18" s="119"/>
      <c r="C18" s="258" t="s">
        <v>106</v>
      </c>
      <c r="E18" s="113">
        <v>41.548897682306389</v>
      </c>
      <c r="F18" s="115">
        <v>2205</v>
      </c>
      <c r="G18" s="114">
        <v>2365</v>
      </c>
      <c r="H18" s="114">
        <v>2290</v>
      </c>
      <c r="I18" s="114">
        <v>2315</v>
      </c>
      <c r="J18" s="140">
        <v>2308</v>
      </c>
      <c r="K18" s="114">
        <v>-103</v>
      </c>
      <c r="L18" s="116">
        <v>-4.4627383015597921</v>
      </c>
    </row>
    <row r="19" spans="1:12" s="110" customFormat="1" ht="15" customHeight="1" x14ac:dyDescent="0.2">
      <c r="A19" s="120"/>
      <c r="B19" s="119"/>
      <c r="C19" s="258" t="s">
        <v>107</v>
      </c>
      <c r="E19" s="113">
        <v>58.451102317693611</v>
      </c>
      <c r="F19" s="115">
        <v>3102</v>
      </c>
      <c r="G19" s="114">
        <v>3281</v>
      </c>
      <c r="H19" s="114">
        <v>3185</v>
      </c>
      <c r="I19" s="114">
        <v>3203</v>
      </c>
      <c r="J19" s="140">
        <v>3152</v>
      </c>
      <c r="K19" s="114">
        <v>-50</v>
      </c>
      <c r="L19" s="116">
        <v>-1.5862944162436547</v>
      </c>
    </row>
    <row r="20" spans="1:12" s="110" customFormat="1" ht="15" customHeight="1" x14ac:dyDescent="0.2">
      <c r="A20" s="120"/>
      <c r="B20" s="121" t="s">
        <v>110</v>
      </c>
      <c r="C20" s="258"/>
      <c r="E20" s="113">
        <v>13.781065580583492</v>
      </c>
      <c r="F20" s="115">
        <v>1658</v>
      </c>
      <c r="G20" s="114">
        <v>1690</v>
      </c>
      <c r="H20" s="114">
        <v>1680</v>
      </c>
      <c r="I20" s="114">
        <v>1688</v>
      </c>
      <c r="J20" s="140">
        <v>1669</v>
      </c>
      <c r="K20" s="114">
        <v>-11</v>
      </c>
      <c r="L20" s="116">
        <v>-0.65907729179149188</v>
      </c>
    </row>
    <row r="21" spans="1:12" s="110" customFormat="1" ht="15" customHeight="1" x14ac:dyDescent="0.2">
      <c r="A21" s="120"/>
      <c r="B21" s="119"/>
      <c r="C21" s="258" t="s">
        <v>106</v>
      </c>
      <c r="E21" s="113">
        <v>42.702050663449938</v>
      </c>
      <c r="F21" s="115">
        <v>708</v>
      </c>
      <c r="G21" s="114">
        <v>721</v>
      </c>
      <c r="H21" s="114">
        <v>714</v>
      </c>
      <c r="I21" s="114">
        <v>725</v>
      </c>
      <c r="J21" s="140">
        <v>730</v>
      </c>
      <c r="K21" s="114">
        <v>-22</v>
      </c>
      <c r="L21" s="116">
        <v>-3.0136986301369864</v>
      </c>
    </row>
    <row r="22" spans="1:12" s="110" customFormat="1" ht="15" customHeight="1" x14ac:dyDescent="0.2">
      <c r="A22" s="120"/>
      <c r="B22" s="119"/>
      <c r="C22" s="258" t="s">
        <v>107</v>
      </c>
      <c r="E22" s="113">
        <v>57.297949336550062</v>
      </c>
      <c r="F22" s="115">
        <v>950</v>
      </c>
      <c r="G22" s="114">
        <v>969</v>
      </c>
      <c r="H22" s="114">
        <v>966</v>
      </c>
      <c r="I22" s="114">
        <v>963</v>
      </c>
      <c r="J22" s="140">
        <v>939</v>
      </c>
      <c r="K22" s="114">
        <v>11</v>
      </c>
      <c r="L22" s="116">
        <v>1.1714589989350372</v>
      </c>
    </row>
    <row r="23" spans="1:12" s="110" customFormat="1" ht="15" customHeight="1" x14ac:dyDescent="0.2">
      <c r="A23" s="120"/>
      <c r="B23" s="121" t="s">
        <v>111</v>
      </c>
      <c r="C23" s="258"/>
      <c r="E23" s="113">
        <v>16.706840661624138</v>
      </c>
      <c r="F23" s="115">
        <v>2010</v>
      </c>
      <c r="G23" s="114">
        <v>2000</v>
      </c>
      <c r="H23" s="114">
        <v>2026</v>
      </c>
      <c r="I23" s="114">
        <v>2019</v>
      </c>
      <c r="J23" s="140">
        <v>1929</v>
      </c>
      <c r="K23" s="114">
        <v>81</v>
      </c>
      <c r="L23" s="116">
        <v>4.1990668740279942</v>
      </c>
    </row>
    <row r="24" spans="1:12" s="110" customFormat="1" ht="15" customHeight="1" x14ac:dyDescent="0.2">
      <c r="A24" s="120"/>
      <c r="B24" s="119"/>
      <c r="C24" s="258" t="s">
        <v>106</v>
      </c>
      <c r="E24" s="113">
        <v>49.701492537313435</v>
      </c>
      <c r="F24" s="115">
        <v>999</v>
      </c>
      <c r="G24" s="114">
        <v>1000</v>
      </c>
      <c r="H24" s="114">
        <v>1028</v>
      </c>
      <c r="I24" s="114">
        <v>1010</v>
      </c>
      <c r="J24" s="140">
        <v>962</v>
      </c>
      <c r="K24" s="114">
        <v>37</v>
      </c>
      <c r="L24" s="116">
        <v>3.8461538461538463</v>
      </c>
    </row>
    <row r="25" spans="1:12" s="110" customFormat="1" ht="15" customHeight="1" x14ac:dyDescent="0.2">
      <c r="A25" s="120"/>
      <c r="B25" s="119"/>
      <c r="C25" s="258" t="s">
        <v>107</v>
      </c>
      <c r="E25" s="113">
        <v>50.298507462686565</v>
      </c>
      <c r="F25" s="115">
        <v>1011</v>
      </c>
      <c r="G25" s="114">
        <v>1000</v>
      </c>
      <c r="H25" s="114">
        <v>998</v>
      </c>
      <c r="I25" s="114">
        <v>1009</v>
      </c>
      <c r="J25" s="140">
        <v>967</v>
      </c>
      <c r="K25" s="114">
        <v>44</v>
      </c>
      <c r="L25" s="116">
        <v>4.5501551189245086</v>
      </c>
    </row>
    <row r="26" spans="1:12" s="110" customFormat="1" ht="15" customHeight="1" x14ac:dyDescent="0.2">
      <c r="A26" s="120"/>
      <c r="C26" s="121" t="s">
        <v>187</v>
      </c>
      <c r="D26" s="110" t="s">
        <v>188</v>
      </c>
      <c r="E26" s="113">
        <v>1.8369212866760867</v>
      </c>
      <c r="F26" s="115">
        <v>221</v>
      </c>
      <c r="G26" s="114">
        <v>207</v>
      </c>
      <c r="H26" s="114">
        <v>207</v>
      </c>
      <c r="I26" s="114">
        <v>181</v>
      </c>
      <c r="J26" s="140">
        <v>181</v>
      </c>
      <c r="K26" s="114">
        <v>40</v>
      </c>
      <c r="L26" s="116">
        <v>22.099447513812155</v>
      </c>
    </row>
    <row r="27" spans="1:12" s="110" customFormat="1" ht="15" customHeight="1" x14ac:dyDescent="0.2">
      <c r="A27" s="120"/>
      <c r="B27" s="119"/>
      <c r="D27" s="259" t="s">
        <v>106</v>
      </c>
      <c r="E27" s="113">
        <v>46.606334841628957</v>
      </c>
      <c r="F27" s="115">
        <v>103</v>
      </c>
      <c r="G27" s="114">
        <v>100</v>
      </c>
      <c r="H27" s="114">
        <v>107</v>
      </c>
      <c r="I27" s="114">
        <v>93</v>
      </c>
      <c r="J27" s="140">
        <v>86</v>
      </c>
      <c r="K27" s="114">
        <v>17</v>
      </c>
      <c r="L27" s="116">
        <v>19.767441860465116</v>
      </c>
    </row>
    <row r="28" spans="1:12" s="110" customFormat="1" ht="15" customHeight="1" x14ac:dyDescent="0.2">
      <c r="A28" s="120"/>
      <c r="B28" s="119"/>
      <c r="D28" s="259" t="s">
        <v>107</v>
      </c>
      <c r="E28" s="113">
        <v>53.393665158371043</v>
      </c>
      <c r="F28" s="115">
        <v>118</v>
      </c>
      <c r="G28" s="114">
        <v>107</v>
      </c>
      <c r="H28" s="114">
        <v>100</v>
      </c>
      <c r="I28" s="114">
        <v>88</v>
      </c>
      <c r="J28" s="140">
        <v>95</v>
      </c>
      <c r="K28" s="114">
        <v>23</v>
      </c>
      <c r="L28" s="116">
        <v>24.210526315789473</v>
      </c>
    </row>
    <row r="29" spans="1:12" s="110" customFormat="1" ht="24" customHeight="1" x14ac:dyDescent="0.2">
      <c r="A29" s="604" t="s">
        <v>189</v>
      </c>
      <c r="B29" s="605"/>
      <c r="C29" s="605"/>
      <c r="D29" s="606"/>
      <c r="E29" s="113">
        <v>89.394065331227665</v>
      </c>
      <c r="F29" s="115">
        <v>10755</v>
      </c>
      <c r="G29" s="114">
        <v>11231</v>
      </c>
      <c r="H29" s="114">
        <v>11150</v>
      </c>
      <c r="I29" s="114">
        <v>11283</v>
      </c>
      <c r="J29" s="140">
        <v>10878</v>
      </c>
      <c r="K29" s="114">
        <v>-123</v>
      </c>
      <c r="L29" s="116">
        <v>-1.1307225592939878</v>
      </c>
    </row>
    <row r="30" spans="1:12" s="110" customFormat="1" ht="15" customHeight="1" x14ac:dyDescent="0.2">
      <c r="A30" s="120"/>
      <c r="B30" s="119"/>
      <c r="C30" s="258" t="s">
        <v>106</v>
      </c>
      <c r="E30" s="113">
        <v>43.263598326359833</v>
      </c>
      <c r="F30" s="115">
        <v>4653</v>
      </c>
      <c r="G30" s="114">
        <v>4836</v>
      </c>
      <c r="H30" s="114">
        <v>4813</v>
      </c>
      <c r="I30" s="114">
        <v>4927</v>
      </c>
      <c r="J30" s="140">
        <v>4783</v>
      </c>
      <c r="K30" s="114">
        <v>-130</v>
      </c>
      <c r="L30" s="116">
        <v>-2.717959439682208</v>
      </c>
    </row>
    <row r="31" spans="1:12" s="110" customFormat="1" ht="15" customHeight="1" x14ac:dyDescent="0.2">
      <c r="A31" s="120"/>
      <c r="B31" s="119"/>
      <c r="C31" s="258" t="s">
        <v>107</v>
      </c>
      <c r="E31" s="113">
        <v>56.736401673640167</v>
      </c>
      <c r="F31" s="115">
        <v>6102</v>
      </c>
      <c r="G31" s="114">
        <v>6395</v>
      </c>
      <c r="H31" s="114">
        <v>6337</v>
      </c>
      <c r="I31" s="114">
        <v>6356</v>
      </c>
      <c r="J31" s="140">
        <v>6095</v>
      </c>
      <c r="K31" s="114">
        <v>7</v>
      </c>
      <c r="L31" s="116">
        <v>0.11484823625922888</v>
      </c>
    </row>
    <row r="32" spans="1:12" s="110" customFormat="1" ht="15" customHeight="1" x14ac:dyDescent="0.2">
      <c r="A32" s="120"/>
      <c r="B32" s="119" t="s">
        <v>117</v>
      </c>
      <c r="C32" s="258"/>
      <c r="E32" s="113">
        <v>10.356578838001829</v>
      </c>
      <c r="F32" s="114">
        <v>1246</v>
      </c>
      <c r="G32" s="114">
        <v>1490</v>
      </c>
      <c r="H32" s="114">
        <v>1176</v>
      </c>
      <c r="I32" s="114">
        <v>1208</v>
      </c>
      <c r="J32" s="140">
        <v>1061</v>
      </c>
      <c r="K32" s="114">
        <v>185</v>
      </c>
      <c r="L32" s="116">
        <v>17.436380772855795</v>
      </c>
    </row>
    <row r="33" spans="1:12" s="110" customFormat="1" ht="15" customHeight="1" x14ac:dyDescent="0.2">
      <c r="A33" s="120"/>
      <c r="B33" s="119"/>
      <c r="C33" s="258" t="s">
        <v>106</v>
      </c>
      <c r="E33" s="113">
        <v>44.62279293739968</v>
      </c>
      <c r="F33" s="114">
        <v>556</v>
      </c>
      <c r="G33" s="114">
        <v>674</v>
      </c>
      <c r="H33" s="114">
        <v>541</v>
      </c>
      <c r="I33" s="114">
        <v>569</v>
      </c>
      <c r="J33" s="140">
        <v>485</v>
      </c>
      <c r="K33" s="114">
        <v>71</v>
      </c>
      <c r="L33" s="116">
        <v>14.639175257731958</v>
      </c>
    </row>
    <row r="34" spans="1:12" s="110" customFormat="1" ht="15" customHeight="1" x14ac:dyDescent="0.2">
      <c r="A34" s="120"/>
      <c r="B34" s="119"/>
      <c r="C34" s="258" t="s">
        <v>107</v>
      </c>
      <c r="E34" s="113">
        <v>55.37720706260032</v>
      </c>
      <c r="F34" s="114">
        <v>690</v>
      </c>
      <c r="G34" s="114">
        <v>816</v>
      </c>
      <c r="H34" s="114">
        <v>635</v>
      </c>
      <c r="I34" s="114">
        <v>639</v>
      </c>
      <c r="J34" s="140">
        <v>576</v>
      </c>
      <c r="K34" s="114">
        <v>114</v>
      </c>
      <c r="L34" s="116">
        <v>19.791666666666668</v>
      </c>
    </row>
    <row r="35" spans="1:12" s="110" customFormat="1" ht="24" customHeight="1" x14ac:dyDescent="0.2">
      <c r="A35" s="604" t="s">
        <v>192</v>
      </c>
      <c r="B35" s="605"/>
      <c r="C35" s="605"/>
      <c r="D35" s="606"/>
      <c r="E35" s="113">
        <v>22.126174050369876</v>
      </c>
      <c r="F35" s="114">
        <v>2662</v>
      </c>
      <c r="G35" s="114">
        <v>2939</v>
      </c>
      <c r="H35" s="114">
        <v>2758</v>
      </c>
      <c r="I35" s="114">
        <v>2833</v>
      </c>
      <c r="J35" s="114">
        <v>2567</v>
      </c>
      <c r="K35" s="318">
        <v>95</v>
      </c>
      <c r="L35" s="319">
        <v>3.7008180755746007</v>
      </c>
    </row>
    <row r="36" spans="1:12" s="110" customFormat="1" ht="15" customHeight="1" x14ac:dyDescent="0.2">
      <c r="A36" s="120"/>
      <c r="B36" s="119"/>
      <c r="C36" s="258" t="s">
        <v>106</v>
      </c>
      <c r="E36" s="113">
        <v>42.97520661157025</v>
      </c>
      <c r="F36" s="114">
        <v>1144</v>
      </c>
      <c r="G36" s="114">
        <v>1256</v>
      </c>
      <c r="H36" s="114">
        <v>1192</v>
      </c>
      <c r="I36" s="114">
        <v>1283</v>
      </c>
      <c r="J36" s="114">
        <v>1165</v>
      </c>
      <c r="K36" s="318">
        <v>-21</v>
      </c>
      <c r="L36" s="116">
        <v>-1.8025751072961373</v>
      </c>
    </row>
    <row r="37" spans="1:12" s="110" customFormat="1" ht="15" customHeight="1" x14ac:dyDescent="0.2">
      <c r="A37" s="120"/>
      <c r="B37" s="119"/>
      <c r="C37" s="258" t="s">
        <v>107</v>
      </c>
      <c r="E37" s="113">
        <v>57.02479338842975</v>
      </c>
      <c r="F37" s="114">
        <v>1518</v>
      </c>
      <c r="G37" s="114">
        <v>1683</v>
      </c>
      <c r="H37" s="114">
        <v>1566</v>
      </c>
      <c r="I37" s="114">
        <v>1550</v>
      </c>
      <c r="J37" s="140">
        <v>1402</v>
      </c>
      <c r="K37" s="114">
        <v>116</v>
      </c>
      <c r="L37" s="116">
        <v>8.2738944365192584</v>
      </c>
    </row>
    <row r="38" spans="1:12" s="110" customFormat="1" ht="15" customHeight="1" x14ac:dyDescent="0.2">
      <c r="A38" s="120"/>
      <c r="B38" s="119" t="s">
        <v>328</v>
      </c>
      <c r="C38" s="258"/>
      <c r="E38" s="113">
        <v>43.09699941816973</v>
      </c>
      <c r="F38" s="114">
        <v>5185</v>
      </c>
      <c r="G38" s="114">
        <v>5283</v>
      </c>
      <c r="H38" s="114">
        <v>5210</v>
      </c>
      <c r="I38" s="114">
        <v>5271</v>
      </c>
      <c r="J38" s="140">
        <v>5150</v>
      </c>
      <c r="K38" s="114">
        <v>35</v>
      </c>
      <c r="L38" s="116">
        <v>0.67961165048543692</v>
      </c>
    </row>
    <row r="39" spans="1:12" s="110" customFormat="1" ht="15" customHeight="1" x14ac:dyDescent="0.2">
      <c r="A39" s="120"/>
      <c r="B39" s="119"/>
      <c r="C39" s="258" t="s">
        <v>106</v>
      </c>
      <c r="E39" s="113">
        <v>42.44937319189971</v>
      </c>
      <c r="F39" s="115">
        <v>2201</v>
      </c>
      <c r="G39" s="114">
        <v>2256</v>
      </c>
      <c r="H39" s="114">
        <v>2240</v>
      </c>
      <c r="I39" s="114">
        <v>2270</v>
      </c>
      <c r="J39" s="140">
        <v>2235</v>
      </c>
      <c r="K39" s="114">
        <v>-34</v>
      </c>
      <c r="L39" s="116">
        <v>-1.5212527964205818</v>
      </c>
    </row>
    <row r="40" spans="1:12" s="110" customFormat="1" ht="15" customHeight="1" x14ac:dyDescent="0.2">
      <c r="A40" s="120"/>
      <c r="B40" s="119"/>
      <c r="C40" s="258" t="s">
        <v>107</v>
      </c>
      <c r="E40" s="113">
        <v>57.55062680810029</v>
      </c>
      <c r="F40" s="115">
        <v>2984</v>
      </c>
      <c r="G40" s="114">
        <v>3027</v>
      </c>
      <c r="H40" s="114">
        <v>2970</v>
      </c>
      <c r="I40" s="114">
        <v>3001</v>
      </c>
      <c r="J40" s="140">
        <v>2915</v>
      </c>
      <c r="K40" s="114">
        <v>69</v>
      </c>
      <c r="L40" s="116">
        <v>2.3670668953687821</v>
      </c>
    </row>
    <row r="41" spans="1:12" s="110" customFormat="1" ht="15" customHeight="1" x14ac:dyDescent="0.2">
      <c r="A41" s="120"/>
      <c r="B41" s="320" t="s">
        <v>515</v>
      </c>
      <c r="C41" s="258"/>
      <c r="E41" s="113">
        <v>17.288670933421994</v>
      </c>
      <c r="F41" s="115">
        <v>2080</v>
      </c>
      <c r="G41" s="114">
        <v>2176</v>
      </c>
      <c r="H41" s="114">
        <v>2132</v>
      </c>
      <c r="I41" s="114">
        <v>2146</v>
      </c>
      <c r="J41" s="140">
        <v>2083</v>
      </c>
      <c r="K41" s="114">
        <v>-3</v>
      </c>
      <c r="L41" s="116">
        <v>-0.14402304368698993</v>
      </c>
    </row>
    <row r="42" spans="1:12" s="110" customFormat="1" ht="15" customHeight="1" x14ac:dyDescent="0.2">
      <c r="A42" s="120"/>
      <c r="B42" s="119"/>
      <c r="C42" s="268" t="s">
        <v>106</v>
      </c>
      <c r="D42" s="182"/>
      <c r="E42" s="113">
        <v>44.471153846153847</v>
      </c>
      <c r="F42" s="115">
        <v>925</v>
      </c>
      <c r="G42" s="114">
        <v>974</v>
      </c>
      <c r="H42" s="114">
        <v>953</v>
      </c>
      <c r="I42" s="114">
        <v>966</v>
      </c>
      <c r="J42" s="140">
        <v>918</v>
      </c>
      <c r="K42" s="114">
        <v>7</v>
      </c>
      <c r="L42" s="116">
        <v>0.76252723311546844</v>
      </c>
    </row>
    <row r="43" spans="1:12" s="110" customFormat="1" ht="15" customHeight="1" x14ac:dyDescent="0.2">
      <c r="A43" s="120"/>
      <c r="B43" s="119"/>
      <c r="C43" s="268" t="s">
        <v>107</v>
      </c>
      <c r="D43" s="182"/>
      <c r="E43" s="113">
        <v>55.528846153846153</v>
      </c>
      <c r="F43" s="115">
        <v>1155</v>
      </c>
      <c r="G43" s="114">
        <v>1202</v>
      </c>
      <c r="H43" s="114">
        <v>1179</v>
      </c>
      <c r="I43" s="114">
        <v>1180</v>
      </c>
      <c r="J43" s="140">
        <v>1165</v>
      </c>
      <c r="K43" s="114">
        <v>-10</v>
      </c>
      <c r="L43" s="116">
        <v>-0.85836909871244638</v>
      </c>
    </row>
    <row r="44" spans="1:12" s="110" customFormat="1" ht="15" customHeight="1" x14ac:dyDescent="0.2">
      <c r="A44" s="120"/>
      <c r="B44" s="119" t="s">
        <v>205</v>
      </c>
      <c r="C44" s="268"/>
      <c r="D44" s="182"/>
      <c r="E44" s="113">
        <v>17.4881555980384</v>
      </c>
      <c r="F44" s="115">
        <v>2104</v>
      </c>
      <c r="G44" s="114">
        <v>2356</v>
      </c>
      <c r="H44" s="114">
        <v>2252</v>
      </c>
      <c r="I44" s="114">
        <v>2268</v>
      </c>
      <c r="J44" s="140">
        <v>2165</v>
      </c>
      <c r="K44" s="114">
        <v>-61</v>
      </c>
      <c r="L44" s="116">
        <v>-2.8175519630484986</v>
      </c>
    </row>
    <row r="45" spans="1:12" s="110" customFormat="1" ht="15" customHeight="1" x14ac:dyDescent="0.2">
      <c r="A45" s="120"/>
      <c r="B45" s="119"/>
      <c r="C45" s="268" t="s">
        <v>106</v>
      </c>
      <c r="D45" s="182"/>
      <c r="E45" s="113">
        <v>45.00950570342205</v>
      </c>
      <c r="F45" s="115">
        <v>947</v>
      </c>
      <c r="G45" s="114">
        <v>1036</v>
      </c>
      <c r="H45" s="114">
        <v>978</v>
      </c>
      <c r="I45" s="114">
        <v>986</v>
      </c>
      <c r="J45" s="140">
        <v>957</v>
      </c>
      <c r="K45" s="114">
        <v>-10</v>
      </c>
      <c r="L45" s="116">
        <v>-1.044932079414838</v>
      </c>
    </row>
    <row r="46" spans="1:12" s="110" customFormat="1" ht="15" customHeight="1" x14ac:dyDescent="0.2">
      <c r="A46" s="123"/>
      <c r="B46" s="124"/>
      <c r="C46" s="260" t="s">
        <v>107</v>
      </c>
      <c r="D46" s="261"/>
      <c r="E46" s="125">
        <v>54.99049429657795</v>
      </c>
      <c r="F46" s="143">
        <v>1157</v>
      </c>
      <c r="G46" s="144">
        <v>1320</v>
      </c>
      <c r="H46" s="144">
        <v>1274</v>
      </c>
      <c r="I46" s="144">
        <v>1282</v>
      </c>
      <c r="J46" s="145">
        <v>1208</v>
      </c>
      <c r="K46" s="144">
        <v>-51</v>
      </c>
      <c r="L46" s="146">
        <v>-4.2218543046357615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12031</v>
      </c>
      <c r="E11" s="114">
        <v>12754</v>
      </c>
      <c r="F11" s="114">
        <v>12352</v>
      </c>
      <c r="G11" s="114">
        <v>12518</v>
      </c>
      <c r="H11" s="140">
        <v>11965</v>
      </c>
      <c r="I11" s="115">
        <v>66</v>
      </c>
      <c r="J11" s="116">
        <v>0.55160885917258673</v>
      </c>
    </row>
    <row r="12" spans="1:15" s="110" customFormat="1" ht="24.95" customHeight="1" x14ac:dyDescent="0.2">
      <c r="A12" s="193" t="s">
        <v>132</v>
      </c>
      <c r="B12" s="194" t="s">
        <v>133</v>
      </c>
      <c r="C12" s="113">
        <v>0.24935583077050952</v>
      </c>
      <c r="D12" s="115">
        <v>30</v>
      </c>
      <c r="E12" s="114">
        <v>29</v>
      </c>
      <c r="F12" s="114">
        <v>40</v>
      </c>
      <c r="G12" s="114">
        <v>41</v>
      </c>
      <c r="H12" s="140">
        <v>24</v>
      </c>
      <c r="I12" s="115">
        <v>6</v>
      </c>
      <c r="J12" s="116">
        <v>25</v>
      </c>
    </row>
    <row r="13" spans="1:15" s="110" customFormat="1" ht="24.95" customHeight="1" x14ac:dyDescent="0.2">
      <c r="A13" s="193" t="s">
        <v>134</v>
      </c>
      <c r="B13" s="199" t="s">
        <v>214</v>
      </c>
      <c r="C13" s="113">
        <v>0.35741002410439698</v>
      </c>
      <c r="D13" s="115">
        <v>43</v>
      </c>
      <c r="E13" s="114">
        <v>45</v>
      </c>
      <c r="F13" s="114">
        <v>45</v>
      </c>
      <c r="G13" s="114">
        <v>45</v>
      </c>
      <c r="H13" s="140">
        <v>42</v>
      </c>
      <c r="I13" s="115">
        <v>1</v>
      </c>
      <c r="J13" s="116">
        <v>2.3809523809523809</v>
      </c>
    </row>
    <row r="14" spans="1:15" s="287" customFormat="1" ht="24.95" customHeight="1" x14ac:dyDescent="0.2">
      <c r="A14" s="193" t="s">
        <v>215</v>
      </c>
      <c r="B14" s="199" t="s">
        <v>137</v>
      </c>
      <c r="C14" s="113">
        <v>2.1278364225750144</v>
      </c>
      <c r="D14" s="115">
        <v>256</v>
      </c>
      <c r="E14" s="114">
        <v>237</v>
      </c>
      <c r="F14" s="114">
        <v>240</v>
      </c>
      <c r="G14" s="114">
        <v>230</v>
      </c>
      <c r="H14" s="140">
        <v>231</v>
      </c>
      <c r="I14" s="115">
        <v>25</v>
      </c>
      <c r="J14" s="116">
        <v>10.822510822510823</v>
      </c>
      <c r="K14" s="110"/>
      <c r="L14" s="110"/>
      <c r="M14" s="110"/>
      <c r="N14" s="110"/>
      <c r="O14" s="110"/>
    </row>
    <row r="15" spans="1:15" s="110" customFormat="1" ht="24.95" customHeight="1" x14ac:dyDescent="0.2">
      <c r="A15" s="193" t="s">
        <v>216</v>
      </c>
      <c r="B15" s="199" t="s">
        <v>217</v>
      </c>
      <c r="C15" s="113">
        <v>1.1304130994929764</v>
      </c>
      <c r="D15" s="115">
        <v>136</v>
      </c>
      <c r="E15" s="114">
        <v>126</v>
      </c>
      <c r="F15" s="114">
        <v>131</v>
      </c>
      <c r="G15" s="114">
        <v>123</v>
      </c>
      <c r="H15" s="140">
        <v>120</v>
      </c>
      <c r="I15" s="115">
        <v>16</v>
      </c>
      <c r="J15" s="116">
        <v>13.333333333333334</v>
      </c>
    </row>
    <row r="16" spans="1:15" s="287" customFormat="1" ht="24.95" customHeight="1" x14ac:dyDescent="0.2">
      <c r="A16" s="193" t="s">
        <v>218</v>
      </c>
      <c r="B16" s="199" t="s">
        <v>141</v>
      </c>
      <c r="C16" s="113">
        <v>0.88105726872246692</v>
      </c>
      <c r="D16" s="115">
        <v>106</v>
      </c>
      <c r="E16" s="114">
        <v>98</v>
      </c>
      <c r="F16" s="114">
        <v>96</v>
      </c>
      <c r="G16" s="114">
        <v>96</v>
      </c>
      <c r="H16" s="140">
        <v>98</v>
      </c>
      <c r="I16" s="115">
        <v>8</v>
      </c>
      <c r="J16" s="116">
        <v>8.1632653061224492</v>
      </c>
      <c r="K16" s="110"/>
      <c r="L16" s="110"/>
      <c r="M16" s="110"/>
      <c r="N16" s="110"/>
      <c r="O16" s="110"/>
    </row>
    <row r="17" spans="1:15" s="110" customFormat="1" ht="24.95" customHeight="1" x14ac:dyDescent="0.2">
      <c r="A17" s="193" t="s">
        <v>142</v>
      </c>
      <c r="B17" s="199" t="s">
        <v>220</v>
      </c>
      <c r="C17" s="113">
        <v>0.11636605435957111</v>
      </c>
      <c r="D17" s="115">
        <v>14</v>
      </c>
      <c r="E17" s="114">
        <v>13</v>
      </c>
      <c r="F17" s="114">
        <v>13</v>
      </c>
      <c r="G17" s="114">
        <v>11</v>
      </c>
      <c r="H17" s="140">
        <v>13</v>
      </c>
      <c r="I17" s="115">
        <v>1</v>
      </c>
      <c r="J17" s="116">
        <v>7.6923076923076925</v>
      </c>
    </row>
    <row r="18" spans="1:15" s="287" customFormat="1" ht="24.95" customHeight="1" x14ac:dyDescent="0.2">
      <c r="A18" s="201" t="s">
        <v>144</v>
      </c>
      <c r="B18" s="202" t="s">
        <v>145</v>
      </c>
      <c r="C18" s="113">
        <v>2.3023855041143713</v>
      </c>
      <c r="D18" s="115">
        <v>277</v>
      </c>
      <c r="E18" s="114">
        <v>273</v>
      </c>
      <c r="F18" s="114">
        <v>279</v>
      </c>
      <c r="G18" s="114">
        <v>279</v>
      </c>
      <c r="H18" s="140">
        <v>283</v>
      </c>
      <c r="I18" s="115">
        <v>-6</v>
      </c>
      <c r="J18" s="116">
        <v>-2.1201413427561837</v>
      </c>
      <c r="K18" s="110"/>
      <c r="L18" s="110"/>
      <c r="M18" s="110"/>
      <c r="N18" s="110"/>
      <c r="O18" s="110"/>
    </row>
    <row r="19" spans="1:15" s="110" customFormat="1" ht="24.95" customHeight="1" x14ac:dyDescent="0.2">
      <c r="A19" s="193" t="s">
        <v>146</v>
      </c>
      <c r="B19" s="199" t="s">
        <v>147</v>
      </c>
      <c r="C19" s="113">
        <v>12.060510348266977</v>
      </c>
      <c r="D19" s="115">
        <v>1451</v>
      </c>
      <c r="E19" s="114">
        <v>1551</v>
      </c>
      <c r="F19" s="114">
        <v>1434</v>
      </c>
      <c r="G19" s="114">
        <v>1448</v>
      </c>
      <c r="H19" s="140">
        <v>1482</v>
      </c>
      <c r="I19" s="115">
        <v>-31</v>
      </c>
      <c r="J19" s="116">
        <v>-2.0917678812415654</v>
      </c>
    </row>
    <row r="20" spans="1:15" s="287" customFormat="1" ht="24.95" customHeight="1" x14ac:dyDescent="0.2">
      <c r="A20" s="193" t="s">
        <v>148</v>
      </c>
      <c r="B20" s="199" t="s">
        <v>149</v>
      </c>
      <c r="C20" s="113">
        <v>3.5491646579669189</v>
      </c>
      <c r="D20" s="115">
        <v>427</v>
      </c>
      <c r="E20" s="114">
        <v>487</v>
      </c>
      <c r="F20" s="114">
        <v>484</v>
      </c>
      <c r="G20" s="114">
        <v>502</v>
      </c>
      <c r="H20" s="140">
        <v>506</v>
      </c>
      <c r="I20" s="115">
        <v>-79</v>
      </c>
      <c r="J20" s="116">
        <v>-15.612648221343873</v>
      </c>
      <c r="K20" s="110"/>
      <c r="L20" s="110"/>
      <c r="M20" s="110"/>
      <c r="N20" s="110"/>
      <c r="O20" s="110"/>
    </row>
    <row r="21" spans="1:15" s="110" customFormat="1" ht="24.95" customHeight="1" x14ac:dyDescent="0.2">
      <c r="A21" s="201" t="s">
        <v>150</v>
      </c>
      <c r="B21" s="202" t="s">
        <v>151</v>
      </c>
      <c r="C21" s="113">
        <v>11.146205635441776</v>
      </c>
      <c r="D21" s="115">
        <v>1341</v>
      </c>
      <c r="E21" s="114">
        <v>1533</v>
      </c>
      <c r="F21" s="114">
        <v>1561</v>
      </c>
      <c r="G21" s="114">
        <v>1585</v>
      </c>
      <c r="H21" s="140">
        <v>1438</v>
      </c>
      <c r="I21" s="115">
        <v>-97</v>
      </c>
      <c r="J21" s="116">
        <v>-6.7454798331015295</v>
      </c>
    </row>
    <row r="22" spans="1:15" s="110" customFormat="1" ht="24.95" customHeight="1" x14ac:dyDescent="0.2">
      <c r="A22" s="201" t="s">
        <v>152</v>
      </c>
      <c r="B22" s="199" t="s">
        <v>153</v>
      </c>
      <c r="C22" s="113">
        <v>2.0280940902668108</v>
      </c>
      <c r="D22" s="115">
        <v>244</v>
      </c>
      <c r="E22" s="114">
        <v>246</v>
      </c>
      <c r="F22" s="114">
        <v>234</v>
      </c>
      <c r="G22" s="114">
        <v>239</v>
      </c>
      <c r="H22" s="140">
        <v>222</v>
      </c>
      <c r="I22" s="115">
        <v>22</v>
      </c>
      <c r="J22" s="116">
        <v>9.9099099099099099</v>
      </c>
    </row>
    <row r="23" spans="1:15" s="110" customFormat="1" ht="24.95" customHeight="1" x14ac:dyDescent="0.2">
      <c r="A23" s="193" t="s">
        <v>154</v>
      </c>
      <c r="B23" s="199" t="s">
        <v>155</v>
      </c>
      <c r="C23" s="113">
        <v>0.76469121436289589</v>
      </c>
      <c r="D23" s="115">
        <v>92</v>
      </c>
      <c r="E23" s="114">
        <v>90</v>
      </c>
      <c r="F23" s="114">
        <v>89</v>
      </c>
      <c r="G23" s="114">
        <v>90</v>
      </c>
      <c r="H23" s="140">
        <v>88</v>
      </c>
      <c r="I23" s="115">
        <v>4</v>
      </c>
      <c r="J23" s="116">
        <v>4.5454545454545459</v>
      </c>
    </row>
    <row r="24" spans="1:15" s="110" customFormat="1" ht="24.95" customHeight="1" x14ac:dyDescent="0.2">
      <c r="A24" s="193" t="s">
        <v>156</v>
      </c>
      <c r="B24" s="199" t="s">
        <v>221</v>
      </c>
      <c r="C24" s="113">
        <v>11.611669852880059</v>
      </c>
      <c r="D24" s="115">
        <v>1397</v>
      </c>
      <c r="E24" s="114">
        <v>1319</v>
      </c>
      <c r="F24" s="114">
        <v>1364</v>
      </c>
      <c r="G24" s="114">
        <v>1357</v>
      </c>
      <c r="H24" s="140">
        <v>1345</v>
      </c>
      <c r="I24" s="115">
        <v>52</v>
      </c>
      <c r="J24" s="116">
        <v>3.8661710037174721</v>
      </c>
    </row>
    <row r="25" spans="1:15" s="110" customFormat="1" ht="24.95" customHeight="1" x14ac:dyDescent="0.2">
      <c r="A25" s="193" t="s">
        <v>222</v>
      </c>
      <c r="B25" s="204" t="s">
        <v>159</v>
      </c>
      <c r="C25" s="113">
        <v>8.3949796359404871</v>
      </c>
      <c r="D25" s="115">
        <v>1010</v>
      </c>
      <c r="E25" s="114">
        <v>1076</v>
      </c>
      <c r="F25" s="114">
        <v>1119</v>
      </c>
      <c r="G25" s="114">
        <v>1147</v>
      </c>
      <c r="H25" s="140">
        <v>1036</v>
      </c>
      <c r="I25" s="115">
        <v>-26</v>
      </c>
      <c r="J25" s="116">
        <v>-2.5096525096525095</v>
      </c>
    </row>
    <row r="26" spans="1:15" s="110" customFormat="1" ht="24.95" customHeight="1" x14ac:dyDescent="0.2">
      <c r="A26" s="201">
        <v>782.78300000000002</v>
      </c>
      <c r="B26" s="203" t="s">
        <v>160</v>
      </c>
      <c r="C26" s="113">
        <v>6.1175297149031671</v>
      </c>
      <c r="D26" s="115">
        <v>736</v>
      </c>
      <c r="E26" s="114">
        <v>1005</v>
      </c>
      <c r="F26" s="114">
        <v>744</v>
      </c>
      <c r="G26" s="114">
        <v>742</v>
      </c>
      <c r="H26" s="140">
        <v>645</v>
      </c>
      <c r="I26" s="115">
        <v>91</v>
      </c>
      <c r="J26" s="116">
        <v>14.108527131782946</v>
      </c>
    </row>
    <row r="27" spans="1:15" s="110" customFormat="1" ht="24.95" customHeight="1" x14ac:dyDescent="0.2">
      <c r="A27" s="193" t="s">
        <v>161</v>
      </c>
      <c r="B27" s="199" t="s">
        <v>162</v>
      </c>
      <c r="C27" s="113">
        <v>0.31585071897597872</v>
      </c>
      <c r="D27" s="115">
        <v>38</v>
      </c>
      <c r="E27" s="114">
        <v>42</v>
      </c>
      <c r="F27" s="114">
        <v>92</v>
      </c>
      <c r="G27" s="114">
        <v>100</v>
      </c>
      <c r="H27" s="140">
        <v>94</v>
      </c>
      <c r="I27" s="115">
        <v>-56</v>
      </c>
      <c r="J27" s="116">
        <v>-59.574468085106382</v>
      </c>
    </row>
    <row r="28" spans="1:15" s="110" customFormat="1" ht="24.95" customHeight="1" x14ac:dyDescent="0.2">
      <c r="A28" s="193" t="s">
        <v>163</v>
      </c>
      <c r="B28" s="199" t="s">
        <v>164</v>
      </c>
      <c r="C28" s="113">
        <v>8.3783559138891199</v>
      </c>
      <c r="D28" s="115">
        <v>1008</v>
      </c>
      <c r="E28" s="114">
        <v>1117</v>
      </c>
      <c r="F28" s="114">
        <v>975</v>
      </c>
      <c r="G28" s="114">
        <v>1013</v>
      </c>
      <c r="H28" s="140">
        <v>975</v>
      </c>
      <c r="I28" s="115">
        <v>33</v>
      </c>
      <c r="J28" s="116">
        <v>3.3846153846153846</v>
      </c>
    </row>
    <row r="29" spans="1:15" s="110" customFormat="1" ht="24.95" customHeight="1" x14ac:dyDescent="0.2">
      <c r="A29" s="193">
        <v>86</v>
      </c>
      <c r="B29" s="199" t="s">
        <v>165</v>
      </c>
      <c r="C29" s="113">
        <v>5.4525808328484748</v>
      </c>
      <c r="D29" s="115">
        <v>656</v>
      </c>
      <c r="E29" s="114">
        <v>619</v>
      </c>
      <c r="F29" s="114">
        <v>607</v>
      </c>
      <c r="G29" s="114">
        <v>617</v>
      </c>
      <c r="H29" s="140">
        <v>601</v>
      </c>
      <c r="I29" s="115">
        <v>55</v>
      </c>
      <c r="J29" s="116">
        <v>9.1514143094841938</v>
      </c>
    </row>
    <row r="30" spans="1:15" s="110" customFormat="1" ht="24.95" customHeight="1" x14ac:dyDescent="0.2">
      <c r="A30" s="193">
        <v>87.88</v>
      </c>
      <c r="B30" s="204" t="s">
        <v>166</v>
      </c>
      <c r="C30" s="113">
        <v>5.4193333887457404</v>
      </c>
      <c r="D30" s="115">
        <v>652</v>
      </c>
      <c r="E30" s="114">
        <v>619</v>
      </c>
      <c r="F30" s="114">
        <v>613</v>
      </c>
      <c r="G30" s="114">
        <v>591</v>
      </c>
      <c r="H30" s="140">
        <v>603</v>
      </c>
      <c r="I30" s="115">
        <v>49</v>
      </c>
      <c r="J30" s="116">
        <v>8.1260364842454393</v>
      </c>
    </row>
    <row r="31" spans="1:15" s="110" customFormat="1" ht="24.95" customHeight="1" x14ac:dyDescent="0.2">
      <c r="A31" s="193" t="s">
        <v>167</v>
      </c>
      <c r="B31" s="199" t="s">
        <v>168</v>
      </c>
      <c r="C31" s="113">
        <v>19.724046213947304</v>
      </c>
      <c r="D31" s="115">
        <v>2373</v>
      </c>
      <c r="E31" s="114">
        <v>2466</v>
      </c>
      <c r="F31" s="114">
        <v>2432</v>
      </c>
      <c r="G31" s="114">
        <v>2492</v>
      </c>
      <c r="H31" s="140">
        <v>2350</v>
      </c>
      <c r="I31" s="115">
        <v>23</v>
      </c>
      <c r="J31" s="116">
        <v>0.97872340425531912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0.24935583077050952</v>
      </c>
      <c r="D34" s="115">
        <v>30</v>
      </c>
      <c r="E34" s="114">
        <v>29</v>
      </c>
      <c r="F34" s="114">
        <v>40</v>
      </c>
      <c r="G34" s="114">
        <v>41</v>
      </c>
      <c r="H34" s="140">
        <v>24</v>
      </c>
      <c r="I34" s="115">
        <v>6</v>
      </c>
      <c r="J34" s="116">
        <v>25</v>
      </c>
    </row>
    <row r="35" spans="1:10" s="110" customFormat="1" ht="24.95" customHeight="1" x14ac:dyDescent="0.2">
      <c r="A35" s="292" t="s">
        <v>171</v>
      </c>
      <c r="B35" s="293" t="s">
        <v>172</v>
      </c>
      <c r="C35" s="113">
        <v>4.7876319507937826</v>
      </c>
      <c r="D35" s="115">
        <v>576</v>
      </c>
      <c r="E35" s="114">
        <v>555</v>
      </c>
      <c r="F35" s="114">
        <v>564</v>
      </c>
      <c r="G35" s="114">
        <v>554</v>
      </c>
      <c r="H35" s="140">
        <v>556</v>
      </c>
      <c r="I35" s="115">
        <v>20</v>
      </c>
      <c r="J35" s="116">
        <v>3.5971223021582732</v>
      </c>
    </row>
    <row r="36" spans="1:10" s="110" customFormat="1" ht="24.95" customHeight="1" x14ac:dyDescent="0.2">
      <c r="A36" s="294" t="s">
        <v>173</v>
      </c>
      <c r="B36" s="295" t="s">
        <v>174</v>
      </c>
      <c r="C36" s="125">
        <v>94.963012218435708</v>
      </c>
      <c r="D36" s="143">
        <v>11425</v>
      </c>
      <c r="E36" s="144">
        <v>12170</v>
      </c>
      <c r="F36" s="144">
        <v>11748</v>
      </c>
      <c r="G36" s="144">
        <v>11923</v>
      </c>
      <c r="H36" s="145">
        <v>11385</v>
      </c>
      <c r="I36" s="143">
        <v>40</v>
      </c>
      <c r="J36" s="146">
        <v>0.35133948177426438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12031</v>
      </c>
      <c r="F11" s="264">
        <v>12754</v>
      </c>
      <c r="G11" s="264">
        <v>12352</v>
      </c>
      <c r="H11" s="264">
        <v>12518</v>
      </c>
      <c r="I11" s="265">
        <v>11965</v>
      </c>
      <c r="J11" s="263">
        <v>66</v>
      </c>
      <c r="K11" s="266">
        <v>0.55160885917258673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38.201313274042057</v>
      </c>
      <c r="E13" s="115">
        <v>4596</v>
      </c>
      <c r="F13" s="114">
        <v>5106</v>
      </c>
      <c r="G13" s="114">
        <v>4766</v>
      </c>
      <c r="H13" s="114">
        <v>4827</v>
      </c>
      <c r="I13" s="140">
        <v>4664</v>
      </c>
      <c r="J13" s="115">
        <v>-68</v>
      </c>
      <c r="K13" s="116">
        <v>-1.4579759862778732</v>
      </c>
    </row>
    <row r="14" spans="1:15" ht="15.95" customHeight="1" x14ac:dyDescent="0.2">
      <c r="A14" s="306" t="s">
        <v>230</v>
      </c>
      <c r="B14" s="307"/>
      <c r="C14" s="308"/>
      <c r="D14" s="113">
        <v>40.611752971490318</v>
      </c>
      <c r="E14" s="115">
        <v>4886</v>
      </c>
      <c r="F14" s="114">
        <v>4982</v>
      </c>
      <c r="G14" s="114">
        <v>5066</v>
      </c>
      <c r="H14" s="114">
        <v>5112</v>
      </c>
      <c r="I14" s="140">
        <v>4811</v>
      </c>
      <c r="J14" s="115">
        <v>75</v>
      </c>
      <c r="K14" s="116">
        <v>1.5589274579089587</v>
      </c>
    </row>
    <row r="15" spans="1:15" ht="15.95" customHeight="1" x14ac:dyDescent="0.2">
      <c r="A15" s="306" t="s">
        <v>231</v>
      </c>
      <c r="B15" s="307"/>
      <c r="C15" s="308"/>
      <c r="D15" s="113">
        <v>6.5497464882387169</v>
      </c>
      <c r="E15" s="115">
        <v>788</v>
      </c>
      <c r="F15" s="114">
        <v>801</v>
      </c>
      <c r="G15" s="114">
        <v>828</v>
      </c>
      <c r="H15" s="114">
        <v>783</v>
      </c>
      <c r="I15" s="140">
        <v>758</v>
      </c>
      <c r="J15" s="115">
        <v>30</v>
      </c>
      <c r="K15" s="116">
        <v>3.9577836411609497</v>
      </c>
    </row>
    <row r="16" spans="1:15" ht="15.95" customHeight="1" x14ac:dyDescent="0.2">
      <c r="A16" s="306" t="s">
        <v>232</v>
      </c>
      <c r="B16" s="307"/>
      <c r="C16" s="308"/>
      <c r="D16" s="113">
        <v>11.354002161083868</v>
      </c>
      <c r="E16" s="115">
        <v>1366</v>
      </c>
      <c r="F16" s="114">
        <v>1459</v>
      </c>
      <c r="G16" s="114">
        <v>1307</v>
      </c>
      <c r="H16" s="114">
        <v>1377</v>
      </c>
      <c r="I16" s="140">
        <v>1345</v>
      </c>
      <c r="J16" s="115">
        <v>21</v>
      </c>
      <c r="K16" s="116">
        <v>1.5613382899628252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0.23273210871914221</v>
      </c>
      <c r="E18" s="115">
        <v>28</v>
      </c>
      <c r="F18" s="114">
        <v>30</v>
      </c>
      <c r="G18" s="114">
        <v>40</v>
      </c>
      <c r="H18" s="114">
        <v>40</v>
      </c>
      <c r="I18" s="140">
        <v>24</v>
      </c>
      <c r="J18" s="115">
        <v>4</v>
      </c>
      <c r="K18" s="116">
        <v>16.666666666666668</v>
      </c>
    </row>
    <row r="19" spans="1:11" ht="14.1" customHeight="1" x14ac:dyDescent="0.2">
      <c r="A19" s="306" t="s">
        <v>235</v>
      </c>
      <c r="B19" s="307" t="s">
        <v>236</v>
      </c>
      <c r="C19" s="308"/>
      <c r="D19" s="113">
        <v>9.9742332308203813E-2</v>
      </c>
      <c r="E19" s="115">
        <v>12</v>
      </c>
      <c r="F19" s="114">
        <v>16</v>
      </c>
      <c r="G19" s="114">
        <v>24</v>
      </c>
      <c r="H19" s="114">
        <v>23</v>
      </c>
      <c r="I19" s="140">
        <v>11</v>
      </c>
      <c r="J19" s="115">
        <v>1</v>
      </c>
      <c r="K19" s="116">
        <v>9.0909090909090917</v>
      </c>
    </row>
    <row r="20" spans="1:11" ht="14.1" customHeight="1" x14ac:dyDescent="0.2">
      <c r="A20" s="306">
        <v>12</v>
      </c>
      <c r="B20" s="307" t="s">
        <v>237</v>
      </c>
      <c r="C20" s="308"/>
      <c r="D20" s="113">
        <v>0.76469121436289589</v>
      </c>
      <c r="E20" s="115">
        <v>92</v>
      </c>
      <c r="F20" s="114">
        <v>88</v>
      </c>
      <c r="G20" s="114">
        <v>84</v>
      </c>
      <c r="H20" s="114">
        <v>85</v>
      </c>
      <c r="I20" s="140">
        <v>81</v>
      </c>
      <c r="J20" s="115">
        <v>11</v>
      </c>
      <c r="K20" s="116">
        <v>13.580246913580247</v>
      </c>
    </row>
    <row r="21" spans="1:11" ht="14.1" customHeight="1" x14ac:dyDescent="0.2">
      <c r="A21" s="306">
        <v>21</v>
      </c>
      <c r="B21" s="307" t="s">
        <v>238</v>
      </c>
      <c r="C21" s="308"/>
      <c r="D21" s="113">
        <v>4.1559305128418253E-2</v>
      </c>
      <c r="E21" s="115">
        <v>5</v>
      </c>
      <c r="F21" s="114">
        <v>4</v>
      </c>
      <c r="G21" s="114">
        <v>4</v>
      </c>
      <c r="H21" s="114">
        <v>3</v>
      </c>
      <c r="I21" s="140">
        <v>5</v>
      </c>
      <c r="J21" s="115">
        <v>0</v>
      </c>
      <c r="K21" s="116">
        <v>0</v>
      </c>
    </row>
    <row r="22" spans="1:11" ht="14.1" customHeight="1" x14ac:dyDescent="0.2">
      <c r="A22" s="306">
        <v>22</v>
      </c>
      <c r="B22" s="307" t="s">
        <v>239</v>
      </c>
      <c r="C22" s="308"/>
      <c r="D22" s="113">
        <v>0.24935583077050952</v>
      </c>
      <c r="E22" s="115">
        <v>30</v>
      </c>
      <c r="F22" s="114">
        <v>30</v>
      </c>
      <c r="G22" s="114">
        <v>31</v>
      </c>
      <c r="H22" s="114">
        <v>30</v>
      </c>
      <c r="I22" s="140">
        <v>27</v>
      </c>
      <c r="J22" s="115">
        <v>3</v>
      </c>
      <c r="K22" s="116">
        <v>11.111111111111111</v>
      </c>
    </row>
    <row r="23" spans="1:11" ht="14.1" customHeight="1" x14ac:dyDescent="0.2">
      <c r="A23" s="306">
        <v>23</v>
      </c>
      <c r="B23" s="307" t="s">
        <v>240</v>
      </c>
      <c r="C23" s="308"/>
      <c r="D23" s="113">
        <v>0.22442024769345856</v>
      </c>
      <c r="E23" s="115">
        <v>27</v>
      </c>
      <c r="F23" s="114">
        <v>28</v>
      </c>
      <c r="G23" s="114">
        <v>26</v>
      </c>
      <c r="H23" s="114">
        <v>26</v>
      </c>
      <c r="I23" s="140">
        <v>27</v>
      </c>
      <c r="J23" s="115">
        <v>0</v>
      </c>
      <c r="K23" s="116">
        <v>0</v>
      </c>
    </row>
    <row r="24" spans="1:11" ht="14.1" customHeight="1" x14ac:dyDescent="0.2">
      <c r="A24" s="306">
        <v>24</v>
      </c>
      <c r="B24" s="307" t="s">
        <v>241</v>
      </c>
      <c r="C24" s="308"/>
      <c r="D24" s="113">
        <v>0.11636605435957111</v>
      </c>
      <c r="E24" s="115">
        <v>14</v>
      </c>
      <c r="F24" s="114">
        <v>16</v>
      </c>
      <c r="G24" s="114">
        <v>12</v>
      </c>
      <c r="H24" s="114">
        <v>12</v>
      </c>
      <c r="I24" s="140">
        <v>11</v>
      </c>
      <c r="J24" s="115">
        <v>3</v>
      </c>
      <c r="K24" s="116">
        <v>27.272727272727273</v>
      </c>
    </row>
    <row r="25" spans="1:11" ht="14.1" customHeight="1" x14ac:dyDescent="0.2">
      <c r="A25" s="306">
        <v>25</v>
      </c>
      <c r="B25" s="307" t="s">
        <v>242</v>
      </c>
      <c r="C25" s="308"/>
      <c r="D25" s="113">
        <v>0.43221677333554981</v>
      </c>
      <c r="E25" s="115">
        <v>52</v>
      </c>
      <c r="F25" s="114">
        <v>62</v>
      </c>
      <c r="G25" s="114">
        <v>58</v>
      </c>
      <c r="H25" s="114">
        <v>65</v>
      </c>
      <c r="I25" s="140">
        <v>69</v>
      </c>
      <c r="J25" s="115">
        <v>-17</v>
      </c>
      <c r="K25" s="116">
        <v>-24.637681159420289</v>
      </c>
    </row>
    <row r="26" spans="1:11" ht="14.1" customHeight="1" x14ac:dyDescent="0.2">
      <c r="A26" s="306">
        <v>26</v>
      </c>
      <c r="B26" s="307" t="s">
        <v>243</v>
      </c>
      <c r="C26" s="308"/>
      <c r="D26" s="113">
        <v>0.3906574682071316</v>
      </c>
      <c r="E26" s="115">
        <v>47</v>
      </c>
      <c r="F26" s="114">
        <v>42</v>
      </c>
      <c r="G26" s="114">
        <v>45</v>
      </c>
      <c r="H26" s="114">
        <v>43</v>
      </c>
      <c r="I26" s="140">
        <v>46</v>
      </c>
      <c r="J26" s="115">
        <v>1</v>
      </c>
      <c r="K26" s="116">
        <v>2.1739130434782608</v>
      </c>
    </row>
    <row r="27" spans="1:11" ht="14.1" customHeight="1" x14ac:dyDescent="0.2">
      <c r="A27" s="306">
        <v>27</v>
      </c>
      <c r="B27" s="307" t="s">
        <v>244</v>
      </c>
      <c r="C27" s="308"/>
      <c r="D27" s="113">
        <v>0.63170143795195743</v>
      </c>
      <c r="E27" s="115">
        <v>76</v>
      </c>
      <c r="F27" s="114">
        <v>78</v>
      </c>
      <c r="G27" s="114">
        <v>75</v>
      </c>
      <c r="H27" s="114">
        <v>78</v>
      </c>
      <c r="I27" s="140">
        <v>75</v>
      </c>
      <c r="J27" s="115">
        <v>1</v>
      </c>
      <c r="K27" s="116">
        <v>1.3333333333333333</v>
      </c>
    </row>
    <row r="28" spans="1:11" ht="14.1" customHeight="1" x14ac:dyDescent="0.2">
      <c r="A28" s="306">
        <v>28</v>
      </c>
      <c r="B28" s="307" t="s">
        <v>245</v>
      </c>
      <c r="C28" s="308"/>
      <c r="D28" s="113">
        <v>0.23273210871914221</v>
      </c>
      <c r="E28" s="115">
        <v>28</v>
      </c>
      <c r="F28" s="114">
        <v>20</v>
      </c>
      <c r="G28" s="114">
        <v>19</v>
      </c>
      <c r="H28" s="114">
        <v>25</v>
      </c>
      <c r="I28" s="140">
        <v>21</v>
      </c>
      <c r="J28" s="115">
        <v>7</v>
      </c>
      <c r="K28" s="116">
        <v>33.333333333333336</v>
      </c>
    </row>
    <row r="29" spans="1:11" ht="14.1" customHeight="1" x14ac:dyDescent="0.2">
      <c r="A29" s="306">
        <v>29</v>
      </c>
      <c r="B29" s="307" t="s">
        <v>246</v>
      </c>
      <c r="C29" s="308"/>
      <c r="D29" s="113">
        <v>2.8759039148865431</v>
      </c>
      <c r="E29" s="115">
        <v>346</v>
      </c>
      <c r="F29" s="114">
        <v>361</v>
      </c>
      <c r="G29" s="114">
        <v>350</v>
      </c>
      <c r="H29" s="114">
        <v>347</v>
      </c>
      <c r="I29" s="140">
        <v>347</v>
      </c>
      <c r="J29" s="115">
        <v>-1</v>
      </c>
      <c r="K29" s="116">
        <v>-0.28818443804034583</v>
      </c>
    </row>
    <row r="30" spans="1:11" ht="14.1" customHeight="1" x14ac:dyDescent="0.2">
      <c r="A30" s="306" t="s">
        <v>247</v>
      </c>
      <c r="B30" s="307" t="s">
        <v>248</v>
      </c>
      <c r="C30" s="308"/>
      <c r="D30" s="113" t="s">
        <v>513</v>
      </c>
      <c r="E30" s="115" t="s">
        <v>513</v>
      </c>
      <c r="F30" s="114" t="s">
        <v>513</v>
      </c>
      <c r="G30" s="114">
        <v>22</v>
      </c>
      <c r="H30" s="114" t="s">
        <v>513</v>
      </c>
      <c r="I30" s="140" t="s">
        <v>513</v>
      </c>
      <c r="J30" s="115" t="s">
        <v>513</v>
      </c>
      <c r="K30" s="116" t="s">
        <v>513</v>
      </c>
    </row>
    <row r="31" spans="1:11" ht="14.1" customHeight="1" x14ac:dyDescent="0.2">
      <c r="A31" s="306" t="s">
        <v>249</v>
      </c>
      <c r="B31" s="307" t="s">
        <v>250</v>
      </c>
      <c r="C31" s="308"/>
      <c r="D31" s="113">
        <v>2.7096666943728702</v>
      </c>
      <c r="E31" s="115">
        <v>326</v>
      </c>
      <c r="F31" s="114">
        <v>340</v>
      </c>
      <c r="G31" s="114">
        <v>328</v>
      </c>
      <c r="H31" s="114">
        <v>330</v>
      </c>
      <c r="I31" s="140">
        <v>331</v>
      </c>
      <c r="J31" s="115">
        <v>-5</v>
      </c>
      <c r="K31" s="116">
        <v>-1.5105740181268883</v>
      </c>
    </row>
    <row r="32" spans="1:11" ht="14.1" customHeight="1" x14ac:dyDescent="0.2">
      <c r="A32" s="306">
        <v>31</v>
      </c>
      <c r="B32" s="307" t="s">
        <v>251</v>
      </c>
      <c r="C32" s="308"/>
      <c r="D32" s="113">
        <v>0.37403374615576429</v>
      </c>
      <c r="E32" s="115">
        <v>45</v>
      </c>
      <c r="F32" s="114">
        <v>40</v>
      </c>
      <c r="G32" s="114">
        <v>39</v>
      </c>
      <c r="H32" s="114">
        <v>40</v>
      </c>
      <c r="I32" s="140">
        <v>47</v>
      </c>
      <c r="J32" s="115">
        <v>-2</v>
      </c>
      <c r="K32" s="116">
        <v>-4.2553191489361701</v>
      </c>
    </row>
    <row r="33" spans="1:11" ht="14.1" customHeight="1" x14ac:dyDescent="0.2">
      <c r="A33" s="306">
        <v>32</v>
      </c>
      <c r="B33" s="307" t="s">
        <v>252</v>
      </c>
      <c r="C33" s="308"/>
      <c r="D33" s="113">
        <v>0.4155930512841825</v>
      </c>
      <c r="E33" s="115">
        <v>50</v>
      </c>
      <c r="F33" s="114">
        <v>56</v>
      </c>
      <c r="G33" s="114">
        <v>57</v>
      </c>
      <c r="H33" s="114">
        <v>63</v>
      </c>
      <c r="I33" s="140">
        <v>67</v>
      </c>
      <c r="J33" s="115">
        <v>-17</v>
      </c>
      <c r="K33" s="116">
        <v>-25.373134328358208</v>
      </c>
    </row>
    <row r="34" spans="1:11" ht="14.1" customHeight="1" x14ac:dyDescent="0.2">
      <c r="A34" s="306">
        <v>33</v>
      </c>
      <c r="B34" s="307" t="s">
        <v>253</v>
      </c>
      <c r="C34" s="308"/>
      <c r="D34" s="113">
        <v>0.24104396974482586</v>
      </c>
      <c r="E34" s="115">
        <v>29</v>
      </c>
      <c r="F34" s="114">
        <v>27</v>
      </c>
      <c r="G34" s="114">
        <v>27</v>
      </c>
      <c r="H34" s="114">
        <v>31</v>
      </c>
      <c r="I34" s="140">
        <v>34</v>
      </c>
      <c r="J34" s="115">
        <v>-5</v>
      </c>
      <c r="K34" s="116">
        <v>-14.705882352941176</v>
      </c>
    </row>
    <row r="35" spans="1:11" ht="14.1" customHeight="1" x14ac:dyDescent="0.2">
      <c r="A35" s="306">
        <v>34</v>
      </c>
      <c r="B35" s="307" t="s">
        <v>254</v>
      </c>
      <c r="C35" s="308"/>
      <c r="D35" s="113">
        <v>2.9839581082204307</v>
      </c>
      <c r="E35" s="115">
        <v>359</v>
      </c>
      <c r="F35" s="114">
        <v>369</v>
      </c>
      <c r="G35" s="114">
        <v>375</v>
      </c>
      <c r="H35" s="114">
        <v>364</v>
      </c>
      <c r="I35" s="140">
        <v>366</v>
      </c>
      <c r="J35" s="115">
        <v>-7</v>
      </c>
      <c r="K35" s="116">
        <v>-1.9125683060109289</v>
      </c>
    </row>
    <row r="36" spans="1:11" ht="14.1" customHeight="1" x14ac:dyDescent="0.2">
      <c r="A36" s="306">
        <v>41</v>
      </c>
      <c r="B36" s="307" t="s">
        <v>255</v>
      </c>
      <c r="C36" s="308"/>
      <c r="D36" s="113">
        <v>0.60676585487490653</v>
      </c>
      <c r="E36" s="115">
        <v>73</v>
      </c>
      <c r="F36" s="114">
        <v>71</v>
      </c>
      <c r="G36" s="114">
        <v>64</v>
      </c>
      <c r="H36" s="114">
        <v>75</v>
      </c>
      <c r="I36" s="140">
        <v>82</v>
      </c>
      <c r="J36" s="115">
        <v>-9</v>
      </c>
      <c r="K36" s="116">
        <v>-10.975609756097562</v>
      </c>
    </row>
    <row r="37" spans="1:11" ht="14.1" customHeight="1" x14ac:dyDescent="0.2">
      <c r="A37" s="306">
        <v>42</v>
      </c>
      <c r="B37" s="307" t="s">
        <v>256</v>
      </c>
      <c r="C37" s="308"/>
      <c r="D37" s="113">
        <v>0.52364724461807</v>
      </c>
      <c r="E37" s="115">
        <v>63</v>
      </c>
      <c r="F37" s="114">
        <v>73</v>
      </c>
      <c r="G37" s="114">
        <v>81</v>
      </c>
      <c r="H37" s="114">
        <v>74</v>
      </c>
      <c r="I37" s="140">
        <v>62</v>
      </c>
      <c r="J37" s="115">
        <v>1</v>
      </c>
      <c r="K37" s="116">
        <v>1.6129032258064515</v>
      </c>
    </row>
    <row r="38" spans="1:11" ht="14.1" customHeight="1" x14ac:dyDescent="0.2">
      <c r="A38" s="306">
        <v>43</v>
      </c>
      <c r="B38" s="307" t="s">
        <v>257</v>
      </c>
      <c r="C38" s="308"/>
      <c r="D38" s="113">
        <v>0.67326074308037565</v>
      </c>
      <c r="E38" s="115">
        <v>81</v>
      </c>
      <c r="F38" s="114">
        <v>78</v>
      </c>
      <c r="G38" s="114">
        <v>72</v>
      </c>
      <c r="H38" s="114">
        <v>71</v>
      </c>
      <c r="I38" s="140">
        <v>70</v>
      </c>
      <c r="J38" s="115">
        <v>11</v>
      </c>
      <c r="K38" s="116">
        <v>15.714285714285714</v>
      </c>
    </row>
    <row r="39" spans="1:11" ht="14.1" customHeight="1" x14ac:dyDescent="0.2">
      <c r="A39" s="306">
        <v>51</v>
      </c>
      <c r="B39" s="307" t="s">
        <v>258</v>
      </c>
      <c r="C39" s="308"/>
      <c r="D39" s="113">
        <v>10.788795611337379</v>
      </c>
      <c r="E39" s="115">
        <v>1298</v>
      </c>
      <c r="F39" s="114">
        <v>1488</v>
      </c>
      <c r="G39" s="114">
        <v>1255</v>
      </c>
      <c r="H39" s="114">
        <v>1301</v>
      </c>
      <c r="I39" s="140">
        <v>1267</v>
      </c>
      <c r="J39" s="115">
        <v>31</v>
      </c>
      <c r="K39" s="116">
        <v>2.4467245461720601</v>
      </c>
    </row>
    <row r="40" spans="1:11" ht="14.1" customHeight="1" x14ac:dyDescent="0.2">
      <c r="A40" s="306" t="s">
        <v>259</v>
      </c>
      <c r="B40" s="307" t="s">
        <v>260</v>
      </c>
      <c r="C40" s="308"/>
      <c r="D40" s="113">
        <v>10.547751641592553</v>
      </c>
      <c r="E40" s="115">
        <v>1269</v>
      </c>
      <c r="F40" s="114">
        <v>1453</v>
      </c>
      <c r="G40" s="114">
        <v>1220</v>
      </c>
      <c r="H40" s="114">
        <v>1271</v>
      </c>
      <c r="I40" s="140">
        <v>1236</v>
      </c>
      <c r="J40" s="115">
        <v>33</v>
      </c>
      <c r="K40" s="116">
        <v>2.6699029126213594</v>
      </c>
    </row>
    <row r="41" spans="1:11" ht="14.1" customHeight="1" x14ac:dyDescent="0.2">
      <c r="A41" s="306"/>
      <c r="B41" s="307" t="s">
        <v>261</v>
      </c>
      <c r="C41" s="308"/>
      <c r="D41" s="113">
        <v>3.6738425733521733</v>
      </c>
      <c r="E41" s="115">
        <v>442</v>
      </c>
      <c r="F41" s="114">
        <v>628</v>
      </c>
      <c r="G41" s="114">
        <v>395</v>
      </c>
      <c r="H41" s="114">
        <v>413</v>
      </c>
      <c r="I41" s="140">
        <v>360</v>
      </c>
      <c r="J41" s="115">
        <v>82</v>
      </c>
      <c r="K41" s="116">
        <v>22.777777777777779</v>
      </c>
    </row>
    <row r="42" spans="1:11" ht="14.1" customHeight="1" x14ac:dyDescent="0.2">
      <c r="A42" s="306">
        <v>52</v>
      </c>
      <c r="B42" s="307" t="s">
        <v>262</v>
      </c>
      <c r="C42" s="308"/>
      <c r="D42" s="113">
        <v>4.0561881805336215</v>
      </c>
      <c r="E42" s="115">
        <v>488</v>
      </c>
      <c r="F42" s="114">
        <v>506</v>
      </c>
      <c r="G42" s="114">
        <v>497</v>
      </c>
      <c r="H42" s="114">
        <v>532</v>
      </c>
      <c r="I42" s="140">
        <v>510</v>
      </c>
      <c r="J42" s="115">
        <v>-22</v>
      </c>
      <c r="K42" s="116">
        <v>-4.3137254901960782</v>
      </c>
    </row>
    <row r="43" spans="1:11" ht="14.1" customHeight="1" x14ac:dyDescent="0.2">
      <c r="A43" s="306" t="s">
        <v>263</v>
      </c>
      <c r="B43" s="307" t="s">
        <v>264</v>
      </c>
      <c r="C43" s="308"/>
      <c r="D43" s="113">
        <v>3.9813814313024687</v>
      </c>
      <c r="E43" s="115">
        <v>479</v>
      </c>
      <c r="F43" s="114">
        <v>498</v>
      </c>
      <c r="G43" s="114">
        <v>488</v>
      </c>
      <c r="H43" s="114">
        <v>521</v>
      </c>
      <c r="I43" s="140">
        <v>501</v>
      </c>
      <c r="J43" s="115">
        <v>-22</v>
      </c>
      <c r="K43" s="116">
        <v>-4.3912175648702592</v>
      </c>
    </row>
    <row r="44" spans="1:11" ht="14.1" customHeight="1" x14ac:dyDescent="0.2">
      <c r="A44" s="306">
        <v>53</v>
      </c>
      <c r="B44" s="307" t="s">
        <v>265</v>
      </c>
      <c r="C44" s="308"/>
      <c r="D44" s="113">
        <v>1.5626298728285264</v>
      </c>
      <c r="E44" s="115">
        <v>188</v>
      </c>
      <c r="F44" s="114">
        <v>183</v>
      </c>
      <c r="G44" s="114">
        <v>230</v>
      </c>
      <c r="H44" s="114">
        <v>231</v>
      </c>
      <c r="I44" s="140">
        <v>166</v>
      </c>
      <c r="J44" s="115">
        <v>22</v>
      </c>
      <c r="K44" s="116">
        <v>13.253012048192771</v>
      </c>
    </row>
    <row r="45" spans="1:11" ht="14.1" customHeight="1" x14ac:dyDescent="0.2">
      <c r="A45" s="306" t="s">
        <v>266</v>
      </c>
      <c r="B45" s="307" t="s">
        <v>267</v>
      </c>
      <c r="C45" s="308"/>
      <c r="D45" s="113">
        <v>1.5376942897514754</v>
      </c>
      <c r="E45" s="115">
        <v>185</v>
      </c>
      <c r="F45" s="114">
        <v>180</v>
      </c>
      <c r="G45" s="114">
        <v>227</v>
      </c>
      <c r="H45" s="114">
        <v>228</v>
      </c>
      <c r="I45" s="140">
        <v>164</v>
      </c>
      <c r="J45" s="115">
        <v>21</v>
      </c>
      <c r="K45" s="116">
        <v>12.804878048780488</v>
      </c>
    </row>
    <row r="46" spans="1:11" ht="14.1" customHeight="1" x14ac:dyDescent="0.2">
      <c r="A46" s="306">
        <v>54</v>
      </c>
      <c r="B46" s="307" t="s">
        <v>268</v>
      </c>
      <c r="C46" s="308"/>
      <c r="D46" s="113">
        <v>5.9679162164408615</v>
      </c>
      <c r="E46" s="115">
        <v>718</v>
      </c>
      <c r="F46" s="114">
        <v>734</v>
      </c>
      <c r="G46" s="114">
        <v>712</v>
      </c>
      <c r="H46" s="114">
        <v>707</v>
      </c>
      <c r="I46" s="140">
        <v>732</v>
      </c>
      <c r="J46" s="115">
        <v>-14</v>
      </c>
      <c r="K46" s="116">
        <v>-1.9125683060109289</v>
      </c>
    </row>
    <row r="47" spans="1:11" ht="14.1" customHeight="1" x14ac:dyDescent="0.2">
      <c r="A47" s="306">
        <v>61</v>
      </c>
      <c r="B47" s="307" t="s">
        <v>269</v>
      </c>
      <c r="C47" s="308"/>
      <c r="D47" s="113">
        <v>0.78962679743994679</v>
      </c>
      <c r="E47" s="115">
        <v>95</v>
      </c>
      <c r="F47" s="114">
        <v>100</v>
      </c>
      <c r="G47" s="114">
        <v>110</v>
      </c>
      <c r="H47" s="114">
        <v>102</v>
      </c>
      <c r="I47" s="140">
        <v>92</v>
      </c>
      <c r="J47" s="115">
        <v>3</v>
      </c>
      <c r="K47" s="116">
        <v>3.2608695652173911</v>
      </c>
    </row>
    <row r="48" spans="1:11" ht="14.1" customHeight="1" x14ac:dyDescent="0.2">
      <c r="A48" s="306">
        <v>62</v>
      </c>
      <c r="B48" s="307" t="s">
        <v>270</v>
      </c>
      <c r="C48" s="308"/>
      <c r="D48" s="113">
        <v>11.935832432881723</v>
      </c>
      <c r="E48" s="115">
        <v>1436</v>
      </c>
      <c r="F48" s="114">
        <v>1603</v>
      </c>
      <c r="G48" s="114">
        <v>1519</v>
      </c>
      <c r="H48" s="114">
        <v>1587</v>
      </c>
      <c r="I48" s="140">
        <v>1547</v>
      </c>
      <c r="J48" s="115">
        <v>-111</v>
      </c>
      <c r="K48" s="116">
        <v>-7.1751777634130578</v>
      </c>
    </row>
    <row r="49" spans="1:11" ht="14.1" customHeight="1" x14ac:dyDescent="0.2">
      <c r="A49" s="306">
        <v>63</v>
      </c>
      <c r="B49" s="307" t="s">
        <v>271</v>
      </c>
      <c r="C49" s="308"/>
      <c r="D49" s="113">
        <v>11.320754716981131</v>
      </c>
      <c r="E49" s="115">
        <v>1362</v>
      </c>
      <c r="F49" s="114">
        <v>1567</v>
      </c>
      <c r="G49" s="114">
        <v>1655</v>
      </c>
      <c r="H49" s="114">
        <v>1592</v>
      </c>
      <c r="I49" s="140">
        <v>1357</v>
      </c>
      <c r="J49" s="115">
        <v>5</v>
      </c>
      <c r="K49" s="116">
        <v>0.36845983787767134</v>
      </c>
    </row>
    <row r="50" spans="1:11" ht="14.1" customHeight="1" x14ac:dyDescent="0.2">
      <c r="A50" s="306" t="s">
        <v>272</v>
      </c>
      <c r="B50" s="307" t="s">
        <v>273</v>
      </c>
      <c r="C50" s="308"/>
      <c r="D50" s="113">
        <v>0.93924029590225255</v>
      </c>
      <c r="E50" s="115">
        <v>113</v>
      </c>
      <c r="F50" s="114">
        <v>130</v>
      </c>
      <c r="G50" s="114">
        <v>139</v>
      </c>
      <c r="H50" s="114">
        <v>132</v>
      </c>
      <c r="I50" s="140">
        <v>135</v>
      </c>
      <c r="J50" s="115">
        <v>-22</v>
      </c>
      <c r="K50" s="116">
        <v>-16.296296296296298</v>
      </c>
    </row>
    <row r="51" spans="1:11" ht="14.1" customHeight="1" x14ac:dyDescent="0.2">
      <c r="A51" s="306" t="s">
        <v>274</v>
      </c>
      <c r="B51" s="307" t="s">
        <v>275</v>
      </c>
      <c r="C51" s="308"/>
      <c r="D51" s="113">
        <v>8.7939489651733016</v>
      </c>
      <c r="E51" s="115">
        <v>1058</v>
      </c>
      <c r="F51" s="114">
        <v>1232</v>
      </c>
      <c r="G51" s="114">
        <v>1304</v>
      </c>
      <c r="H51" s="114">
        <v>1262</v>
      </c>
      <c r="I51" s="140">
        <v>1070</v>
      </c>
      <c r="J51" s="115">
        <v>-12</v>
      </c>
      <c r="K51" s="116">
        <v>-1.1214953271028036</v>
      </c>
    </row>
    <row r="52" spans="1:11" ht="14.1" customHeight="1" x14ac:dyDescent="0.2">
      <c r="A52" s="306">
        <v>71</v>
      </c>
      <c r="B52" s="307" t="s">
        <v>276</v>
      </c>
      <c r="C52" s="308"/>
      <c r="D52" s="113">
        <v>14.462638184689553</v>
      </c>
      <c r="E52" s="115">
        <v>1740</v>
      </c>
      <c r="F52" s="114">
        <v>1871</v>
      </c>
      <c r="G52" s="114">
        <v>1858</v>
      </c>
      <c r="H52" s="114">
        <v>1918</v>
      </c>
      <c r="I52" s="140">
        <v>1865</v>
      </c>
      <c r="J52" s="115">
        <v>-125</v>
      </c>
      <c r="K52" s="116">
        <v>-6.7024128686327078</v>
      </c>
    </row>
    <row r="53" spans="1:11" ht="14.1" customHeight="1" x14ac:dyDescent="0.2">
      <c r="A53" s="306" t="s">
        <v>277</v>
      </c>
      <c r="B53" s="307" t="s">
        <v>278</v>
      </c>
      <c r="C53" s="308"/>
      <c r="D53" s="113">
        <v>1.595877316931261</v>
      </c>
      <c r="E53" s="115">
        <v>192</v>
      </c>
      <c r="F53" s="114">
        <v>200</v>
      </c>
      <c r="G53" s="114">
        <v>191</v>
      </c>
      <c r="H53" s="114">
        <v>201</v>
      </c>
      <c r="I53" s="140">
        <v>209</v>
      </c>
      <c r="J53" s="115">
        <v>-17</v>
      </c>
      <c r="K53" s="116">
        <v>-8.133971291866029</v>
      </c>
    </row>
    <row r="54" spans="1:11" ht="14.1" customHeight="1" x14ac:dyDescent="0.2">
      <c r="A54" s="306" t="s">
        <v>279</v>
      </c>
      <c r="B54" s="307" t="s">
        <v>280</v>
      </c>
      <c r="C54" s="308"/>
      <c r="D54" s="113">
        <v>12.185188263652233</v>
      </c>
      <c r="E54" s="115">
        <v>1466</v>
      </c>
      <c r="F54" s="114">
        <v>1587</v>
      </c>
      <c r="G54" s="114">
        <v>1586</v>
      </c>
      <c r="H54" s="114">
        <v>1628</v>
      </c>
      <c r="I54" s="140">
        <v>1567</v>
      </c>
      <c r="J54" s="115">
        <v>-101</v>
      </c>
      <c r="K54" s="116">
        <v>-6.4454371410338229</v>
      </c>
    </row>
    <row r="55" spans="1:11" ht="14.1" customHeight="1" x14ac:dyDescent="0.2">
      <c r="A55" s="306">
        <v>72</v>
      </c>
      <c r="B55" s="307" t="s">
        <v>281</v>
      </c>
      <c r="C55" s="308"/>
      <c r="D55" s="113">
        <v>1.4711994015460061</v>
      </c>
      <c r="E55" s="115">
        <v>177</v>
      </c>
      <c r="F55" s="114">
        <v>176</v>
      </c>
      <c r="G55" s="114">
        <v>175</v>
      </c>
      <c r="H55" s="114">
        <v>163</v>
      </c>
      <c r="I55" s="140">
        <v>148</v>
      </c>
      <c r="J55" s="115">
        <v>29</v>
      </c>
      <c r="K55" s="116">
        <v>19.594594594594593</v>
      </c>
    </row>
    <row r="56" spans="1:11" ht="14.1" customHeight="1" x14ac:dyDescent="0.2">
      <c r="A56" s="306" t="s">
        <v>282</v>
      </c>
      <c r="B56" s="307" t="s">
        <v>283</v>
      </c>
      <c r="C56" s="308"/>
      <c r="D56" s="113">
        <v>0.12467791538525476</v>
      </c>
      <c r="E56" s="115">
        <v>15</v>
      </c>
      <c r="F56" s="114">
        <v>16</v>
      </c>
      <c r="G56" s="114">
        <v>17</v>
      </c>
      <c r="H56" s="114">
        <v>15</v>
      </c>
      <c r="I56" s="140">
        <v>12</v>
      </c>
      <c r="J56" s="115">
        <v>3</v>
      </c>
      <c r="K56" s="116">
        <v>25</v>
      </c>
    </row>
    <row r="57" spans="1:11" ht="14.1" customHeight="1" x14ac:dyDescent="0.2">
      <c r="A57" s="306" t="s">
        <v>284</v>
      </c>
      <c r="B57" s="307" t="s">
        <v>285</v>
      </c>
      <c r="C57" s="308"/>
      <c r="D57" s="113">
        <v>1.0389826282104564</v>
      </c>
      <c r="E57" s="115">
        <v>125</v>
      </c>
      <c r="F57" s="114">
        <v>127</v>
      </c>
      <c r="G57" s="114">
        <v>124</v>
      </c>
      <c r="H57" s="114">
        <v>117</v>
      </c>
      <c r="I57" s="140">
        <v>106</v>
      </c>
      <c r="J57" s="115">
        <v>19</v>
      </c>
      <c r="K57" s="116">
        <v>17.924528301886792</v>
      </c>
    </row>
    <row r="58" spans="1:11" ht="14.1" customHeight="1" x14ac:dyDescent="0.2">
      <c r="A58" s="306">
        <v>73</v>
      </c>
      <c r="B58" s="307" t="s">
        <v>286</v>
      </c>
      <c r="C58" s="308"/>
      <c r="D58" s="113">
        <v>1.6956196492394646</v>
      </c>
      <c r="E58" s="115">
        <v>204</v>
      </c>
      <c r="F58" s="114">
        <v>205</v>
      </c>
      <c r="G58" s="114">
        <v>204</v>
      </c>
      <c r="H58" s="114">
        <v>214</v>
      </c>
      <c r="I58" s="140">
        <v>206</v>
      </c>
      <c r="J58" s="115">
        <v>-2</v>
      </c>
      <c r="K58" s="116">
        <v>-0.970873786407767</v>
      </c>
    </row>
    <row r="59" spans="1:11" ht="14.1" customHeight="1" x14ac:dyDescent="0.2">
      <c r="A59" s="306" t="s">
        <v>287</v>
      </c>
      <c r="B59" s="307" t="s">
        <v>288</v>
      </c>
      <c r="C59" s="308"/>
      <c r="D59" s="113">
        <v>0.88936912974815063</v>
      </c>
      <c r="E59" s="115">
        <v>107</v>
      </c>
      <c r="F59" s="114">
        <v>108</v>
      </c>
      <c r="G59" s="114">
        <v>105</v>
      </c>
      <c r="H59" s="114">
        <v>108</v>
      </c>
      <c r="I59" s="140">
        <v>113</v>
      </c>
      <c r="J59" s="115">
        <v>-6</v>
      </c>
      <c r="K59" s="116">
        <v>-5.3097345132743365</v>
      </c>
    </row>
    <row r="60" spans="1:11" ht="14.1" customHeight="1" x14ac:dyDescent="0.2">
      <c r="A60" s="306">
        <v>81</v>
      </c>
      <c r="B60" s="307" t="s">
        <v>289</v>
      </c>
      <c r="C60" s="308"/>
      <c r="D60" s="113">
        <v>5.1201063918211291</v>
      </c>
      <c r="E60" s="115">
        <v>616</v>
      </c>
      <c r="F60" s="114">
        <v>572</v>
      </c>
      <c r="G60" s="114">
        <v>552</v>
      </c>
      <c r="H60" s="114">
        <v>519</v>
      </c>
      <c r="I60" s="140">
        <v>490</v>
      </c>
      <c r="J60" s="115">
        <v>126</v>
      </c>
      <c r="K60" s="116">
        <v>25.714285714285715</v>
      </c>
    </row>
    <row r="61" spans="1:11" ht="14.1" customHeight="1" x14ac:dyDescent="0.2">
      <c r="A61" s="306" t="s">
        <v>290</v>
      </c>
      <c r="B61" s="307" t="s">
        <v>291</v>
      </c>
      <c r="C61" s="308"/>
      <c r="D61" s="113">
        <v>2.0862771174465964</v>
      </c>
      <c r="E61" s="115">
        <v>251</v>
      </c>
      <c r="F61" s="114">
        <v>219</v>
      </c>
      <c r="G61" s="114">
        <v>211</v>
      </c>
      <c r="H61" s="114">
        <v>182</v>
      </c>
      <c r="I61" s="140">
        <v>174</v>
      </c>
      <c r="J61" s="115">
        <v>77</v>
      </c>
      <c r="K61" s="116">
        <v>44.252873563218394</v>
      </c>
    </row>
    <row r="62" spans="1:11" ht="14.1" customHeight="1" x14ac:dyDescent="0.2">
      <c r="A62" s="306" t="s">
        <v>292</v>
      </c>
      <c r="B62" s="307" t="s">
        <v>293</v>
      </c>
      <c r="C62" s="308"/>
      <c r="D62" s="113">
        <v>1.6374366220596792</v>
      </c>
      <c r="E62" s="115">
        <v>197</v>
      </c>
      <c r="F62" s="114">
        <v>188</v>
      </c>
      <c r="G62" s="114">
        <v>186</v>
      </c>
      <c r="H62" s="114">
        <v>176</v>
      </c>
      <c r="I62" s="140">
        <v>157</v>
      </c>
      <c r="J62" s="115">
        <v>40</v>
      </c>
      <c r="K62" s="116">
        <v>25.477707006369428</v>
      </c>
    </row>
    <row r="63" spans="1:11" ht="14.1" customHeight="1" x14ac:dyDescent="0.2">
      <c r="A63" s="306"/>
      <c r="B63" s="307" t="s">
        <v>294</v>
      </c>
      <c r="C63" s="308"/>
      <c r="D63" s="113">
        <v>1.521070567700108</v>
      </c>
      <c r="E63" s="115">
        <v>183</v>
      </c>
      <c r="F63" s="114">
        <v>180</v>
      </c>
      <c r="G63" s="114">
        <v>180</v>
      </c>
      <c r="H63" s="114">
        <v>171</v>
      </c>
      <c r="I63" s="140">
        <v>151</v>
      </c>
      <c r="J63" s="115">
        <v>32</v>
      </c>
      <c r="K63" s="116">
        <v>21.192052980132452</v>
      </c>
    </row>
    <row r="64" spans="1:11" ht="14.1" customHeight="1" x14ac:dyDescent="0.2">
      <c r="A64" s="306" t="s">
        <v>295</v>
      </c>
      <c r="B64" s="307" t="s">
        <v>296</v>
      </c>
      <c r="C64" s="308"/>
      <c r="D64" s="113">
        <v>0.2161083866677749</v>
      </c>
      <c r="E64" s="115">
        <v>26</v>
      </c>
      <c r="F64" s="114">
        <v>24</v>
      </c>
      <c r="G64" s="114">
        <v>21</v>
      </c>
      <c r="H64" s="114">
        <v>20</v>
      </c>
      <c r="I64" s="140">
        <v>18</v>
      </c>
      <c r="J64" s="115">
        <v>8</v>
      </c>
      <c r="K64" s="116">
        <v>44.444444444444443</v>
      </c>
    </row>
    <row r="65" spans="1:11" ht="14.1" customHeight="1" x14ac:dyDescent="0.2">
      <c r="A65" s="306" t="s">
        <v>297</v>
      </c>
      <c r="B65" s="307" t="s">
        <v>298</v>
      </c>
      <c r="C65" s="308"/>
      <c r="D65" s="113">
        <v>0.73975563128584487</v>
      </c>
      <c r="E65" s="115">
        <v>89</v>
      </c>
      <c r="F65" s="114">
        <v>90</v>
      </c>
      <c r="G65" s="114">
        <v>83</v>
      </c>
      <c r="H65" s="114">
        <v>90</v>
      </c>
      <c r="I65" s="140">
        <v>87</v>
      </c>
      <c r="J65" s="115">
        <v>2</v>
      </c>
      <c r="K65" s="116">
        <v>2.2988505747126435</v>
      </c>
    </row>
    <row r="66" spans="1:11" ht="14.1" customHeight="1" x14ac:dyDescent="0.2">
      <c r="A66" s="306">
        <v>82</v>
      </c>
      <c r="B66" s="307" t="s">
        <v>299</v>
      </c>
      <c r="C66" s="308"/>
      <c r="D66" s="113">
        <v>2.2192668938575348</v>
      </c>
      <c r="E66" s="115">
        <v>267</v>
      </c>
      <c r="F66" s="114">
        <v>228</v>
      </c>
      <c r="G66" s="114">
        <v>231</v>
      </c>
      <c r="H66" s="114">
        <v>206</v>
      </c>
      <c r="I66" s="140">
        <v>207</v>
      </c>
      <c r="J66" s="115">
        <v>60</v>
      </c>
      <c r="K66" s="116">
        <v>28.985507246376812</v>
      </c>
    </row>
    <row r="67" spans="1:11" ht="14.1" customHeight="1" x14ac:dyDescent="0.2">
      <c r="A67" s="306" t="s">
        <v>300</v>
      </c>
      <c r="B67" s="307" t="s">
        <v>301</v>
      </c>
      <c r="C67" s="308"/>
      <c r="D67" s="113">
        <v>1.4795112625716897</v>
      </c>
      <c r="E67" s="115">
        <v>178</v>
      </c>
      <c r="F67" s="114">
        <v>134</v>
      </c>
      <c r="G67" s="114">
        <v>138</v>
      </c>
      <c r="H67" s="114">
        <v>126</v>
      </c>
      <c r="I67" s="140">
        <v>120</v>
      </c>
      <c r="J67" s="115">
        <v>58</v>
      </c>
      <c r="K67" s="116">
        <v>48.333333333333336</v>
      </c>
    </row>
    <row r="68" spans="1:11" ht="14.1" customHeight="1" x14ac:dyDescent="0.2">
      <c r="A68" s="306" t="s">
        <v>302</v>
      </c>
      <c r="B68" s="307" t="s">
        <v>303</v>
      </c>
      <c r="C68" s="308"/>
      <c r="D68" s="113">
        <v>0.51533538359238629</v>
      </c>
      <c r="E68" s="115">
        <v>62</v>
      </c>
      <c r="F68" s="114">
        <v>65</v>
      </c>
      <c r="G68" s="114">
        <v>61</v>
      </c>
      <c r="H68" s="114">
        <v>53</v>
      </c>
      <c r="I68" s="140">
        <v>56</v>
      </c>
      <c r="J68" s="115">
        <v>6</v>
      </c>
      <c r="K68" s="116">
        <v>10.714285714285714</v>
      </c>
    </row>
    <row r="69" spans="1:11" ht="14.1" customHeight="1" x14ac:dyDescent="0.2">
      <c r="A69" s="306">
        <v>83</v>
      </c>
      <c r="B69" s="307" t="s">
        <v>304</v>
      </c>
      <c r="C69" s="308"/>
      <c r="D69" s="113">
        <v>3.1335716066827364</v>
      </c>
      <c r="E69" s="115">
        <v>377</v>
      </c>
      <c r="F69" s="114">
        <v>354</v>
      </c>
      <c r="G69" s="114">
        <v>344</v>
      </c>
      <c r="H69" s="114">
        <v>339</v>
      </c>
      <c r="I69" s="140">
        <v>333</v>
      </c>
      <c r="J69" s="115">
        <v>44</v>
      </c>
      <c r="K69" s="116">
        <v>13.213213213213214</v>
      </c>
    </row>
    <row r="70" spans="1:11" ht="14.1" customHeight="1" x14ac:dyDescent="0.2">
      <c r="A70" s="306" t="s">
        <v>305</v>
      </c>
      <c r="B70" s="307" t="s">
        <v>306</v>
      </c>
      <c r="C70" s="308"/>
      <c r="D70" s="113">
        <v>2.2109550328318512</v>
      </c>
      <c r="E70" s="115">
        <v>266</v>
      </c>
      <c r="F70" s="114">
        <v>277</v>
      </c>
      <c r="G70" s="114">
        <v>265</v>
      </c>
      <c r="H70" s="114">
        <v>272</v>
      </c>
      <c r="I70" s="140">
        <v>266</v>
      </c>
      <c r="J70" s="115">
        <v>0</v>
      </c>
      <c r="K70" s="116">
        <v>0</v>
      </c>
    </row>
    <row r="71" spans="1:11" ht="14.1" customHeight="1" x14ac:dyDescent="0.2">
      <c r="A71" s="306"/>
      <c r="B71" s="307" t="s">
        <v>307</v>
      </c>
      <c r="C71" s="308"/>
      <c r="D71" s="113">
        <v>1.3132740420580169</v>
      </c>
      <c r="E71" s="115">
        <v>158</v>
      </c>
      <c r="F71" s="114">
        <v>168</v>
      </c>
      <c r="G71" s="114">
        <v>161</v>
      </c>
      <c r="H71" s="114">
        <v>174</v>
      </c>
      <c r="I71" s="140">
        <v>163</v>
      </c>
      <c r="J71" s="115">
        <v>-5</v>
      </c>
      <c r="K71" s="116">
        <v>-3.0674846625766872</v>
      </c>
    </row>
    <row r="72" spans="1:11" ht="14.1" customHeight="1" x14ac:dyDescent="0.2">
      <c r="A72" s="306">
        <v>84</v>
      </c>
      <c r="B72" s="307" t="s">
        <v>308</v>
      </c>
      <c r="C72" s="308"/>
      <c r="D72" s="113">
        <v>7.8463968082453661</v>
      </c>
      <c r="E72" s="115">
        <v>944</v>
      </c>
      <c r="F72" s="114">
        <v>1028</v>
      </c>
      <c r="G72" s="114">
        <v>902</v>
      </c>
      <c r="H72" s="114">
        <v>966</v>
      </c>
      <c r="I72" s="140">
        <v>920</v>
      </c>
      <c r="J72" s="115">
        <v>24</v>
      </c>
      <c r="K72" s="116">
        <v>2.6086956521739131</v>
      </c>
    </row>
    <row r="73" spans="1:11" ht="14.1" customHeight="1" x14ac:dyDescent="0.2">
      <c r="A73" s="306" t="s">
        <v>309</v>
      </c>
      <c r="B73" s="307" t="s">
        <v>310</v>
      </c>
      <c r="C73" s="308"/>
      <c r="D73" s="113">
        <v>0.19117280359072397</v>
      </c>
      <c r="E73" s="115">
        <v>23</v>
      </c>
      <c r="F73" s="114">
        <v>26</v>
      </c>
      <c r="G73" s="114">
        <v>27</v>
      </c>
      <c r="H73" s="114">
        <v>23</v>
      </c>
      <c r="I73" s="140">
        <v>21</v>
      </c>
      <c r="J73" s="115">
        <v>2</v>
      </c>
      <c r="K73" s="116">
        <v>9.5238095238095237</v>
      </c>
    </row>
    <row r="74" spans="1:11" ht="14.1" customHeight="1" x14ac:dyDescent="0.2">
      <c r="A74" s="306" t="s">
        <v>311</v>
      </c>
      <c r="B74" s="307" t="s">
        <v>312</v>
      </c>
      <c r="C74" s="308"/>
      <c r="D74" s="113">
        <v>0.1329897764109384</v>
      </c>
      <c r="E74" s="115">
        <v>16</v>
      </c>
      <c r="F74" s="114">
        <v>12</v>
      </c>
      <c r="G74" s="114">
        <v>11</v>
      </c>
      <c r="H74" s="114">
        <v>7</v>
      </c>
      <c r="I74" s="140">
        <v>7</v>
      </c>
      <c r="J74" s="115">
        <v>9</v>
      </c>
      <c r="K74" s="116">
        <v>128.57142857142858</v>
      </c>
    </row>
    <row r="75" spans="1:11" ht="14.1" customHeight="1" x14ac:dyDescent="0.2">
      <c r="A75" s="306" t="s">
        <v>313</v>
      </c>
      <c r="B75" s="307" t="s">
        <v>314</v>
      </c>
      <c r="C75" s="308"/>
      <c r="D75" s="113">
        <v>6.383509267725044</v>
      </c>
      <c r="E75" s="115">
        <v>768</v>
      </c>
      <c r="F75" s="114">
        <v>852</v>
      </c>
      <c r="G75" s="114">
        <v>724</v>
      </c>
      <c r="H75" s="114">
        <v>806</v>
      </c>
      <c r="I75" s="140">
        <v>765</v>
      </c>
      <c r="J75" s="115">
        <v>3</v>
      </c>
      <c r="K75" s="116">
        <v>0.39215686274509803</v>
      </c>
    </row>
    <row r="76" spans="1:11" ht="14.1" customHeight="1" x14ac:dyDescent="0.2">
      <c r="A76" s="306">
        <v>91</v>
      </c>
      <c r="B76" s="307" t="s">
        <v>315</v>
      </c>
      <c r="C76" s="308"/>
      <c r="D76" s="113">
        <v>0.18286094256504032</v>
      </c>
      <c r="E76" s="115">
        <v>22</v>
      </c>
      <c r="F76" s="114">
        <v>20</v>
      </c>
      <c r="G76" s="114">
        <v>20</v>
      </c>
      <c r="H76" s="114">
        <v>23</v>
      </c>
      <c r="I76" s="140">
        <v>23</v>
      </c>
      <c r="J76" s="115">
        <v>-1</v>
      </c>
      <c r="K76" s="116">
        <v>-4.3478260869565215</v>
      </c>
    </row>
    <row r="77" spans="1:11" ht="14.1" customHeight="1" x14ac:dyDescent="0.2">
      <c r="A77" s="306">
        <v>92</v>
      </c>
      <c r="B77" s="307" t="s">
        <v>316</v>
      </c>
      <c r="C77" s="308"/>
      <c r="D77" s="113">
        <v>0.96417587897930346</v>
      </c>
      <c r="E77" s="115">
        <v>116</v>
      </c>
      <c r="F77" s="114">
        <v>116</v>
      </c>
      <c r="G77" s="114">
        <v>114</v>
      </c>
      <c r="H77" s="114">
        <v>113</v>
      </c>
      <c r="I77" s="140">
        <v>118</v>
      </c>
      <c r="J77" s="115">
        <v>-2</v>
      </c>
      <c r="K77" s="116">
        <v>-1.6949152542372881</v>
      </c>
    </row>
    <row r="78" spans="1:11" ht="14.1" customHeight="1" x14ac:dyDescent="0.2">
      <c r="A78" s="306">
        <v>93</v>
      </c>
      <c r="B78" s="307" t="s">
        <v>317</v>
      </c>
      <c r="C78" s="308"/>
      <c r="D78" s="113">
        <v>5.8183027179785553E-2</v>
      </c>
      <c r="E78" s="115">
        <v>7</v>
      </c>
      <c r="F78" s="114">
        <v>7</v>
      </c>
      <c r="G78" s="114">
        <v>10</v>
      </c>
      <c r="H78" s="114">
        <v>8</v>
      </c>
      <c r="I78" s="140">
        <v>7</v>
      </c>
      <c r="J78" s="115">
        <v>0</v>
      </c>
      <c r="K78" s="116">
        <v>0</v>
      </c>
    </row>
    <row r="79" spans="1:11" ht="14.1" customHeight="1" x14ac:dyDescent="0.2">
      <c r="A79" s="306">
        <v>94</v>
      </c>
      <c r="B79" s="307" t="s">
        <v>318</v>
      </c>
      <c r="C79" s="308"/>
      <c r="D79" s="113">
        <v>1.1054775164159256</v>
      </c>
      <c r="E79" s="115">
        <v>133</v>
      </c>
      <c r="F79" s="114">
        <v>114</v>
      </c>
      <c r="G79" s="114">
        <v>117</v>
      </c>
      <c r="H79" s="114">
        <v>102</v>
      </c>
      <c r="I79" s="140">
        <v>125</v>
      </c>
      <c r="J79" s="115">
        <v>8</v>
      </c>
      <c r="K79" s="116">
        <v>6.4</v>
      </c>
    </row>
    <row r="80" spans="1:11" ht="14.1" customHeight="1" x14ac:dyDescent="0.2">
      <c r="A80" s="306" t="s">
        <v>319</v>
      </c>
      <c r="B80" s="307" t="s">
        <v>320</v>
      </c>
      <c r="C80" s="308"/>
      <c r="D80" s="113">
        <v>2.4935583077050953E-2</v>
      </c>
      <c r="E80" s="115">
        <v>3</v>
      </c>
      <c r="F80" s="114">
        <v>3</v>
      </c>
      <c r="G80" s="114">
        <v>3</v>
      </c>
      <c r="H80" s="114">
        <v>4</v>
      </c>
      <c r="I80" s="140">
        <v>4</v>
      </c>
      <c r="J80" s="115">
        <v>-1</v>
      </c>
      <c r="K80" s="116">
        <v>-25</v>
      </c>
    </row>
    <row r="81" spans="1:11" ht="14.1" customHeight="1" x14ac:dyDescent="0.2">
      <c r="A81" s="310" t="s">
        <v>321</v>
      </c>
      <c r="B81" s="311" t="s">
        <v>333</v>
      </c>
      <c r="C81" s="312"/>
      <c r="D81" s="125">
        <v>3.283185105145042</v>
      </c>
      <c r="E81" s="143">
        <v>395</v>
      </c>
      <c r="F81" s="144">
        <v>406</v>
      </c>
      <c r="G81" s="144">
        <v>385</v>
      </c>
      <c r="H81" s="144">
        <v>419</v>
      </c>
      <c r="I81" s="145">
        <v>387</v>
      </c>
      <c r="J81" s="143">
        <v>8</v>
      </c>
      <c r="K81" s="146">
        <v>2.0671834625322996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11146</v>
      </c>
      <c r="G12" s="536">
        <v>11489</v>
      </c>
      <c r="H12" s="536">
        <v>13163</v>
      </c>
      <c r="I12" s="536">
        <v>10856</v>
      </c>
      <c r="J12" s="537">
        <v>9379</v>
      </c>
      <c r="K12" s="538">
        <v>1767</v>
      </c>
      <c r="L12" s="349">
        <v>18.839961616377014</v>
      </c>
    </row>
    <row r="13" spans="1:17" s="110" customFormat="1" ht="15" customHeight="1" x14ac:dyDescent="0.2">
      <c r="A13" s="350" t="s">
        <v>344</v>
      </c>
      <c r="B13" s="351" t="s">
        <v>345</v>
      </c>
      <c r="C13" s="347"/>
      <c r="D13" s="347"/>
      <c r="E13" s="348"/>
      <c r="F13" s="536">
        <v>5907</v>
      </c>
      <c r="G13" s="536">
        <v>6192</v>
      </c>
      <c r="H13" s="536">
        <v>7113</v>
      </c>
      <c r="I13" s="536">
        <v>5893</v>
      </c>
      <c r="J13" s="537">
        <v>4954</v>
      </c>
      <c r="K13" s="538">
        <v>953</v>
      </c>
      <c r="L13" s="349">
        <v>19.236980218005652</v>
      </c>
    </row>
    <row r="14" spans="1:17" s="110" customFormat="1" ht="22.5" customHeight="1" x14ac:dyDescent="0.2">
      <c r="A14" s="350"/>
      <c r="B14" s="351" t="s">
        <v>346</v>
      </c>
      <c r="C14" s="347"/>
      <c r="D14" s="347"/>
      <c r="E14" s="348"/>
      <c r="F14" s="536">
        <v>5239</v>
      </c>
      <c r="G14" s="536">
        <v>5297</v>
      </c>
      <c r="H14" s="536">
        <v>6050</v>
      </c>
      <c r="I14" s="536">
        <v>4963</v>
      </c>
      <c r="J14" s="537">
        <v>4425</v>
      </c>
      <c r="K14" s="538">
        <v>814</v>
      </c>
      <c r="L14" s="349">
        <v>18.395480225988699</v>
      </c>
    </row>
    <row r="15" spans="1:17" s="110" customFormat="1" ht="15" customHeight="1" x14ac:dyDescent="0.2">
      <c r="A15" s="350" t="s">
        <v>347</v>
      </c>
      <c r="B15" s="351" t="s">
        <v>108</v>
      </c>
      <c r="C15" s="347"/>
      <c r="D15" s="347"/>
      <c r="E15" s="348"/>
      <c r="F15" s="536">
        <v>1788</v>
      </c>
      <c r="G15" s="536">
        <v>2279</v>
      </c>
      <c r="H15" s="536">
        <v>3754</v>
      </c>
      <c r="I15" s="536">
        <v>2026</v>
      </c>
      <c r="J15" s="537">
        <v>1461</v>
      </c>
      <c r="K15" s="538">
        <v>327</v>
      </c>
      <c r="L15" s="349">
        <v>22.381930184804929</v>
      </c>
    </row>
    <row r="16" spans="1:17" s="110" customFormat="1" ht="15" customHeight="1" x14ac:dyDescent="0.2">
      <c r="A16" s="350"/>
      <c r="B16" s="351" t="s">
        <v>109</v>
      </c>
      <c r="C16" s="347"/>
      <c r="D16" s="347"/>
      <c r="E16" s="348"/>
      <c r="F16" s="536">
        <v>8108</v>
      </c>
      <c r="G16" s="536">
        <v>8034</v>
      </c>
      <c r="H16" s="536">
        <v>8171</v>
      </c>
      <c r="I16" s="536">
        <v>7552</v>
      </c>
      <c r="J16" s="537">
        <v>6704</v>
      </c>
      <c r="K16" s="538">
        <v>1404</v>
      </c>
      <c r="L16" s="349">
        <v>20.942720763723152</v>
      </c>
    </row>
    <row r="17" spans="1:12" s="110" customFormat="1" ht="15" customHeight="1" x14ac:dyDescent="0.2">
      <c r="A17" s="350"/>
      <c r="B17" s="351" t="s">
        <v>110</v>
      </c>
      <c r="C17" s="347"/>
      <c r="D17" s="347"/>
      <c r="E17" s="348"/>
      <c r="F17" s="536">
        <v>1023</v>
      </c>
      <c r="G17" s="536">
        <v>936</v>
      </c>
      <c r="H17" s="536">
        <v>970</v>
      </c>
      <c r="I17" s="536">
        <v>968</v>
      </c>
      <c r="J17" s="537">
        <v>942</v>
      </c>
      <c r="K17" s="538">
        <v>81</v>
      </c>
      <c r="L17" s="349">
        <v>8.598726114649681</v>
      </c>
    </row>
    <row r="18" spans="1:12" s="110" customFormat="1" ht="15" customHeight="1" x14ac:dyDescent="0.2">
      <c r="A18" s="350"/>
      <c r="B18" s="351" t="s">
        <v>111</v>
      </c>
      <c r="C18" s="347"/>
      <c r="D18" s="347"/>
      <c r="E18" s="348"/>
      <c r="F18" s="536">
        <v>227</v>
      </c>
      <c r="G18" s="536">
        <v>240</v>
      </c>
      <c r="H18" s="536">
        <v>268</v>
      </c>
      <c r="I18" s="536">
        <v>310</v>
      </c>
      <c r="J18" s="537">
        <v>272</v>
      </c>
      <c r="K18" s="538">
        <v>-45</v>
      </c>
      <c r="L18" s="349">
        <v>-16.544117647058822</v>
      </c>
    </row>
    <row r="19" spans="1:12" s="110" customFormat="1" ht="15" customHeight="1" x14ac:dyDescent="0.2">
      <c r="A19" s="118" t="s">
        <v>113</v>
      </c>
      <c r="B19" s="119" t="s">
        <v>181</v>
      </c>
      <c r="C19" s="347"/>
      <c r="D19" s="347"/>
      <c r="E19" s="348"/>
      <c r="F19" s="536">
        <v>5459</v>
      </c>
      <c r="G19" s="536">
        <v>5008</v>
      </c>
      <c r="H19" s="536">
        <v>6848</v>
      </c>
      <c r="I19" s="536">
        <v>5018</v>
      </c>
      <c r="J19" s="537">
        <v>4328</v>
      </c>
      <c r="K19" s="538">
        <v>1131</v>
      </c>
      <c r="L19" s="349">
        <v>26.132162661737524</v>
      </c>
    </row>
    <row r="20" spans="1:12" s="110" customFormat="1" ht="15" customHeight="1" x14ac:dyDescent="0.2">
      <c r="A20" s="118"/>
      <c r="B20" s="119" t="s">
        <v>182</v>
      </c>
      <c r="C20" s="347"/>
      <c r="D20" s="347"/>
      <c r="E20" s="348"/>
      <c r="F20" s="536">
        <v>5687</v>
      </c>
      <c r="G20" s="536">
        <v>6481</v>
      </c>
      <c r="H20" s="536">
        <v>6315</v>
      </c>
      <c r="I20" s="536">
        <v>5838</v>
      </c>
      <c r="J20" s="537">
        <v>5051</v>
      </c>
      <c r="K20" s="538">
        <v>636</v>
      </c>
      <c r="L20" s="349">
        <v>12.591566026529399</v>
      </c>
    </row>
    <row r="21" spans="1:12" s="110" customFormat="1" ht="15" customHeight="1" x14ac:dyDescent="0.2">
      <c r="A21" s="118" t="s">
        <v>113</v>
      </c>
      <c r="B21" s="119" t="s">
        <v>116</v>
      </c>
      <c r="C21" s="347"/>
      <c r="D21" s="347"/>
      <c r="E21" s="348"/>
      <c r="F21" s="536">
        <v>8584</v>
      </c>
      <c r="G21" s="536">
        <v>8779</v>
      </c>
      <c r="H21" s="536">
        <v>10197</v>
      </c>
      <c r="I21" s="536">
        <v>8277</v>
      </c>
      <c r="J21" s="537">
        <v>7441</v>
      </c>
      <c r="K21" s="538">
        <v>1143</v>
      </c>
      <c r="L21" s="349">
        <v>15.360838596962774</v>
      </c>
    </row>
    <row r="22" spans="1:12" s="110" customFormat="1" ht="15" customHeight="1" x14ac:dyDescent="0.2">
      <c r="A22" s="118"/>
      <c r="B22" s="119" t="s">
        <v>117</v>
      </c>
      <c r="C22" s="347"/>
      <c r="D22" s="347"/>
      <c r="E22" s="348"/>
      <c r="F22" s="536">
        <v>2552</v>
      </c>
      <c r="G22" s="536">
        <v>2706</v>
      </c>
      <c r="H22" s="536">
        <v>2956</v>
      </c>
      <c r="I22" s="536">
        <v>2571</v>
      </c>
      <c r="J22" s="537">
        <v>1929</v>
      </c>
      <c r="K22" s="538">
        <v>623</v>
      </c>
      <c r="L22" s="349">
        <v>32.296526697770865</v>
      </c>
    </row>
    <row r="23" spans="1:12" s="110" customFormat="1" ht="15" customHeight="1" x14ac:dyDescent="0.2">
      <c r="A23" s="352" t="s">
        <v>347</v>
      </c>
      <c r="B23" s="353" t="s">
        <v>193</v>
      </c>
      <c r="C23" s="354"/>
      <c r="D23" s="354"/>
      <c r="E23" s="355"/>
      <c r="F23" s="539">
        <v>124</v>
      </c>
      <c r="G23" s="539">
        <v>468</v>
      </c>
      <c r="H23" s="539">
        <v>1025</v>
      </c>
      <c r="I23" s="539">
        <v>98</v>
      </c>
      <c r="J23" s="540">
        <v>113</v>
      </c>
      <c r="K23" s="541">
        <v>11</v>
      </c>
      <c r="L23" s="356">
        <v>9.7345132743362832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60.6</v>
      </c>
      <c r="G25" s="542">
        <v>70</v>
      </c>
      <c r="H25" s="542">
        <v>66.2</v>
      </c>
      <c r="I25" s="542">
        <v>67.900000000000006</v>
      </c>
      <c r="J25" s="542">
        <v>59.4</v>
      </c>
      <c r="K25" s="543" t="s">
        <v>349</v>
      </c>
      <c r="L25" s="364">
        <v>1.2000000000000028</v>
      </c>
    </row>
    <row r="26" spans="1:12" s="110" customFormat="1" ht="15" customHeight="1" x14ac:dyDescent="0.2">
      <c r="A26" s="365" t="s">
        <v>105</v>
      </c>
      <c r="B26" s="366" t="s">
        <v>345</v>
      </c>
      <c r="C26" s="362"/>
      <c r="D26" s="362"/>
      <c r="E26" s="363"/>
      <c r="F26" s="542">
        <v>61.1</v>
      </c>
      <c r="G26" s="542">
        <v>71.3</v>
      </c>
      <c r="H26" s="542">
        <v>68.3</v>
      </c>
      <c r="I26" s="542">
        <v>68.7</v>
      </c>
      <c r="J26" s="544">
        <v>59.4</v>
      </c>
      <c r="K26" s="543" t="s">
        <v>349</v>
      </c>
      <c r="L26" s="364">
        <v>1.7000000000000028</v>
      </c>
    </row>
    <row r="27" spans="1:12" s="110" customFormat="1" ht="15" customHeight="1" x14ac:dyDescent="0.2">
      <c r="A27" s="365"/>
      <c r="B27" s="366" t="s">
        <v>346</v>
      </c>
      <c r="C27" s="362"/>
      <c r="D27" s="362"/>
      <c r="E27" s="363"/>
      <c r="F27" s="542">
        <v>60</v>
      </c>
      <c r="G27" s="542">
        <v>68.5</v>
      </c>
      <c r="H27" s="542">
        <v>63.8</v>
      </c>
      <c r="I27" s="542">
        <v>67</v>
      </c>
      <c r="J27" s="542">
        <v>59.4</v>
      </c>
      <c r="K27" s="543" t="s">
        <v>349</v>
      </c>
      <c r="L27" s="364">
        <v>0.60000000000000142</v>
      </c>
    </row>
    <row r="28" spans="1:12" s="110" customFormat="1" ht="15" customHeight="1" x14ac:dyDescent="0.2">
      <c r="A28" s="365" t="s">
        <v>113</v>
      </c>
      <c r="B28" s="366" t="s">
        <v>108</v>
      </c>
      <c r="C28" s="362"/>
      <c r="D28" s="362"/>
      <c r="E28" s="363"/>
      <c r="F28" s="542">
        <v>68</v>
      </c>
      <c r="G28" s="542">
        <v>70.400000000000006</v>
      </c>
      <c r="H28" s="542">
        <v>72.400000000000006</v>
      </c>
      <c r="I28" s="542">
        <v>70.400000000000006</v>
      </c>
      <c r="J28" s="542">
        <v>64.599999999999994</v>
      </c>
      <c r="K28" s="543" t="s">
        <v>349</v>
      </c>
      <c r="L28" s="364">
        <v>3.4000000000000057</v>
      </c>
    </row>
    <row r="29" spans="1:12" s="110" customFormat="1" ht="11.25" x14ac:dyDescent="0.2">
      <c r="A29" s="365"/>
      <c r="B29" s="366" t="s">
        <v>109</v>
      </c>
      <c r="C29" s="362"/>
      <c r="D29" s="362"/>
      <c r="E29" s="363"/>
      <c r="F29" s="542">
        <v>59.1</v>
      </c>
      <c r="G29" s="542">
        <v>69.2</v>
      </c>
      <c r="H29" s="542">
        <v>64.599999999999994</v>
      </c>
      <c r="I29" s="542">
        <v>66.099999999999994</v>
      </c>
      <c r="J29" s="544">
        <v>58.3</v>
      </c>
      <c r="K29" s="543" t="s">
        <v>349</v>
      </c>
      <c r="L29" s="364">
        <v>0.80000000000000426</v>
      </c>
    </row>
    <row r="30" spans="1:12" s="110" customFormat="1" ht="15" customHeight="1" x14ac:dyDescent="0.2">
      <c r="A30" s="365"/>
      <c r="B30" s="366" t="s">
        <v>110</v>
      </c>
      <c r="C30" s="362"/>
      <c r="D30" s="362"/>
      <c r="E30" s="363"/>
      <c r="F30" s="542">
        <v>56.2</v>
      </c>
      <c r="G30" s="542">
        <v>71.7</v>
      </c>
      <c r="H30" s="542">
        <v>59.7</v>
      </c>
      <c r="I30" s="542">
        <v>70.2</v>
      </c>
      <c r="J30" s="542">
        <v>52.5</v>
      </c>
      <c r="K30" s="543" t="s">
        <v>349</v>
      </c>
      <c r="L30" s="364">
        <v>3.7000000000000028</v>
      </c>
    </row>
    <row r="31" spans="1:12" s="110" customFormat="1" ht="15" customHeight="1" x14ac:dyDescent="0.2">
      <c r="A31" s="365"/>
      <c r="B31" s="366" t="s">
        <v>111</v>
      </c>
      <c r="C31" s="362"/>
      <c r="D31" s="362"/>
      <c r="E31" s="363"/>
      <c r="F31" s="542">
        <v>80.2</v>
      </c>
      <c r="G31" s="542">
        <v>88.7</v>
      </c>
      <c r="H31" s="542">
        <v>87.5</v>
      </c>
      <c r="I31" s="542">
        <v>89</v>
      </c>
      <c r="J31" s="542">
        <v>84.6</v>
      </c>
      <c r="K31" s="543" t="s">
        <v>349</v>
      </c>
      <c r="L31" s="364">
        <v>-4.3999999999999915</v>
      </c>
    </row>
    <row r="32" spans="1:12" s="110" customFormat="1" ht="15" customHeight="1" x14ac:dyDescent="0.2">
      <c r="A32" s="367" t="s">
        <v>113</v>
      </c>
      <c r="B32" s="368" t="s">
        <v>181</v>
      </c>
      <c r="C32" s="362"/>
      <c r="D32" s="362"/>
      <c r="E32" s="363"/>
      <c r="F32" s="542">
        <v>50.5</v>
      </c>
      <c r="G32" s="542">
        <v>54.8</v>
      </c>
      <c r="H32" s="542">
        <v>55.5</v>
      </c>
      <c r="I32" s="542">
        <v>56.8</v>
      </c>
      <c r="J32" s="544">
        <v>43.7</v>
      </c>
      <c r="K32" s="543" t="s">
        <v>349</v>
      </c>
      <c r="L32" s="364">
        <v>6.7999999999999972</v>
      </c>
    </row>
    <row r="33" spans="1:12" s="110" customFormat="1" ht="15" customHeight="1" x14ac:dyDescent="0.2">
      <c r="A33" s="367"/>
      <c r="B33" s="368" t="s">
        <v>182</v>
      </c>
      <c r="C33" s="362"/>
      <c r="D33" s="362"/>
      <c r="E33" s="363"/>
      <c r="F33" s="542">
        <v>70</v>
      </c>
      <c r="G33" s="542">
        <v>80.5</v>
      </c>
      <c r="H33" s="542">
        <v>75.3</v>
      </c>
      <c r="I33" s="542">
        <v>77.3</v>
      </c>
      <c r="J33" s="542">
        <v>72.3</v>
      </c>
      <c r="K33" s="543" t="s">
        <v>349</v>
      </c>
      <c r="L33" s="364">
        <v>-2.2999999999999972</v>
      </c>
    </row>
    <row r="34" spans="1:12" s="369" customFormat="1" ht="15" customHeight="1" x14ac:dyDescent="0.2">
      <c r="A34" s="367" t="s">
        <v>113</v>
      </c>
      <c r="B34" s="368" t="s">
        <v>116</v>
      </c>
      <c r="C34" s="362"/>
      <c r="D34" s="362"/>
      <c r="E34" s="363"/>
      <c r="F34" s="542">
        <v>57.6</v>
      </c>
      <c r="G34" s="542">
        <v>69.7</v>
      </c>
      <c r="H34" s="542">
        <v>63.1</v>
      </c>
      <c r="I34" s="542">
        <v>65.7</v>
      </c>
      <c r="J34" s="542">
        <v>56.2</v>
      </c>
      <c r="K34" s="543" t="s">
        <v>349</v>
      </c>
      <c r="L34" s="364">
        <v>1.3999999999999986</v>
      </c>
    </row>
    <row r="35" spans="1:12" s="369" customFormat="1" ht="11.25" x14ac:dyDescent="0.2">
      <c r="A35" s="370"/>
      <c r="B35" s="371" t="s">
        <v>117</v>
      </c>
      <c r="C35" s="372"/>
      <c r="D35" s="372"/>
      <c r="E35" s="373"/>
      <c r="F35" s="545">
        <v>70.3</v>
      </c>
      <c r="G35" s="545">
        <v>71</v>
      </c>
      <c r="H35" s="545">
        <v>75.8</v>
      </c>
      <c r="I35" s="545">
        <v>75</v>
      </c>
      <c r="J35" s="546">
        <v>71.599999999999994</v>
      </c>
      <c r="K35" s="547" t="s">
        <v>349</v>
      </c>
      <c r="L35" s="374">
        <v>-1.2999999999999972</v>
      </c>
    </row>
    <row r="36" spans="1:12" s="369" customFormat="1" ht="15.95" customHeight="1" x14ac:dyDescent="0.2">
      <c r="A36" s="375" t="s">
        <v>350</v>
      </c>
      <c r="B36" s="376"/>
      <c r="C36" s="377"/>
      <c r="D36" s="376"/>
      <c r="E36" s="378"/>
      <c r="F36" s="548">
        <v>10933</v>
      </c>
      <c r="G36" s="548">
        <v>10869</v>
      </c>
      <c r="H36" s="548">
        <v>11369</v>
      </c>
      <c r="I36" s="548">
        <v>10645</v>
      </c>
      <c r="J36" s="548">
        <v>9143</v>
      </c>
      <c r="K36" s="549">
        <v>1790</v>
      </c>
      <c r="L36" s="380">
        <v>19.577819096576615</v>
      </c>
    </row>
    <row r="37" spans="1:12" s="369" customFormat="1" ht="15.95" customHeight="1" x14ac:dyDescent="0.2">
      <c r="A37" s="381"/>
      <c r="B37" s="382" t="s">
        <v>113</v>
      </c>
      <c r="C37" s="382" t="s">
        <v>351</v>
      </c>
      <c r="D37" s="382"/>
      <c r="E37" s="383"/>
      <c r="F37" s="548">
        <v>6622</v>
      </c>
      <c r="G37" s="548">
        <v>7611</v>
      </c>
      <c r="H37" s="548">
        <v>7529</v>
      </c>
      <c r="I37" s="548">
        <v>7229</v>
      </c>
      <c r="J37" s="548">
        <v>5429</v>
      </c>
      <c r="K37" s="549">
        <v>1193</v>
      </c>
      <c r="L37" s="380">
        <v>21.974580954135199</v>
      </c>
    </row>
    <row r="38" spans="1:12" s="369" customFormat="1" ht="15.95" customHeight="1" x14ac:dyDescent="0.2">
      <c r="A38" s="381"/>
      <c r="B38" s="384" t="s">
        <v>105</v>
      </c>
      <c r="C38" s="384" t="s">
        <v>106</v>
      </c>
      <c r="D38" s="385"/>
      <c r="E38" s="383"/>
      <c r="F38" s="548">
        <v>5804</v>
      </c>
      <c r="G38" s="548">
        <v>5958</v>
      </c>
      <c r="H38" s="548">
        <v>6106</v>
      </c>
      <c r="I38" s="548">
        <v>5794</v>
      </c>
      <c r="J38" s="550">
        <v>4842</v>
      </c>
      <c r="K38" s="549">
        <v>962</v>
      </c>
      <c r="L38" s="380">
        <v>19.867823213548121</v>
      </c>
    </row>
    <row r="39" spans="1:12" s="369" customFormat="1" ht="15.95" customHeight="1" x14ac:dyDescent="0.2">
      <c r="A39" s="381"/>
      <c r="B39" s="385"/>
      <c r="C39" s="382" t="s">
        <v>352</v>
      </c>
      <c r="D39" s="385"/>
      <c r="E39" s="383"/>
      <c r="F39" s="548">
        <v>3544</v>
      </c>
      <c r="G39" s="548">
        <v>4248</v>
      </c>
      <c r="H39" s="548">
        <v>4172</v>
      </c>
      <c r="I39" s="548">
        <v>3980</v>
      </c>
      <c r="J39" s="548">
        <v>2876</v>
      </c>
      <c r="K39" s="549">
        <v>668</v>
      </c>
      <c r="L39" s="380">
        <v>23.226703755215578</v>
      </c>
    </row>
    <row r="40" spans="1:12" s="369" customFormat="1" ht="15.95" customHeight="1" x14ac:dyDescent="0.2">
      <c r="A40" s="381"/>
      <c r="B40" s="384"/>
      <c r="C40" s="384" t="s">
        <v>107</v>
      </c>
      <c r="D40" s="385"/>
      <c r="E40" s="383"/>
      <c r="F40" s="548">
        <v>5129</v>
      </c>
      <c r="G40" s="548">
        <v>4911</v>
      </c>
      <c r="H40" s="548">
        <v>5263</v>
      </c>
      <c r="I40" s="548">
        <v>4851</v>
      </c>
      <c r="J40" s="548">
        <v>4301</v>
      </c>
      <c r="K40" s="549">
        <v>828</v>
      </c>
      <c r="L40" s="380">
        <v>19.251336898395721</v>
      </c>
    </row>
    <row r="41" spans="1:12" s="369" customFormat="1" ht="24" customHeight="1" x14ac:dyDescent="0.2">
      <c r="A41" s="381"/>
      <c r="B41" s="385"/>
      <c r="C41" s="382" t="s">
        <v>352</v>
      </c>
      <c r="D41" s="385"/>
      <c r="E41" s="383"/>
      <c r="F41" s="548">
        <v>3078</v>
      </c>
      <c r="G41" s="548">
        <v>3363</v>
      </c>
      <c r="H41" s="548">
        <v>3357</v>
      </c>
      <c r="I41" s="548">
        <v>3249</v>
      </c>
      <c r="J41" s="550">
        <v>2553</v>
      </c>
      <c r="K41" s="549">
        <v>525</v>
      </c>
      <c r="L41" s="380">
        <v>20.564042303172737</v>
      </c>
    </row>
    <row r="42" spans="1:12" s="110" customFormat="1" ht="15" customHeight="1" x14ac:dyDescent="0.2">
      <c r="A42" s="381"/>
      <c r="B42" s="384" t="s">
        <v>113</v>
      </c>
      <c r="C42" s="384" t="s">
        <v>353</v>
      </c>
      <c r="D42" s="385"/>
      <c r="E42" s="383"/>
      <c r="F42" s="548">
        <v>1638</v>
      </c>
      <c r="G42" s="548">
        <v>1770</v>
      </c>
      <c r="H42" s="548">
        <v>2170</v>
      </c>
      <c r="I42" s="548">
        <v>1894</v>
      </c>
      <c r="J42" s="548">
        <v>1309</v>
      </c>
      <c r="K42" s="549">
        <v>329</v>
      </c>
      <c r="L42" s="380">
        <v>25.133689839572192</v>
      </c>
    </row>
    <row r="43" spans="1:12" s="110" customFormat="1" ht="15" customHeight="1" x14ac:dyDescent="0.2">
      <c r="A43" s="381"/>
      <c r="B43" s="385"/>
      <c r="C43" s="382" t="s">
        <v>352</v>
      </c>
      <c r="D43" s="385"/>
      <c r="E43" s="383"/>
      <c r="F43" s="548">
        <v>1114</v>
      </c>
      <c r="G43" s="548">
        <v>1246</v>
      </c>
      <c r="H43" s="548">
        <v>1570</v>
      </c>
      <c r="I43" s="548">
        <v>1333</v>
      </c>
      <c r="J43" s="548">
        <v>846</v>
      </c>
      <c r="K43" s="549">
        <v>268</v>
      </c>
      <c r="L43" s="380">
        <v>31.678486997635932</v>
      </c>
    </row>
    <row r="44" spans="1:12" s="110" customFormat="1" ht="15" customHeight="1" x14ac:dyDescent="0.2">
      <c r="A44" s="381"/>
      <c r="B44" s="384"/>
      <c r="C44" s="366" t="s">
        <v>109</v>
      </c>
      <c r="D44" s="385"/>
      <c r="E44" s="383"/>
      <c r="F44" s="548">
        <v>8045</v>
      </c>
      <c r="G44" s="548">
        <v>7926</v>
      </c>
      <c r="H44" s="548">
        <v>7970</v>
      </c>
      <c r="I44" s="548">
        <v>7483</v>
      </c>
      <c r="J44" s="550">
        <v>6624</v>
      </c>
      <c r="K44" s="549">
        <v>1421</v>
      </c>
      <c r="L44" s="380">
        <v>21.452294685990339</v>
      </c>
    </row>
    <row r="45" spans="1:12" s="110" customFormat="1" ht="15" customHeight="1" x14ac:dyDescent="0.2">
      <c r="A45" s="381"/>
      <c r="B45" s="385"/>
      <c r="C45" s="382" t="s">
        <v>352</v>
      </c>
      <c r="D45" s="385"/>
      <c r="E45" s="383"/>
      <c r="F45" s="548">
        <v>4751</v>
      </c>
      <c r="G45" s="548">
        <v>5483</v>
      </c>
      <c r="H45" s="548">
        <v>5152</v>
      </c>
      <c r="I45" s="548">
        <v>4948</v>
      </c>
      <c r="J45" s="548">
        <v>3861</v>
      </c>
      <c r="K45" s="549">
        <v>890</v>
      </c>
      <c r="L45" s="380">
        <v>23.051023051023051</v>
      </c>
    </row>
    <row r="46" spans="1:12" s="110" customFormat="1" ht="15" customHeight="1" x14ac:dyDescent="0.2">
      <c r="A46" s="381"/>
      <c r="B46" s="384"/>
      <c r="C46" s="366" t="s">
        <v>110</v>
      </c>
      <c r="D46" s="385"/>
      <c r="E46" s="383"/>
      <c r="F46" s="548">
        <v>1023</v>
      </c>
      <c r="G46" s="548">
        <v>934</v>
      </c>
      <c r="H46" s="548">
        <v>965</v>
      </c>
      <c r="I46" s="548">
        <v>960</v>
      </c>
      <c r="J46" s="548">
        <v>938</v>
      </c>
      <c r="K46" s="549">
        <v>85</v>
      </c>
      <c r="L46" s="380">
        <v>9.0618336886993607</v>
      </c>
    </row>
    <row r="47" spans="1:12" s="110" customFormat="1" ht="15" customHeight="1" x14ac:dyDescent="0.2">
      <c r="A47" s="381"/>
      <c r="B47" s="385"/>
      <c r="C47" s="382" t="s">
        <v>352</v>
      </c>
      <c r="D47" s="385"/>
      <c r="E47" s="383"/>
      <c r="F47" s="548">
        <v>575</v>
      </c>
      <c r="G47" s="548">
        <v>670</v>
      </c>
      <c r="H47" s="548">
        <v>576</v>
      </c>
      <c r="I47" s="548">
        <v>674</v>
      </c>
      <c r="J47" s="550">
        <v>492</v>
      </c>
      <c r="K47" s="549">
        <v>83</v>
      </c>
      <c r="L47" s="380">
        <v>16.869918699186993</v>
      </c>
    </row>
    <row r="48" spans="1:12" s="110" customFormat="1" ht="15" customHeight="1" x14ac:dyDescent="0.2">
      <c r="A48" s="381"/>
      <c r="B48" s="385"/>
      <c r="C48" s="366" t="s">
        <v>111</v>
      </c>
      <c r="D48" s="386"/>
      <c r="E48" s="387"/>
      <c r="F48" s="548">
        <v>227</v>
      </c>
      <c r="G48" s="548">
        <v>239</v>
      </c>
      <c r="H48" s="548">
        <v>264</v>
      </c>
      <c r="I48" s="548">
        <v>308</v>
      </c>
      <c r="J48" s="548">
        <v>272</v>
      </c>
      <c r="K48" s="549">
        <v>-45</v>
      </c>
      <c r="L48" s="380">
        <v>-16.544117647058822</v>
      </c>
    </row>
    <row r="49" spans="1:12" s="110" customFormat="1" ht="15" customHeight="1" x14ac:dyDescent="0.2">
      <c r="A49" s="381"/>
      <c r="B49" s="385"/>
      <c r="C49" s="382" t="s">
        <v>352</v>
      </c>
      <c r="D49" s="385"/>
      <c r="E49" s="383"/>
      <c r="F49" s="548">
        <v>182</v>
      </c>
      <c r="G49" s="548">
        <v>212</v>
      </c>
      <c r="H49" s="548">
        <v>231</v>
      </c>
      <c r="I49" s="548">
        <v>274</v>
      </c>
      <c r="J49" s="548">
        <v>230</v>
      </c>
      <c r="K49" s="549">
        <v>-48</v>
      </c>
      <c r="L49" s="380">
        <v>-20.869565217391305</v>
      </c>
    </row>
    <row r="50" spans="1:12" s="110" customFormat="1" ht="15" customHeight="1" x14ac:dyDescent="0.2">
      <c r="A50" s="381"/>
      <c r="B50" s="384" t="s">
        <v>113</v>
      </c>
      <c r="C50" s="382" t="s">
        <v>181</v>
      </c>
      <c r="D50" s="385"/>
      <c r="E50" s="383"/>
      <c r="F50" s="548">
        <v>5276</v>
      </c>
      <c r="G50" s="548">
        <v>4443</v>
      </c>
      <c r="H50" s="548">
        <v>5208</v>
      </c>
      <c r="I50" s="548">
        <v>4854</v>
      </c>
      <c r="J50" s="550">
        <v>4125</v>
      </c>
      <c r="K50" s="549">
        <v>1151</v>
      </c>
      <c r="L50" s="380">
        <v>27.903030303030302</v>
      </c>
    </row>
    <row r="51" spans="1:12" s="110" customFormat="1" ht="15" customHeight="1" x14ac:dyDescent="0.2">
      <c r="A51" s="381"/>
      <c r="B51" s="385"/>
      <c r="C51" s="382" t="s">
        <v>352</v>
      </c>
      <c r="D51" s="385"/>
      <c r="E51" s="383"/>
      <c r="F51" s="548">
        <v>2662</v>
      </c>
      <c r="G51" s="548">
        <v>2436</v>
      </c>
      <c r="H51" s="548">
        <v>2889</v>
      </c>
      <c r="I51" s="548">
        <v>2755</v>
      </c>
      <c r="J51" s="548">
        <v>1803</v>
      </c>
      <c r="K51" s="549">
        <v>859</v>
      </c>
      <c r="L51" s="380">
        <v>47.642817526344977</v>
      </c>
    </row>
    <row r="52" spans="1:12" s="110" customFormat="1" ht="15" customHeight="1" x14ac:dyDescent="0.2">
      <c r="A52" s="381"/>
      <c r="B52" s="384"/>
      <c r="C52" s="382" t="s">
        <v>182</v>
      </c>
      <c r="D52" s="385"/>
      <c r="E52" s="383"/>
      <c r="F52" s="548">
        <v>5657</v>
      </c>
      <c r="G52" s="548">
        <v>6426</v>
      </c>
      <c r="H52" s="548">
        <v>6161</v>
      </c>
      <c r="I52" s="548">
        <v>5791</v>
      </c>
      <c r="J52" s="548">
        <v>5018</v>
      </c>
      <c r="K52" s="549">
        <v>639</v>
      </c>
      <c r="L52" s="380">
        <v>12.734157034675169</v>
      </c>
    </row>
    <row r="53" spans="1:12" s="269" customFormat="1" ht="11.25" customHeight="1" x14ac:dyDescent="0.2">
      <c r="A53" s="381"/>
      <c r="B53" s="385"/>
      <c r="C53" s="382" t="s">
        <v>352</v>
      </c>
      <c r="D53" s="385"/>
      <c r="E53" s="383"/>
      <c r="F53" s="548">
        <v>3960</v>
      </c>
      <c r="G53" s="548">
        <v>5175</v>
      </c>
      <c r="H53" s="548">
        <v>4640</v>
      </c>
      <c r="I53" s="548">
        <v>4474</v>
      </c>
      <c r="J53" s="550">
        <v>3626</v>
      </c>
      <c r="K53" s="549">
        <v>334</v>
      </c>
      <c r="L53" s="380">
        <v>9.2112520683949253</v>
      </c>
    </row>
    <row r="54" spans="1:12" s="151" customFormat="1" ht="12.75" customHeight="1" x14ac:dyDescent="0.2">
      <c r="A54" s="381"/>
      <c r="B54" s="384" t="s">
        <v>113</v>
      </c>
      <c r="C54" s="384" t="s">
        <v>116</v>
      </c>
      <c r="D54" s="385"/>
      <c r="E54" s="383"/>
      <c r="F54" s="548">
        <v>8391</v>
      </c>
      <c r="G54" s="548">
        <v>8236</v>
      </c>
      <c r="H54" s="548">
        <v>8534</v>
      </c>
      <c r="I54" s="548">
        <v>8098</v>
      </c>
      <c r="J54" s="548">
        <v>7231</v>
      </c>
      <c r="K54" s="549">
        <v>1160</v>
      </c>
      <c r="L54" s="380">
        <v>16.042041211450698</v>
      </c>
    </row>
    <row r="55" spans="1:12" ht="11.25" x14ac:dyDescent="0.2">
      <c r="A55" s="381"/>
      <c r="B55" s="385"/>
      <c r="C55" s="382" t="s">
        <v>352</v>
      </c>
      <c r="D55" s="385"/>
      <c r="E55" s="383"/>
      <c r="F55" s="548">
        <v>4837</v>
      </c>
      <c r="G55" s="548">
        <v>5744</v>
      </c>
      <c r="H55" s="548">
        <v>5385</v>
      </c>
      <c r="I55" s="548">
        <v>5322</v>
      </c>
      <c r="J55" s="548">
        <v>4065</v>
      </c>
      <c r="K55" s="549">
        <v>772</v>
      </c>
      <c r="L55" s="380">
        <v>18.991389913899138</v>
      </c>
    </row>
    <row r="56" spans="1:12" ht="14.25" customHeight="1" x14ac:dyDescent="0.2">
      <c r="A56" s="381"/>
      <c r="B56" s="385"/>
      <c r="C56" s="384" t="s">
        <v>117</v>
      </c>
      <c r="D56" s="385"/>
      <c r="E56" s="383"/>
      <c r="F56" s="548">
        <v>2533</v>
      </c>
      <c r="G56" s="548">
        <v>2630</v>
      </c>
      <c r="H56" s="548">
        <v>2825</v>
      </c>
      <c r="I56" s="548">
        <v>2539</v>
      </c>
      <c r="J56" s="548">
        <v>1903</v>
      </c>
      <c r="K56" s="549">
        <v>630</v>
      </c>
      <c r="L56" s="380">
        <v>33.105622700998424</v>
      </c>
    </row>
    <row r="57" spans="1:12" ht="18.75" customHeight="1" x14ac:dyDescent="0.2">
      <c r="A57" s="388"/>
      <c r="B57" s="389"/>
      <c r="C57" s="390" t="s">
        <v>352</v>
      </c>
      <c r="D57" s="389"/>
      <c r="E57" s="391"/>
      <c r="F57" s="551">
        <v>1781</v>
      </c>
      <c r="G57" s="552">
        <v>1867</v>
      </c>
      <c r="H57" s="552">
        <v>2141</v>
      </c>
      <c r="I57" s="552">
        <v>1905</v>
      </c>
      <c r="J57" s="552">
        <v>1363</v>
      </c>
      <c r="K57" s="553">
        <f t="shared" ref="K57" si="0">IF(OR(F57=".",J57=".")=TRUE,".",IF(OR(F57="*",J57="*")=TRUE,"*",IF(AND(F57="-",J57="-")=TRUE,"-",IF(AND(ISNUMBER(J57),ISNUMBER(F57))=TRUE,IF(F57-J57=0,0,F57-J57),IF(ISNUMBER(F57)=TRUE,F57,-J57)))))</f>
        <v>418</v>
      </c>
      <c r="L57" s="392">
        <f t="shared" ref="L57" si="1">IF(K57 =".",".",IF(K57 ="*","*",IF(K57="-","-",IF(K57=0,0,IF(OR(J57="-",J57=".",F57="-",F57=".")=TRUE,"X",IF(J57=0,"0,0",IF(ABS(K57*100/J57)&gt;250,".X",(K57*100/J57))))))))</f>
        <v>30.667644900953778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11146</v>
      </c>
      <c r="E11" s="114">
        <v>11489</v>
      </c>
      <c r="F11" s="114">
        <v>13163</v>
      </c>
      <c r="G11" s="114">
        <v>10856</v>
      </c>
      <c r="H11" s="140">
        <v>9379</v>
      </c>
      <c r="I11" s="115">
        <v>1767</v>
      </c>
      <c r="J11" s="116">
        <v>18.839961616377014</v>
      </c>
    </row>
    <row r="12" spans="1:15" s="110" customFormat="1" ht="24.95" customHeight="1" x14ac:dyDescent="0.2">
      <c r="A12" s="193" t="s">
        <v>132</v>
      </c>
      <c r="B12" s="194" t="s">
        <v>133</v>
      </c>
      <c r="C12" s="113">
        <v>0.35887313834559481</v>
      </c>
      <c r="D12" s="115">
        <v>40</v>
      </c>
      <c r="E12" s="114">
        <v>0</v>
      </c>
      <c r="F12" s="114">
        <v>8</v>
      </c>
      <c r="G12" s="114">
        <v>13</v>
      </c>
      <c r="H12" s="140">
        <v>27</v>
      </c>
      <c r="I12" s="115">
        <v>13</v>
      </c>
      <c r="J12" s="116">
        <v>48.148148148148145</v>
      </c>
    </row>
    <row r="13" spans="1:15" s="110" customFormat="1" ht="24.95" customHeight="1" x14ac:dyDescent="0.2">
      <c r="A13" s="193" t="s">
        <v>134</v>
      </c>
      <c r="B13" s="199" t="s">
        <v>214</v>
      </c>
      <c r="C13" s="113">
        <v>1.4265207249237395</v>
      </c>
      <c r="D13" s="115">
        <v>159</v>
      </c>
      <c r="E13" s="114">
        <v>133</v>
      </c>
      <c r="F13" s="114">
        <v>93</v>
      </c>
      <c r="G13" s="114">
        <v>96</v>
      </c>
      <c r="H13" s="140">
        <v>96</v>
      </c>
      <c r="I13" s="115">
        <v>63</v>
      </c>
      <c r="J13" s="116">
        <v>65.625</v>
      </c>
    </row>
    <row r="14" spans="1:15" s="287" customFormat="1" ht="24.95" customHeight="1" x14ac:dyDescent="0.2">
      <c r="A14" s="193" t="s">
        <v>215</v>
      </c>
      <c r="B14" s="199" t="s">
        <v>137</v>
      </c>
      <c r="C14" s="113">
        <v>1.0048447873676656</v>
      </c>
      <c r="D14" s="115">
        <v>112</v>
      </c>
      <c r="E14" s="114">
        <v>82</v>
      </c>
      <c r="F14" s="114">
        <v>147</v>
      </c>
      <c r="G14" s="114">
        <v>97</v>
      </c>
      <c r="H14" s="140">
        <v>111</v>
      </c>
      <c r="I14" s="115">
        <v>1</v>
      </c>
      <c r="J14" s="116">
        <v>0.90090090090090091</v>
      </c>
      <c r="K14" s="110"/>
      <c r="L14" s="110"/>
      <c r="M14" s="110"/>
      <c r="N14" s="110"/>
      <c r="O14" s="110"/>
    </row>
    <row r="15" spans="1:15" s="110" customFormat="1" ht="24.95" customHeight="1" x14ac:dyDescent="0.2">
      <c r="A15" s="193" t="s">
        <v>216</v>
      </c>
      <c r="B15" s="199" t="s">
        <v>217</v>
      </c>
      <c r="C15" s="113">
        <v>0.30504216759375563</v>
      </c>
      <c r="D15" s="115">
        <v>34</v>
      </c>
      <c r="E15" s="114">
        <v>32</v>
      </c>
      <c r="F15" s="114">
        <v>52</v>
      </c>
      <c r="G15" s="114">
        <v>29</v>
      </c>
      <c r="H15" s="140">
        <v>28</v>
      </c>
      <c r="I15" s="115">
        <v>6</v>
      </c>
      <c r="J15" s="116">
        <v>21.428571428571427</v>
      </c>
    </row>
    <row r="16" spans="1:15" s="287" customFormat="1" ht="24.95" customHeight="1" x14ac:dyDescent="0.2">
      <c r="A16" s="193" t="s">
        <v>218</v>
      </c>
      <c r="B16" s="199" t="s">
        <v>141</v>
      </c>
      <c r="C16" s="113">
        <v>0.61008433518751126</v>
      </c>
      <c r="D16" s="115">
        <v>68</v>
      </c>
      <c r="E16" s="114">
        <v>46</v>
      </c>
      <c r="F16" s="114">
        <v>87</v>
      </c>
      <c r="G16" s="114">
        <v>48</v>
      </c>
      <c r="H16" s="140">
        <v>67</v>
      </c>
      <c r="I16" s="115">
        <v>1</v>
      </c>
      <c r="J16" s="116">
        <v>1.4925373134328359</v>
      </c>
      <c r="K16" s="110"/>
      <c r="L16" s="110"/>
      <c r="M16" s="110"/>
      <c r="N16" s="110"/>
      <c r="O16" s="110"/>
    </row>
    <row r="17" spans="1:15" s="110" customFormat="1" ht="24.95" customHeight="1" x14ac:dyDescent="0.2">
      <c r="A17" s="193" t="s">
        <v>142</v>
      </c>
      <c r="B17" s="199" t="s">
        <v>220</v>
      </c>
      <c r="C17" s="113">
        <v>8.9718284586398703E-2</v>
      </c>
      <c r="D17" s="115">
        <v>10</v>
      </c>
      <c r="E17" s="114">
        <v>4</v>
      </c>
      <c r="F17" s="114">
        <v>8</v>
      </c>
      <c r="G17" s="114">
        <v>20</v>
      </c>
      <c r="H17" s="140">
        <v>16</v>
      </c>
      <c r="I17" s="115">
        <v>-6</v>
      </c>
      <c r="J17" s="116">
        <v>-37.5</v>
      </c>
    </row>
    <row r="18" spans="1:15" s="287" customFormat="1" ht="24.95" customHeight="1" x14ac:dyDescent="0.2">
      <c r="A18" s="201" t="s">
        <v>144</v>
      </c>
      <c r="B18" s="202" t="s">
        <v>145</v>
      </c>
      <c r="C18" s="113">
        <v>2.0904360308630898</v>
      </c>
      <c r="D18" s="115">
        <v>233</v>
      </c>
      <c r="E18" s="114">
        <v>104</v>
      </c>
      <c r="F18" s="114">
        <v>248</v>
      </c>
      <c r="G18" s="114">
        <v>201</v>
      </c>
      <c r="H18" s="140">
        <v>245</v>
      </c>
      <c r="I18" s="115">
        <v>-12</v>
      </c>
      <c r="J18" s="116">
        <v>-4.8979591836734695</v>
      </c>
      <c r="K18" s="110"/>
      <c r="L18" s="110"/>
      <c r="M18" s="110"/>
      <c r="N18" s="110"/>
      <c r="O18" s="110"/>
    </row>
    <row r="19" spans="1:15" s="110" customFormat="1" ht="24.95" customHeight="1" x14ac:dyDescent="0.2">
      <c r="A19" s="193" t="s">
        <v>146</v>
      </c>
      <c r="B19" s="199" t="s">
        <v>147</v>
      </c>
      <c r="C19" s="113">
        <v>5.9393504396195942</v>
      </c>
      <c r="D19" s="115">
        <v>662</v>
      </c>
      <c r="E19" s="114">
        <v>594</v>
      </c>
      <c r="F19" s="114">
        <v>780</v>
      </c>
      <c r="G19" s="114">
        <v>574</v>
      </c>
      <c r="H19" s="140">
        <v>572</v>
      </c>
      <c r="I19" s="115">
        <v>90</v>
      </c>
      <c r="J19" s="116">
        <v>15.734265734265735</v>
      </c>
    </row>
    <row r="20" spans="1:15" s="287" customFormat="1" ht="24.95" customHeight="1" x14ac:dyDescent="0.2">
      <c r="A20" s="193" t="s">
        <v>148</v>
      </c>
      <c r="B20" s="199" t="s">
        <v>149</v>
      </c>
      <c r="C20" s="113">
        <v>1.6597882648483762</v>
      </c>
      <c r="D20" s="115">
        <v>185</v>
      </c>
      <c r="E20" s="114">
        <v>184</v>
      </c>
      <c r="F20" s="114">
        <v>320</v>
      </c>
      <c r="G20" s="114">
        <v>198</v>
      </c>
      <c r="H20" s="140">
        <v>238</v>
      </c>
      <c r="I20" s="115">
        <v>-53</v>
      </c>
      <c r="J20" s="116">
        <v>-22.268907563025209</v>
      </c>
      <c r="K20" s="110"/>
      <c r="L20" s="110"/>
      <c r="M20" s="110"/>
      <c r="N20" s="110"/>
      <c r="O20" s="110"/>
    </row>
    <row r="21" spans="1:15" s="110" customFormat="1" ht="24.95" customHeight="1" x14ac:dyDescent="0.2">
      <c r="A21" s="201" t="s">
        <v>150</v>
      </c>
      <c r="B21" s="202" t="s">
        <v>151</v>
      </c>
      <c r="C21" s="113">
        <v>5.0690830791315271</v>
      </c>
      <c r="D21" s="115">
        <v>565</v>
      </c>
      <c r="E21" s="114">
        <v>440</v>
      </c>
      <c r="F21" s="114">
        <v>628</v>
      </c>
      <c r="G21" s="114">
        <v>620</v>
      </c>
      <c r="H21" s="140">
        <v>496</v>
      </c>
      <c r="I21" s="115">
        <v>69</v>
      </c>
      <c r="J21" s="116">
        <v>13.911290322580646</v>
      </c>
    </row>
    <row r="22" spans="1:15" s="110" customFormat="1" ht="24.95" customHeight="1" x14ac:dyDescent="0.2">
      <c r="A22" s="201" t="s">
        <v>152</v>
      </c>
      <c r="B22" s="199" t="s">
        <v>153</v>
      </c>
      <c r="C22" s="113">
        <v>19.980261977390992</v>
      </c>
      <c r="D22" s="115">
        <v>2227</v>
      </c>
      <c r="E22" s="114">
        <v>3482</v>
      </c>
      <c r="F22" s="114">
        <v>2967</v>
      </c>
      <c r="G22" s="114">
        <v>2910</v>
      </c>
      <c r="H22" s="140">
        <v>2070</v>
      </c>
      <c r="I22" s="115">
        <v>157</v>
      </c>
      <c r="J22" s="116">
        <v>7.5845410628019323</v>
      </c>
    </row>
    <row r="23" spans="1:15" s="110" customFormat="1" ht="24.95" customHeight="1" x14ac:dyDescent="0.2">
      <c r="A23" s="193" t="s">
        <v>154</v>
      </c>
      <c r="B23" s="199" t="s">
        <v>155</v>
      </c>
      <c r="C23" s="113">
        <v>0.83438004665350796</v>
      </c>
      <c r="D23" s="115">
        <v>93</v>
      </c>
      <c r="E23" s="114">
        <v>72</v>
      </c>
      <c r="F23" s="114">
        <v>137</v>
      </c>
      <c r="G23" s="114">
        <v>100</v>
      </c>
      <c r="H23" s="140">
        <v>96</v>
      </c>
      <c r="I23" s="115">
        <v>-3</v>
      </c>
      <c r="J23" s="116">
        <v>-3.125</v>
      </c>
    </row>
    <row r="24" spans="1:15" s="110" customFormat="1" ht="24.95" customHeight="1" x14ac:dyDescent="0.2">
      <c r="A24" s="193" t="s">
        <v>156</v>
      </c>
      <c r="B24" s="199" t="s">
        <v>221</v>
      </c>
      <c r="C24" s="113">
        <v>8.6129553202942759</v>
      </c>
      <c r="D24" s="115">
        <v>960</v>
      </c>
      <c r="E24" s="114">
        <v>618</v>
      </c>
      <c r="F24" s="114">
        <v>754</v>
      </c>
      <c r="G24" s="114">
        <v>666</v>
      </c>
      <c r="H24" s="140">
        <v>677</v>
      </c>
      <c r="I24" s="115">
        <v>283</v>
      </c>
      <c r="J24" s="116">
        <v>41.802067946824224</v>
      </c>
    </row>
    <row r="25" spans="1:15" s="110" customFormat="1" ht="24.95" customHeight="1" x14ac:dyDescent="0.2">
      <c r="A25" s="193" t="s">
        <v>222</v>
      </c>
      <c r="B25" s="204" t="s">
        <v>159</v>
      </c>
      <c r="C25" s="113">
        <v>13.260362461869729</v>
      </c>
      <c r="D25" s="115">
        <v>1478</v>
      </c>
      <c r="E25" s="114">
        <v>1068</v>
      </c>
      <c r="F25" s="114">
        <v>1467</v>
      </c>
      <c r="G25" s="114">
        <v>1259</v>
      </c>
      <c r="H25" s="140">
        <v>1115</v>
      </c>
      <c r="I25" s="115">
        <v>363</v>
      </c>
      <c r="J25" s="116">
        <v>32.55605381165919</v>
      </c>
    </row>
    <row r="26" spans="1:15" s="110" customFormat="1" ht="24.95" customHeight="1" x14ac:dyDescent="0.2">
      <c r="A26" s="201">
        <v>782.78300000000002</v>
      </c>
      <c r="B26" s="203" t="s">
        <v>160</v>
      </c>
      <c r="C26" s="113">
        <v>10.335546384353131</v>
      </c>
      <c r="D26" s="115">
        <v>1152</v>
      </c>
      <c r="E26" s="114">
        <v>1280</v>
      </c>
      <c r="F26" s="114">
        <v>1466</v>
      </c>
      <c r="G26" s="114">
        <v>1618</v>
      </c>
      <c r="H26" s="140">
        <v>1186</v>
      </c>
      <c r="I26" s="115">
        <v>-34</v>
      </c>
      <c r="J26" s="116">
        <v>-2.8667790893760539</v>
      </c>
    </row>
    <row r="27" spans="1:15" s="110" customFormat="1" ht="24.95" customHeight="1" x14ac:dyDescent="0.2">
      <c r="A27" s="193" t="s">
        <v>161</v>
      </c>
      <c r="B27" s="199" t="s">
        <v>162</v>
      </c>
      <c r="C27" s="113">
        <v>3.3195765296967523</v>
      </c>
      <c r="D27" s="115">
        <v>370</v>
      </c>
      <c r="E27" s="114">
        <v>396</v>
      </c>
      <c r="F27" s="114">
        <v>437</v>
      </c>
      <c r="G27" s="114">
        <v>243</v>
      </c>
      <c r="H27" s="140">
        <v>270</v>
      </c>
      <c r="I27" s="115">
        <v>100</v>
      </c>
      <c r="J27" s="116">
        <v>37.037037037037038</v>
      </c>
    </row>
    <row r="28" spans="1:15" s="110" customFormat="1" ht="24.95" customHeight="1" x14ac:dyDescent="0.2">
      <c r="A28" s="193" t="s">
        <v>163</v>
      </c>
      <c r="B28" s="199" t="s">
        <v>164</v>
      </c>
      <c r="C28" s="113">
        <v>4.9793647945451287</v>
      </c>
      <c r="D28" s="115">
        <v>555</v>
      </c>
      <c r="E28" s="114">
        <v>632</v>
      </c>
      <c r="F28" s="114">
        <v>1055</v>
      </c>
      <c r="G28" s="114">
        <v>649</v>
      </c>
      <c r="H28" s="140">
        <v>556</v>
      </c>
      <c r="I28" s="115">
        <v>-1</v>
      </c>
      <c r="J28" s="116">
        <v>-0.17985611510791366</v>
      </c>
    </row>
    <row r="29" spans="1:15" s="110" customFormat="1" ht="24.95" customHeight="1" x14ac:dyDescent="0.2">
      <c r="A29" s="193">
        <v>86</v>
      </c>
      <c r="B29" s="199" t="s">
        <v>165</v>
      </c>
      <c r="C29" s="113">
        <v>4.2975058316884978</v>
      </c>
      <c r="D29" s="115">
        <v>479</v>
      </c>
      <c r="E29" s="114">
        <v>658</v>
      </c>
      <c r="F29" s="114">
        <v>435</v>
      </c>
      <c r="G29" s="114">
        <v>401</v>
      </c>
      <c r="H29" s="140">
        <v>545</v>
      </c>
      <c r="I29" s="115">
        <v>-66</v>
      </c>
      <c r="J29" s="116">
        <v>-12.110091743119266</v>
      </c>
    </row>
    <row r="30" spans="1:15" s="110" customFormat="1" ht="24.95" customHeight="1" x14ac:dyDescent="0.2">
      <c r="A30" s="193">
        <v>87.88</v>
      </c>
      <c r="B30" s="204" t="s">
        <v>166</v>
      </c>
      <c r="C30" s="113">
        <v>6.3071954064238289</v>
      </c>
      <c r="D30" s="115">
        <v>703</v>
      </c>
      <c r="E30" s="114">
        <v>474</v>
      </c>
      <c r="F30" s="114">
        <v>946</v>
      </c>
      <c r="G30" s="114">
        <v>401</v>
      </c>
      <c r="H30" s="140">
        <v>496</v>
      </c>
      <c r="I30" s="115">
        <v>207</v>
      </c>
      <c r="J30" s="116">
        <v>41.733870967741936</v>
      </c>
    </row>
    <row r="31" spans="1:15" s="110" customFormat="1" ht="24.95" customHeight="1" x14ac:dyDescent="0.2">
      <c r="A31" s="193" t="s">
        <v>167</v>
      </c>
      <c r="B31" s="199" t="s">
        <v>168</v>
      </c>
      <c r="C31" s="113">
        <v>10.523954781984568</v>
      </c>
      <c r="D31" s="115">
        <v>1173</v>
      </c>
      <c r="E31" s="114">
        <v>1272</v>
      </c>
      <c r="F31" s="114">
        <v>1275</v>
      </c>
      <c r="G31" s="114">
        <v>810</v>
      </c>
      <c r="H31" s="140">
        <v>583</v>
      </c>
      <c r="I31" s="115">
        <v>590</v>
      </c>
      <c r="J31" s="116">
        <v>101.20068610634648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0.35887313834559481</v>
      </c>
      <c r="D34" s="115">
        <v>40</v>
      </c>
      <c r="E34" s="114">
        <v>0</v>
      </c>
      <c r="F34" s="114">
        <v>8</v>
      </c>
      <c r="G34" s="114">
        <v>13</v>
      </c>
      <c r="H34" s="140">
        <v>27</v>
      </c>
      <c r="I34" s="115">
        <v>13</v>
      </c>
      <c r="J34" s="116">
        <v>48.148148148148145</v>
      </c>
    </row>
    <row r="35" spans="1:10" s="110" customFormat="1" ht="24.95" customHeight="1" x14ac:dyDescent="0.2">
      <c r="A35" s="292" t="s">
        <v>171</v>
      </c>
      <c r="B35" s="293" t="s">
        <v>172</v>
      </c>
      <c r="C35" s="113">
        <v>4.5218015431544947</v>
      </c>
      <c r="D35" s="115">
        <v>504</v>
      </c>
      <c r="E35" s="114">
        <v>319</v>
      </c>
      <c r="F35" s="114">
        <v>488</v>
      </c>
      <c r="G35" s="114">
        <v>394</v>
      </c>
      <c r="H35" s="140">
        <v>452</v>
      </c>
      <c r="I35" s="115">
        <v>52</v>
      </c>
      <c r="J35" s="116">
        <v>11.504424778761061</v>
      </c>
    </row>
    <row r="36" spans="1:10" s="110" customFormat="1" ht="24.95" customHeight="1" x14ac:dyDescent="0.2">
      <c r="A36" s="294" t="s">
        <v>173</v>
      </c>
      <c r="B36" s="295" t="s">
        <v>174</v>
      </c>
      <c r="C36" s="125">
        <v>95.119325318499904</v>
      </c>
      <c r="D36" s="143">
        <v>10602</v>
      </c>
      <c r="E36" s="144">
        <v>11170</v>
      </c>
      <c r="F36" s="144">
        <v>12667</v>
      </c>
      <c r="G36" s="144">
        <v>10449</v>
      </c>
      <c r="H36" s="145">
        <v>8900</v>
      </c>
      <c r="I36" s="143">
        <v>1702</v>
      </c>
      <c r="J36" s="146">
        <v>19.123595505617978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11146</v>
      </c>
      <c r="F11" s="264">
        <v>11489</v>
      </c>
      <c r="G11" s="264">
        <v>13163</v>
      </c>
      <c r="H11" s="264">
        <v>10856</v>
      </c>
      <c r="I11" s="265">
        <v>9379</v>
      </c>
      <c r="J11" s="263">
        <v>1767</v>
      </c>
      <c r="K11" s="266">
        <v>18.839961616377014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22.779472456486634</v>
      </c>
      <c r="E13" s="115">
        <v>2539</v>
      </c>
      <c r="F13" s="114">
        <v>2358</v>
      </c>
      <c r="G13" s="114">
        <v>2907</v>
      </c>
      <c r="H13" s="114">
        <v>2634</v>
      </c>
      <c r="I13" s="140">
        <v>2144</v>
      </c>
      <c r="J13" s="115">
        <v>395</v>
      </c>
      <c r="K13" s="116">
        <v>18.423507462686569</v>
      </c>
    </row>
    <row r="14" spans="1:15" ht="15.95" customHeight="1" x14ac:dyDescent="0.2">
      <c r="A14" s="306" t="s">
        <v>230</v>
      </c>
      <c r="B14" s="307"/>
      <c r="C14" s="308"/>
      <c r="D14" s="113">
        <v>38.740355284406959</v>
      </c>
      <c r="E14" s="115">
        <v>4318</v>
      </c>
      <c r="F14" s="114">
        <v>3782</v>
      </c>
      <c r="G14" s="114">
        <v>5213</v>
      </c>
      <c r="H14" s="114">
        <v>3690</v>
      </c>
      <c r="I14" s="140">
        <v>3437</v>
      </c>
      <c r="J14" s="115">
        <v>881</v>
      </c>
      <c r="K14" s="116">
        <v>25.632819319173699</v>
      </c>
    </row>
    <row r="15" spans="1:15" ht="15.95" customHeight="1" x14ac:dyDescent="0.2">
      <c r="A15" s="306" t="s">
        <v>231</v>
      </c>
      <c r="B15" s="307"/>
      <c r="C15" s="308"/>
      <c r="D15" s="113">
        <v>10.828996949578324</v>
      </c>
      <c r="E15" s="115">
        <v>1207</v>
      </c>
      <c r="F15" s="114">
        <v>1998</v>
      </c>
      <c r="G15" s="114">
        <v>1404</v>
      </c>
      <c r="H15" s="114">
        <v>1193</v>
      </c>
      <c r="I15" s="140">
        <v>993</v>
      </c>
      <c r="J15" s="115">
        <v>214</v>
      </c>
      <c r="K15" s="116">
        <v>21.550855991943607</v>
      </c>
    </row>
    <row r="16" spans="1:15" ht="15.95" customHeight="1" x14ac:dyDescent="0.2">
      <c r="A16" s="306" t="s">
        <v>232</v>
      </c>
      <c r="B16" s="307"/>
      <c r="C16" s="308"/>
      <c r="D16" s="113">
        <v>27.373048627310247</v>
      </c>
      <c r="E16" s="115">
        <v>3051</v>
      </c>
      <c r="F16" s="114">
        <v>3303</v>
      </c>
      <c r="G16" s="114">
        <v>3435</v>
      </c>
      <c r="H16" s="114">
        <v>3301</v>
      </c>
      <c r="I16" s="140">
        <v>2760</v>
      </c>
      <c r="J16" s="115">
        <v>291</v>
      </c>
      <c r="K16" s="116">
        <v>10.543478260869565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0.76260541898438905</v>
      </c>
      <c r="E18" s="115">
        <v>85</v>
      </c>
      <c r="F18" s="114">
        <v>55</v>
      </c>
      <c r="G18" s="114">
        <v>147</v>
      </c>
      <c r="H18" s="114">
        <v>101</v>
      </c>
      <c r="I18" s="140">
        <v>145</v>
      </c>
      <c r="J18" s="115">
        <v>-60</v>
      </c>
      <c r="K18" s="116">
        <v>-41.379310344827587</v>
      </c>
    </row>
    <row r="19" spans="1:11" ht="14.1" customHeight="1" x14ac:dyDescent="0.2">
      <c r="A19" s="306" t="s">
        <v>235</v>
      </c>
      <c r="B19" s="307" t="s">
        <v>236</v>
      </c>
      <c r="C19" s="308"/>
      <c r="D19" s="113">
        <v>0.63699982056343085</v>
      </c>
      <c r="E19" s="115">
        <v>71</v>
      </c>
      <c r="F19" s="114">
        <v>39</v>
      </c>
      <c r="G19" s="114">
        <v>99</v>
      </c>
      <c r="H19" s="114">
        <v>86</v>
      </c>
      <c r="I19" s="140">
        <v>134</v>
      </c>
      <c r="J19" s="115">
        <v>-63</v>
      </c>
      <c r="K19" s="116">
        <v>-47.014925373134325</v>
      </c>
    </row>
    <row r="20" spans="1:11" ht="14.1" customHeight="1" x14ac:dyDescent="0.2">
      <c r="A20" s="306">
        <v>12</v>
      </c>
      <c r="B20" s="307" t="s">
        <v>237</v>
      </c>
      <c r="C20" s="308"/>
      <c r="D20" s="113">
        <v>0.68185896285663017</v>
      </c>
      <c r="E20" s="115">
        <v>76</v>
      </c>
      <c r="F20" s="114">
        <v>13</v>
      </c>
      <c r="G20" s="114">
        <v>83</v>
      </c>
      <c r="H20" s="114">
        <v>54</v>
      </c>
      <c r="I20" s="140">
        <v>63</v>
      </c>
      <c r="J20" s="115">
        <v>13</v>
      </c>
      <c r="K20" s="116">
        <v>20.634920634920636</v>
      </c>
    </row>
    <row r="21" spans="1:11" ht="14.1" customHeight="1" x14ac:dyDescent="0.2">
      <c r="A21" s="306">
        <v>21</v>
      </c>
      <c r="B21" s="307" t="s">
        <v>238</v>
      </c>
      <c r="C21" s="308"/>
      <c r="D21" s="113">
        <v>5.3830970751839222E-2</v>
      </c>
      <c r="E21" s="115">
        <v>6</v>
      </c>
      <c r="F21" s="114">
        <v>5</v>
      </c>
      <c r="G21" s="114" t="s">
        <v>513</v>
      </c>
      <c r="H21" s="114">
        <v>11</v>
      </c>
      <c r="I21" s="140">
        <v>13</v>
      </c>
      <c r="J21" s="115">
        <v>-7</v>
      </c>
      <c r="K21" s="116">
        <v>-53.846153846153847</v>
      </c>
    </row>
    <row r="22" spans="1:11" ht="14.1" customHeight="1" x14ac:dyDescent="0.2">
      <c r="A22" s="306">
        <v>22</v>
      </c>
      <c r="B22" s="307" t="s">
        <v>239</v>
      </c>
      <c r="C22" s="308"/>
      <c r="D22" s="113">
        <v>0.26018302530055626</v>
      </c>
      <c r="E22" s="115">
        <v>29</v>
      </c>
      <c r="F22" s="114">
        <v>16</v>
      </c>
      <c r="G22" s="114">
        <v>59</v>
      </c>
      <c r="H22" s="114">
        <v>25</v>
      </c>
      <c r="I22" s="140">
        <v>28</v>
      </c>
      <c r="J22" s="115">
        <v>1</v>
      </c>
      <c r="K22" s="116">
        <v>3.5714285714285716</v>
      </c>
    </row>
    <row r="23" spans="1:11" ht="14.1" customHeight="1" x14ac:dyDescent="0.2">
      <c r="A23" s="306">
        <v>23</v>
      </c>
      <c r="B23" s="307" t="s">
        <v>240</v>
      </c>
      <c r="C23" s="308"/>
      <c r="D23" s="113">
        <v>0.50242239368383279</v>
      </c>
      <c r="E23" s="115">
        <v>56</v>
      </c>
      <c r="F23" s="114">
        <v>39</v>
      </c>
      <c r="G23" s="114">
        <v>77</v>
      </c>
      <c r="H23" s="114">
        <v>45</v>
      </c>
      <c r="I23" s="140">
        <v>46</v>
      </c>
      <c r="J23" s="115">
        <v>10</v>
      </c>
      <c r="K23" s="116">
        <v>21.739130434782609</v>
      </c>
    </row>
    <row r="24" spans="1:11" ht="14.1" customHeight="1" x14ac:dyDescent="0.2">
      <c r="A24" s="306">
        <v>24</v>
      </c>
      <c r="B24" s="307" t="s">
        <v>241</v>
      </c>
      <c r="C24" s="308"/>
      <c r="D24" s="113">
        <v>0.52036605060111252</v>
      </c>
      <c r="E24" s="115">
        <v>58</v>
      </c>
      <c r="F24" s="114">
        <v>25</v>
      </c>
      <c r="G24" s="114">
        <v>69</v>
      </c>
      <c r="H24" s="114">
        <v>47</v>
      </c>
      <c r="I24" s="140">
        <v>52</v>
      </c>
      <c r="J24" s="115">
        <v>6</v>
      </c>
      <c r="K24" s="116">
        <v>11.538461538461538</v>
      </c>
    </row>
    <row r="25" spans="1:11" ht="14.1" customHeight="1" x14ac:dyDescent="0.2">
      <c r="A25" s="306">
        <v>25</v>
      </c>
      <c r="B25" s="307" t="s">
        <v>242</v>
      </c>
      <c r="C25" s="308"/>
      <c r="D25" s="113">
        <v>0.87026736048806752</v>
      </c>
      <c r="E25" s="115">
        <v>97</v>
      </c>
      <c r="F25" s="114">
        <v>56</v>
      </c>
      <c r="G25" s="114">
        <v>127</v>
      </c>
      <c r="H25" s="114">
        <v>99</v>
      </c>
      <c r="I25" s="140">
        <v>109</v>
      </c>
      <c r="J25" s="115">
        <v>-12</v>
      </c>
      <c r="K25" s="116">
        <v>-11.009174311926605</v>
      </c>
    </row>
    <row r="26" spans="1:11" ht="14.1" customHeight="1" x14ac:dyDescent="0.2">
      <c r="A26" s="306">
        <v>26</v>
      </c>
      <c r="B26" s="307" t="s">
        <v>243</v>
      </c>
      <c r="C26" s="308"/>
      <c r="D26" s="113">
        <v>0.78952090436030864</v>
      </c>
      <c r="E26" s="115">
        <v>88</v>
      </c>
      <c r="F26" s="114">
        <v>66</v>
      </c>
      <c r="G26" s="114">
        <v>103</v>
      </c>
      <c r="H26" s="114">
        <v>61</v>
      </c>
      <c r="I26" s="140">
        <v>67</v>
      </c>
      <c r="J26" s="115">
        <v>21</v>
      </c>
      <c r="K26" s="116">
        <v>31.343283582089551</v>
      </c>
    </row>
    <row r="27" spans="1:11" ht="14.1" customHeight="1" x14ac:dyDescent="0.2">
      <c r="A27" s="306">
        <v>27</v>
      </c>
      <c r="B27" s="307" t="s">
        <v>244</v>
      </c>
      <c r="C27" s="308"/>
      <c r="D27" s="113">
        <v>0.55625336443567197</v>
      </c>
      <c r="E27" s="115">
        <v>62</v>
      </c>
      <c r="F27" s="114">
        <v>52</v>
      </c>
      <c r="G27" s="114">
        <v>76</v>
      </c>
      <c r="H27" s="114">
        <v>65</v>
      </c>
      <c r="I27" s="140">
        <v>61</v>
      </c>
      <c r="J27" s="115">
        <v>1</v>
      </c>
      <c r="K27" s="116">
        <v>1.639344262295082</v>
      </c>
    </row>
    <row r="28" spans="1:11" ht="14.1" customHeight="1" x14ac:dyDescent="0.2">
      <c r="A28" s="306">
        <v>28</v>
      </c>
      <c r="B28" s="307" t="s">
        <v>245</v>
      </c>
      <c r="C28" s="308"/>
      <c r="D28" s="113">
        <v>0.11663376996231832</v>
      </c>
      <c r="E28" s="115">
        <v>13</v>
      </c>
      <c r="F28" s="114">
        <v>16</v>
      </c>
      <c r="G28" s="114">
        <v>17</v>
      </c>
      <c r="H28" s="114">
        <v>10</v>
      </c>
      <c r="I28" s="140" t="s">
        <v>513</v>
      </c>
      <c r="J28" s="115" t="s">
        <v>513</v>
      </c>
      <c r="K28" s="116" t="s">
        <v>513</v>
      </c>
    </row>
    <row r="29" spans="1:11" ht="14.1" customHeight="1" x14ac:dyDescent="0.2">
      <c r="A29" s="306">
        <v>29</v>
      </c>
      <c r="B29" s="307" t="s">
        <v>246</v>
      </c>
      <c r="C29" s="308"/>
      <c r="D29" s="113">
        <v>2.6736048806746817</v>
      </c>
      <c r="E29" s="115">
        <v>298</v>
      </c>
      <c r="F29" s="114">
        <v>231</v>
      </c>
      <c r="G29" s="114">
        <v>335</v>
      </c>
      <c r="H29" s="114">
        <v>311</v>
      </c>
      <c r="I29" s="140">
        <v>226</v>
      </c>
      <c r="J29" s="115">
        <v>72</v>
      </c>
      <c r="K29" s="116">
        <v>31.858407079646017</v>
      </c>
    </row>
    <row r="30" spans="1:11" ht="14.1" customHeight="1" x14ac:dyDescent="0.2">
      <c r="A30" s="306" t="s">
        <v>247</v>
      </c>
      <c r="B30" s="307" t="s">
        <v>248</v>
      </c>
      <c r="C30" s="308"/>
      <c r="D30" s="113" t="s">
        <v>513</v>
      </c>
      <c r="E30" s="115" t="s">
        <v>513</v>
      </c>
      <c r="F30" s="114" t="s">
        <v>513</v>
      </c>
      <c r="G30" s="114">
        <v>68</v>
      </c>
      <c r="H30" s="114">
        <v>82</v>
      </c>
      <c r="I30" s="140">
        <v>12</v>
      </c>
      <c r="J30" s="115" t="s">
        <v>513</v>
      </c>
      <c r="K30" s="116" t="s">
        <v>513</v>
      </c>
    </row>
    <row r="31" spans="1:11" ht="14.1" customHeight="1" x14ac:dyDescent="0.2">
      <c r="A31" s="306" t="s">
        <v>249</v>
      </c>
      <c r="B31" s="307" t="s">
        <v>250</v>
      </c>
      <c r="C31" s="308"/>
      <c r="D31" s="113">
        <v>2.4313655122914049</v>
      </c>
      <c r="E31" s="115">
        <v>271</v>
      </c>
      <c r="F31" s="114">
        <v>203</v>
      </c>
      <c r="G31" s="114">
        <v>262</v>
      </c>
      <c r="H31" s="114">
        <v>229</v>
      </c>
      <c r="I31" s="140">
        <v>214</v>
      </c>
      <c r="J31" s="115">
        <v>57</v>
      </c>
      <c r="K31" s="116">
        <v>26.635514018691588</v>
      </c>
    </row>
    <row r="32" spans="1:11" ht="14.1" customHeight="1" x14ac:dyDescent="0.2">
      <c r="A32" s="306">
        <v>31</v>
      </c>
      <c r="B32" s="307" t="s">
        <v>251</v>
      </c>
      <c r="C32" s="308"/>
      <c r="D32" s="113">
        <v>0.52933787905975238</v>
      </c>
      <c r="E32" s="115">
        <v>59</v>
      </c>
      <c r="F32" s="114">
        <v>49</v>
      </c>
      <c r="G32" s="114">
        <v>57</v>
      </c>
      <c r="H32" s="114">
        <v>47</v>
      </c>
      <c r="I32" s="140">
        <v>49</v>
      </c>
      <c r="J32" s="115">
        <v>10</v>
      </c>
      <c r="K32" s="116">
        <v>20.408163265306122</v>
      </c>
    </row>
    <row r="33" spans="1:11" ht="14.1" customHeight="1" x14ac:dyDescent="0.2">
      <c r="A33" s="306">
        <v>32</v>
      </c>
      <c r="B33" s="307" t="s">
        <v>252</v>
      </c>
      <c r="C33" s="308"/>
      <c r="D33" s="113">
        <v>0.88821101740534725</v>
      </c>
      <c r="E33" s="115">
        <v>99</v>
      </c>
      <c r="F33" s="114">
        <v>55</v>
      </c>
      <c r="G33" s="114">
        <v>134</v>
      </c>
      <c r="H33" s="114">
        <v>106</v>
      </c>
      <c r="I33" s="140">
        <v>120</v>
      </c>
      <c r="J33" s="115">
        <v>-21</v>
      </c>
      <c r="K33" s="116">
        <v>-17.5</v>
      </c>
    </row>
    <row r="34" spans="1:11" ht="14.1" customHeight="1" x14ac:dyDescent="0.2">
      <c r="A34" s="306">
        <v>33</v>
      </c>
      <c r="B34" s="307" t="s">
        <v>253</v>
      </c>
      <c r="C34" s="308"/>
      <c r="D34" s="113">
        <v>0.48447873676655301</v>
      </c>
      <c r="E34" s="115">
        <v>54</v>
      </c>
      <c r="F34" s="114">
        <v>23</v>
      </c>
      <c r="G34" s="114">
        <v>60</v>
      </c>
      <c r="H34" s="114">
        <v>55</v>
      </c>
      <c r="I34" s="140">
        <v>48</v>
      </c>
      <c r="J34" s="115">
        <v>6</v>
      </c>
      <c r="K34" s="116">
        <v>12.5</v>
      </c>
    </row>
    <row r="35" spans="1:11" ht="14.1" customHeight="1" x14ac:dyDescent="0.2">
      <c r="A35" s="306">
        <v>34</v>
      </c>
      <c r="B35" s="307" t="s">
        <v>254</v>
      </c>
      <c r="C35" s="308"/>
      <c r="D35" s="113">
        <v>1.0138166158263053</v>
      </c>
      <c r="E35" s="115">
        <v>113</v>
      </c>
      <c r="F35" s="114">
        <v>74</v>
      </c>
      <c r="G35" s="114">
        <v>143</v>
      </c>
      <c r="H35" s="114">
        <v>135</v>
      </c>
      <c r="I35" s="140">
        <v>125</v>
      </c>
      <c r="J35" s="115">
        <v>-12</v>
      </c>
      <c r="K35" s="116">
        <v>-9.6</v>
      </c>
    </row>
    <row r="36" spans="1:11" ht="14.1" customHeight="1" x14ac:dyDescent="0.2">
      <c r="A36" s="306">
        <v>41</v>
      </c>
      <c r="B36" s="307" t="s">
        <v>255</v>
      </c>
      <c r="C36" s="308"/>
      <c r="D36" s="113">
        <v>0.6011125067288714</v>
      </c>
      <c r="E36" s="115">
        <v>67</v>
      </c>
      <c r="F36" s="114">
        <v>62</v>
      </c>
      <c r="G36" s="114">
        <v>94</v>
      </c>
      <c r="H36" s="114">
        <v>45</v>
      </c>
      <c r="I36" s="140">
        <v>50</v>
      </c>
      <c r="J36" s="115">
        <v>17</v>
      </c>
      <c r="K36" s="116">
        <v>34</v>
      </c>
    </row>
    <row r="37" spans="1:11" ht="14.1" customHeight="1" x14ac:dyDescent="0.2">
      <c r="A37" s="306">
        <v>42</v>
      </c>
      <c r="B37" s="307" t="s">
        <v>256</v>
      </c>
      <c r="C37" s="308"/>
      <c r="D37" s="113">
        <v>0.48447873676655301</v>
      </c>
      <c r="E37" s="115">
        <v>54</v>
      </c>
      <c r="F37" s="114">
        <v>58</v>
      </c>
      <c r="G37" s="114">
        <v>64</v>
      </c>
      <c r="H37" s="114">
        <v>45</v>
      </c>
      <c r="I37" s="140">
        <v>48</v>
      </c>
      <c r="J37" s="115">
        <v>6</v>
      </c>
      <c r="K37" s="116">
        <v>12.5</v>
      </c>
    </row>
    <row r="38" spans="1:11" ht="14.1" customHeight="1" x14ac:dyDescent="0.2">
      <c r="A38" s="306">
        <v>43</v>
      </c>
      <c r="B38" s="307" t="s">
        <v>257</v>
      </c>
      <c r="C38" s="308"/>
      <c r="D38" s="113">
        <v>1.4624080387582989</v>
      </c>
      <c r="E38" s="115">
        <v>163</v>
      </c>
      <c r="F38" s="114">
        <v>141</v>
      </c>
      <c r="G38" s="114">
        <v>190</v>
      </c>
      <c r="H38" s="114">
        <v>130</v>
      </c>
      <c r="I38" s="140">
        <v>147</v>
      </c>
      <c r="J38" s="115">
        <v>16</v>
      </c>
      <c r="K38" s="116">
        <v>10.884353741496598</v>
      </c>
    </row>
    <row r="39" spans="1:11" ht="14.1" customHeight="1" x14ac:dyDescent="0.2">
      <c r="A39" s="306">
        <v>51</v>
      </c>
      <c r="B39" s="307" t="s">
        <v>258</v>
      </c>
      <c r="C39" s="308"/>
      <c r="D39" s="113">
        <v>12.372151444464382</v>
      </c>
      <c r="E39" s="115">
        <v>1379</v>
      </c>
      <c r="F39" s="114">
        <v>1282</v>
      </c>
      <c r="G39" s="114">
        <v>1604</v>
      </c>
      <c r="H39" s="114">
        <v>1340</v>
      </c>
      <c r="I39" s="140">
        <v>1064</v>
      </c>
      <c r="J39" s="115">
        <v>315</v>
      </c>
      <c r="K39" s="116">
        <v>29.605263157894736</v>
      </c>
    </row>
    <row r="40" spans="1:11" ht="14.1" customHeight="1" x14ac:dyDescent="0.2">
      <c r="A40" s="306" t="s">
        <v>259</v>
      </c>
      <c r="B40" s="307" t="s">
        <v>260</v>
      </c>
      <c r="C40" s="308"/>
      <c r="D40" s="113">
        <v>12.165799389915664</v>
      </c>
      <c r="E40" s="115">
        <v>1356</v>
      </c>
      <c r="F40" s="114">
        <v>1242</v>
      </c>
      <c r="G40" s="114">
        <v>1541</v>
      </c>
      <c r="H40" s="114">
        <v>1317</v>
      </c>
      <c r="I40" s="140">
        <v>1036</v>
      </c>
      <c r="J40" s="115">
        <v>320</v>
      </c>
      <c r="K40" s="116">
        <v>30.888030888030887</v>
      </c>
    </row>
    <row r="41" spans="1:11" ht="14.1" customHeight="1" x14ac:dyDescent="0.2">
      <c r="A41" s="306"/>
      <c r="B41" s="307" t="s">
        <v>261</v>
      </c>
      <c r="C41" s="308"/>
      <c r="D41" s="113">
        <v>11.797954423111429</v>
      </c>
      <c r="E41" s="115">
        <v>1315</v>
      </c>
      <c r="F41" s="114">
        <v>1198</v>
      </c>
      <c r="G41" s="114">
        <v>1471</v>
      </c>
      <c r="H41" s="114">
        <v>1281</v>
      </c>
      <c r="I41" s="140">
        <v>993</v>
      </c>
      <c r="J41" s="115">
        <v>322</v>
      </c>
      <c r="K41" s="116">
        <v>32.426988922457198</v>
      </c>
    </row>
    <row r="42" spans="1:11" ht="14.1" customHeight="1" x14ac:dyDescent="0.2">
      <c r="A42" s="306">
        <v>52</v>
      </c>
      <c r="B42" s="307" t="s">
        <v>262</v>
      </c>
      <c r="C42" s="308"/>
      <c r="D42" s="113">
        <v>2.2070698008254084</v>
      </c>
      <c r="E42" s="115">
        <v>246</v>
      </c>
      <c r="F42" s="114">
        <v>177</v>
      </c>
      <c r="G42" s="114">
        <v>202</v>
      </c>
      <c r="H42" s="114">
        <v>243</v>
      </c>
      <c r="I42" s="140">
        <v>251</v>
      </c>
      <c r="J42" s="115">
        <v>-5</v>
      </c>
      <c r="K42" s="116">
        <v>-1.9920318725099602</v>
      </c>
    </row>
    <row r="43" spans="1:11" ht="14.1" customHeight="1" x14ac:dyDescent="0.2">
      <c r="A43" s="306" t="s">
        <v>263</v>
      </c>
      <c r="B43" s="307" t="s">
        <v>264</v>
      </c>
      <c r="C43" s="308"/>
      <c r="D43" s="113">
        <v>1.9109994616902926</v>
      </c>
      <c r="E43" s="115">
        <v>213</v>
      </c>
      <c r="F43" s="114">
        <v>153</v>
      </c>
      <c r="G43" s="114">
        <v>169</v>
      </c>
      <c r="H43" s="114">
        <v>200</v>
      </c>
      <c r="I43" s="140">
        <v>219</v>
      </c>
      <c r="J43" s="115">
        <v>-6</v>
      </c>
      <c r="K43" s="116">
        <v>-2.7397260273972601</v>
      </c>
    </row>
    <row r="44" spans="1:11" ht="14.1" customHeight="1" x14ac:dyDescent="0.2">
      <c r="A44" s="306">
        <v>53</v>
      </c>
      <c r="B44" s="307" t="s">
        <v>265</v>
      </c>
      <c r="C44" s="308"/>
      <c r="D44" s="113">
        <v>1.9020276332316526</v>
      </c>
      <c r="E44" s="115">
        <v>212</v>
      </c>
      <c r="F44" s="114">
        <v>215</v>
      </c>
      <c r="G44" s="114">
        <v>226</v>
      </c>
      <c r="H44" s="114">
        <v>260</v>
      </c>
      <c r="I44" s="140">
        <v>155</v>
      </c>
      <c r="J44" s="115">
        <v>57</v>
      </c>
      <c r="K44" s="116">
        <v>36.774193548387096</v>
      </c>
    </row>
    <row r="45" spans="1:11" ht="14.1" customHeight="1" x14ac:dyDescent="0.2">
      <c r="A45" s="306" t="s">
        <v>266</v>
      </c>
      <c r="B45" s="307" t="s">
        <v>267</v>
      </c>
      <c r="C45" s="308"/>
      <c r="D45" s="113">
        <v>1.8930558047730128</v>
      </c>
      <c r="E45" s="115">
        <v>211</v>
      </c>
      <c r="F45" s="114">
        <v>210</v>
      </c>
      <c r="G45" s="114">
        <v>226</v>
      </c>
      <c r="H45" s="114">
        <v>258</v>
      </c>
      <c r="I45" s="140">
        <v>152</v>
      </c>
      <c r="J45" s="115">
        <v>59</v>
      </c>
      <c r="K45" s="116">
        <v>38.815789473684212</v>
      </c>
    </row>
    <row r="46" spans="1:11" ht="14.1" customHeight="1" x14ac:dyDescent="0.2">
      <c r="A46" s="306">
        <v>54</v>
      </c>
      <c r="B46" s="307" t="s">
        <v>268</v>
      </c>
      <c r="C46" s="308"/>
      <c r="D46" s="113">
        <v>3.0055625336443565</v>
      </c>
      <c r="E46" s="115">
        <v>335</v>
      </c>
      <c r="F46" s="114">
        <v>202</v>
      </c>
      <c r="G46" s="114">
        <v>223</v>
      </c>
      <c r="H46" s="114">
        <v>209</v>
      </c>
      <c r="I46" s="140">
        <v>282</v>
      </c>
      <c r="J46" s="115">
        <v>53</v>
      </c>
      <c r="K46" s="116">
        <v>18.794326241134751</v>
      </c>
    </row>
    <row r="47" spans="1:11" ht="14.1" customHeight="1" x14ac:dyDescent="0.2">
      <c r="A47" s="306">
        <v>61</v>
      </c>
      <c r="B47" s="307" t="s">
        <v>269</v>
      </c>
      <c r="C47" s="308"/>
      <c r="D47" s="113">
        <v>1.9558586039834918</v>
      </c>
      <c r="E47" s="115">
        <v>218</v>
      </c>
      <c r="F47" s="114">
        <v>209</v>
      </c>
      <c r="G47" s="114">
        <v>276</v>
      </c>
      <c r="H47" s="114">
        <v>209</v>
      </c>
      <c r="I47" s="140">
        <v>171</v>
      </c>
      <c r="J47" s="115">
        <v>47</v>
      </c>
      <c r="K47" s="116">
        <v>27.485380116959064</v>
      </c>
    </row>
    <row r="48" spans="1:11" ht="14.1" customHeight="1" x14ac:dyDescent="0.2">
      <c r="A48" s="306">
        <v>62</v>
      </c>
      <c r="B48" s="307" t="s">
        <v>270</v>
      </c>
      <c r="C48" s="308"/>
      <c r="D48" s="113">
        <v>4.5756325139063341</v>
      </c>
      <c r="E48" s="115">
        <v>510</v>
      </c>
      <c r="F48" s="114">
        <v>540</v>
      </c>
      <c r="G48" s="114">
        <v>616</v>
      </c>
      <c r="H48" s="114">
        <v>536</v>
      </c>
      <c r="I48" s="140">
        <v>476</v>
      </c>
      <c r="J48" s="115">
        <v>34</v>
      </c>
      <c r="K48" s="116">
        <v>7.1428571428571432</v>
      </c>
    </row>
    <row r="49" spans="1:11" ht="14.1" customHeight="1" x14ac:dyDescent="0.2">
      <c r="A49" s="306">
        <v>63</v>
      </c>
      <c r="B49" s="307" t="s">
        <v>271</v>
      </c>
      <c r="C49" s="308"/>
      <c r="D49" s="113">
        <v>3.4900412704109098</v>
      </c>
      <c r="E49" s="115">
        <v>389</v>
      </c>
      <c r="F49" s="114">
        <v>554</v>
      </c>
      <c r="G49" s="114">
        <v>652</v>
      </c>
      <c r="H49" s="114">
        <v>528</v>
      </c>
      <c r="I49" s="140">
        <v>401</v>
      </c>
      <c r="J49" s="115">
        <v>-12</v>
      </c>
      <c r="K49" s="116">
        <v>-2.9925187032418954</v>
      </c>
    </row>
    <row r="50" spans="1:11" ht="14.1" customHeight="1" x14ac:dyDescent="0.2">
      <c r="A50" s="306" t="s">
        <v>272</v>
      </c>
      <c r="B50" s="307" t="s">
        <v>273</v>
      </c>
      <c r="C50" s="308"/>
      <c r="D50" s="113">
        <v>0.71774627669118962</v>
      </c>
      <c r="E50" s="115">
        <v>80</v>
      </c>
      <c r="F50" s="114">
        <v>77</v>
      </c>
      <c r="G50" s="114">
        <v>122</v>
      </c>
      <c r="H50" s="114">
        <v>50</v>
      </c>
      <c r="I50" s="140">
        <v>57</v>
      </c>
      <c r="J50" s="115">
        <v>23</v>
      </c>
      <c r="K50" s="116">
        <v>40.350877192982459</v>
      </c>
    </row>
    <row r="51" spans="1:11" ht="14.1" customHeight="1" x14ac:dyDescent="0.2">
      <c r="A51" s="306" t="s">
        <v>274</v>
      </c>
      <c r="B51" s="307" t="s">
        <v>275</v>
      </c>
      <c r="C51" s="308"/>
      <c r="D51" s="113">
        <v>2.4223936838327651</v>
      </c>
      <c r="E51" s="115">
        <v>270</v>
      </c>
      <c r="F51" s="114">
        <v>275</v>
      </c>
      <c r="G51" s="114">
        <v>356</v>
      </c>
      <c r="H51" s="114">
        <v>389</v>
      </c>
      <c r="I51" s="140">
        <v>292</v>
      </c>
      <c r="J51" s="115">
        <v>-22</v>
      </c>
      <c r="K51" s="116">
        <v>-7.5342465753424657</v>
      </c>
    </row>
    <row r="52" spans="1:11" ht="14.1" customHeight="1" x14ac:dyDescent="0.2">
      <c r="A52" s="306">
        <v>71</v>
      </c>
      <c r="B52" s="307" t="s">
        <v>276</v>
      </c>
      <c r="C52" s="308"/>
      <c r="D52" s="113">
        <v>10.209940785932172</v>
      </c>
      <c r="E52" s="115">
        <v>1138</v>
      </c>
      <c r="F52" s="114">
        <v>920</v>
      </c>
      <c r="G52" s="114">
        <v>1043</v>
      </c>
      <c r="H52" s="114">
        <v>1007</v>
      </c>
      <c r="I52" s="140">
        <v>870</v>
      </c>
      <c r="J52" s="115">
        <v>268</v>
      </c>
      <c r="K52" s="116">
        <v>30.804597701149426</v>
      </c>
    </row>
    <row r="53" spans="1:11" ht="14.1" customHeight="1" x14ac:dyDescent="0.2">
      <c r="A53" s="306" t="s">
        <v>277</v>
      </c>
      <c r="B53" s="307" t="s">
        <v>278</v>
      </c>
      <c r="C53" s="308"/>
      <c r="D53" s="113">
        <v>3.9117172079669835</v>
      </c>
      <c r="E53" s="115">
        <v>436</v>
      </c>
      <c r="F53" s="114">
        <v>282</v>
      </c>
      <c r="G53" s="114">
        <v>337</v>
      </c>
      <c r="H53" s="114">
        <v>274</v>
      </c>
      <c r="I53" s="140">
        <v>281</v>
      </c>
      <c r="J53" s="115">
        <v>155</v>
      </c>
      <c r="K53" s="116">
        <v>55.160142348754448</v>
      </c>
    </row>
    <row r="54" spans="1:11" ht="14.1" customHeight="1" x14ac:dyDescent="0.2">
      <c r="A54" s="306" t="s">
        <v>279</v>
      </c>
      <c r="B54" s="307" t="s">
        <v>280</v>
      </c>
      <c r="C54" s="308"/>
      <c r="D54" s="113">
        <v>5.2664633052216043</v>
      </c>
      <c r="E54" s="115">
        <v>587</v>
      </c>
      <c r="F54" s="114">
        <v>564</v>
      </c>
      <c r="G54" s="114">
        <v>610</v>
      </c>
      <c r="H54" s="114">
        <v>668</v>
      </c>
      <c r="I54" s="140">
        <v>506</v>
      </c>
      <c r="J54" s="115">
        <v>81</v>
      </c>
      <c r="K54" s="116">
        <v>16.007905138339922</v>
      </c>
    </row>
    <row r="55" spans="1:11" ht="14.1" customHeight="1" x14ac:dyDescent="0.2">
      <c r="A55" s="306">
        <v>72</v>
      </c>
      <c r="B55" s="307" t="s">
        <v>281</v>
      </c>
      <c r="C55" s="308"/>
      <c r="D55" s="113">
        <v>1.3996052395478198</v>
      </c>
      <c r="E55" s="115">
        <v>156</v>
      </c>
      <c r="F55" s="114">
        <v>118</v>
      </c>
      <c r="G55" s="114">
        <v>220</v>
      </c>
      <c r="H55" s="114">
        <v>112</v>
      </c>
      <c r="I55" s="140">
        <v>165</v>
      </c>
      <c r="J55" s="115">
        <v>-9</v>
      </c>
      <c r="K55" s="116">
        <v>-5.4545454545454541</v>
      </c>
    </row>
    <row r="56" spans="1:11" ht="14.1" customHeight="1" x14ac:dyDescent="0.2">
      <c r="A56" s="306" t="s">
        <v>282</v>
      </c>
      <c r="B56" s="307" t="s">
        <v>283</v>
      </c>
      <c r="C56" s="308"/>
      <c r="D56" s="113">
        <v>0.41270410909743405</v>
      </c>
      <c r="E56" s="115">
        <v>46</v>
      </c>
      <c r="F56" s="114">
        <v>39</v>
      </c>
      <c r="G56" s="114">
        <v>100</v>
      </c>
      <c r="H56" s="114">
        <v>35</v>
      </c>
      <c r="I56" s="140">
        <v>46</v>
      </c>
      <c r="J56" s="115">
        <v>0</v>
      </c>
      <c r="K56" s="116">
        <v>0</v>
      </c>
    </row>
    <row r="57" spans="1:11" ht="14.1" customHeight="1" x14ac:dyDescent="0.2">
      <c r="A57" s="306" t="s">
        <v>284</v>
      </c>
      <c r="B57" s="307" t="s">
        <v>285</v>
      </c>
      <c r="C57" s="308"/>
      <c r="D57" s="113">
        <v>0.68185896285663017</v>
      </c>
      <c r="E57" s="115">
        <v>76</v>
      </c>
      <c r="F57" s="114">
        <v>64</v>
      </c>
      <c r="G57" s="114">
        <v>88</v>
      </c>
      <c r="H57" s="114">
        <v>55</v>
      </c>
      <c r="I57" s="140">
        <v>93</v>
      </c>
      <c r="J57" s="115">
        <v>-17</v>
      </c>
      <c r="K57" s="116">
        <v>-18.27956989247312</v>
      </c>
    </row>
    <row r="58" spans="1:11" ht="14.1" customHeight="1" x14ac:dyDescent="0.2">
      <c r="A58" s="306">
        <v>73</v>
      </c>
      <c r="B58" s="307" t="s">
        <v>286</v>
      </c>
      <c r="C58" s="308"/>
      <c r="D58" s="113">
        <v>3.3913511573658712</v>
      </c>
      <c r="E58" s="115">
        <v>378</v>
      </c>
      <c r="F58" s="114">
        <v>284</v>
      </c>
      <c r="G58" s="114">
        <v>451</v>
      </c>
      <c r="H58" s="114">
        <v>255</v>
      </c>
      <c r="I58" s="140">
        <v>308</v>
      </c>
      <c r="J58" s="115">
        <v>70</v>
      </c>
      <c r="K58" s="116">
        <v>22.727272727272727</v>
      </c>
    </row>
    <row r="59" spans="1:11" ht="14.1" customHeight="1" x14ac:dyDescent="0.2">
      <c r="A59" s="306" t="s">
        <v>287</v>
      </c>
      <c r="B59" s="307" t="s">
        <v>288</v>
      </c>
      <c r="C59" s="308"/>
      <c r="D59" s="113">
        <v>2.2788444284945273</v>
      </c>
      <c r="E59" s="115">
        <v>254</v>
      </c>
      <c r="F59" s="114">
        <v>239</v>
      </c>
      <c r="G59" s="114">
        <v>300</v>
      </c>
      <c r="H59" s="114">
        <v>187</v>
      </c>
      <c r="I59" s="140">
        <v>206</v>
      </c>
      <c r="J59" s="115">
        <v>48</v>
      </c>
      <c r="K59" s="116">
        <v>23.300970873786408</v>
      </c>
    </row>
    <row r="60" spans="1:11" ht="14.1" customHeight="1" x14ac:dyDescent="0.2">
      <c r="A60" s="306">
        <v>81</v>
      </c>
      <c r="B60" s="307" t="s">
        <v>289</v>
      </c>
      <c r="C60" s="308"/>
      <c r="D60" s="113">
        <v>4.8178718822896105</v>
      </c>
      <c r="E60" s="115">
        <v>537</v>
      </c>
      <c r="F60" s="114">
        <v>695</v>
      </c>
      <c r="G60" s="114">
        <v>483</v>
      </c>
      <c r="H60" s="114">
        <v>454</v>
      </c>
      <c r="I60" s="140">
        <v>609</v>
      </c>
      <c r="J60" s="115">
        <v>-72</v>
      </c>
      <c r="K60" s="116">
        <v>-11.822660098522167</v>
      </c>
    </row>
    <row r="61" spans="1:11" ht="14.1" customHeight="1" x14ac:dyDescent="0.2">
      <c r="A61" s="306" t="s">
        <v>290</v>
      </c>
      <c r="B61" s="307" t="s">
        <v>291</v>
      </c>
      <c r="C61" s="308"/>
      <c r="D61" s="113">
        <v>1.1753095280818231</v>
      </c>
      <c r="E61" s="115">
        <v>131</v>
      </c>
      <c r="F61" s="114">
        <v>83</v>
      </c>
      <c r="G61" s="114">
        <v>140</v>
      </c>
      <c r="H61" s="114">
        <v>110</v>
      </c>
      <c r="I61" s="140">
        <v>127</v>
      </c>
      <c r="J61" s="115">
        <v>4</v>
      </c>
      <c r="K61" s="116">
        <v>3.1496062992125986</v>
      </c>
    </row>
    <row r="62" spans="1:11" ht="14.1" customHeight="1" x14ac:dyDescent="0.2">
      <c r="A62" s="306" t="s">
        <v>292</v>
      </c>
      <c r="B62" s="307" t="s">
        <v>293</v>
      </c>
      <c r="C62" s="308"/>
      <c r="D62" s="113">
        <v>1.5610981518033376</v>
      </c>
      <c r="E62" s="115">
        <v>174</v>
      </c>
      <c r="F62" s="114">
        <v>323</v>
      </c>
      <c r="G62" s="114">
        <v>168</v>
      </c>
      <c r="H62" s="114">
        <v>198</v>
      </c>
      <c r="I62" s="140">
        <v>183</v>
      </c>
      <c r="J62" s="115">
        <v>-9</v>
      </c>
      <c r="K62" s="116">
        <v>-4.918032786885246</v>
      </c>
    </row>
    <row r="63" spans="1:11" ht="14.1" customHeight="1" x14ac:dyDescent="0.2">
      <c r="A63" s="306"/>
      <c r="B63" s="307" t="s">
        <v>294</v>
      </c>
      <c r="C63" s="308"/>
      <c r="D63" s="113">
        <v>1.2022250134577428</v>
      </c>
      <c r="E63" s="115">
        <v>134</v>
      </c>
      <c r="F63" s="114">
        <v>278</v>
      </c>
      <c r="G63" s="114">
        <v>152</v>
      </c>
      <c r="H63" s="114">
        <v>180</v>
      </c>
      <c r="I63" s="140">
        <v>158</v>
      </c>
      <c r="J63" s="115">
        <v>-24</v>
      </c>
      <c r="K63" s="116">
        <v>-15.189873417721518</v>
      </c>
    </row>
    <row r="64" spans="1:11" ht="14.1" customHeight="1" x14ac:dyDescent="0.2">
      <c r="A64" s="306" t="s">
        <v>295</v>
      </c>
      <c r="B64" s="307" t="s">
        <v>296</v>
      </c>
      <c r="C64" s="308"/>
      <c r="D64" s="113">
        <v>1.1394222142472636</v>
      </c>
      <c r="E64" s="115">
        <v>127</v>
      </c>
      <c r="F64" s="114">
        <v>49</v>
      </c>
      <c r="G64" s="114">
        <v>79</v>
      </c>
      <c r="H64" s="114">
        <v>70</v>
      </c>
      <c r="I64" s="140">
        <v>117</v>
      </c>
      <c r="J64" s="115">
        <v>10</v>
      </c>
      <c r="K64" s="116">
        <v>8.5470085470085468</v>
      </c>
    </row>
    <row r="65" spans="1:11" ht="14.1" customHeight="1" x14ac:dyDescent="0.2">
      <c r="A65" s="306" t="s">
        <v>297</v>
      </c>
      <c r="B65" s="307" t="s">
        <v>298</v>
      </c>
      <c r="C65" s="308"/>
      <c r="D65" s="113">
        <v>0.39476045218015432</v>
      </c>
      <c r="E65" s="115">
        <v>44</v>
      </c>
      <c r="F65" s="114">
        <v>81</v>
      </c>
      <c r="G65" s="114">
        <v>39</v>
      </c>
      <c r="H65" s="114">
        <v>33</v>
      </c>
      <c r="I65" s="140">
        <v>123</v>
      </c>
      <c r="J65" s="115">
        <v>-79</v>
      </c>
      <c r="K65" s="116">
        <v>-64.22764227642277</v>
      </c>
    </row>
    <row r="66" spans="1:11" ht="14.1" customHeight="1" x14ac:dyDescent="0.2">
      <c r="A66" s="306">
        <v>82</v>
      </c>
      <c r="B66" s="307" t="s">
        <v>299</v>
      </c>
      <c r="C66" s="308"/>
      <c r="D66" s="113">
        <v>2.2967880854118068</v>
      </c>
      <c r="E66" s="115">
        <v>256</v>
      </c>
      <c r="F66" s="114">
        <v>329</v>
      </c>
      <c r="G66" s="114">
        <v>337</v>
      </c>
      <c r="H66" s="114">
        <v>281</v>
      </c>
      <c r="I66" s="140">
        <v>269</v>
      </c>
      <c r="J66" s="115">
        <v>-13</v>
      </c>
      <c r="K66" s="116">
        <v>-4.8327137546468402</v>
      </c>
    </row>
    <row r="67" spans="1:11" ht="14.1" customHeight="1" x14ac:dyDescent="0.2">
      <c r="A67" s="306" t="s">
        <v>300</v>
      </c>
      <c r="B67" s="307" t="s">
        <v>301</v>
      </c>
      <c r="C67" s="308"/>
      <c r="D67" s="113">
        <v>1.453436210299659</v>
      </c>
      <c r="E67" s="115">
        <v>162</v>
      </c>
      <c r="F67" s="114">
        <v>167</v>
      </c>
      <c r="G67" s="114">
        <v>154</v>
      </c>
      <c r="H67" s="114">
        <v>146</v>
      </c>
      <c r="I67" s="140">
        <v>160</v>
      </c>
      <c r="J67" s="115">
        <v>2</v>
      </c>
      <c r="K67" s="116">
        <v>1.25</v>
      </c>
    </row>
    <row r="68" spans="1:11" ht="14.1" customHeight="1" x14ac:dyDescent="0.2">
      <c r="A68" s="306" t="s">
        <v>302</v>
      </c>
      <c r="B68" s="307" t="s">
        <v>303</v>
      </c>
      <c r="C68" s="308"/>
      <c r="D68" s="113">
        <v>0.61905616364615113</v>
      </c>
      <c r="E68" s="115">
        <v>69</v>
      </c>
      <c r="F68" s="114">
        <v>133</v>
      </c>
      <c r="G68" s="114">
        <v>128</v>
      </c>
      <c r="H68" s="114">
        <v>109</v>
      </c>
      <c r="I68" s="140">
        <v>73</v>
      </c>
      <c r="J68" s="115">
        <v>-4</v>
      </c>
      <c r="K68" s="116">
        <v>-5.4794520547945202</v>
      </c>
    </row>
    <row r="69" spans="1:11" ht="14.1" customHeight="1" x14ac:dyDescent="0.2">
      <c r="A69" s="306">
        <v>83</v>
      </c>
      <c r="B69" s="307" t="s">
        <v>304</v>
      </c>
      <c r="C69" s="308"/>
      <c r="D69" s="113">
        <v>5.8137448411986359</v>
      </c>
      <c r="E69" s="115">
        <v>648</v>
      </c>
      <c r="F69" s="114">
        <v>335</v>
      </c>
      <c r="G69" s="114">
        <v>949</v>
      </c>
      <c r="H69" s="114">
        <v>325</v>
      </c>
      <c r="I69" s="140">
        <v>341</v>
      </c>
      <c r="J69" s="115">
        <v>307</v>
      </c>
      <c r="K69" s="116">
        <v>90.029325513196483</v>
      </c>
    </row>
    <row r="70" spans="1:11" ht="14.1" customHeight="1" x14ac:dyDescent="0.2">
      <c r="A70" s="306" t="s">
        <v>305</v>
      </c>
      <c r="B70" s="307" t="s">
        <v>306</v>
      </c>
      <c r="C70" s="308"/>
      <c r="D70" s="113">
        <v>5.2574914767629641</v>
      </c>
      <c r="E70" s="115">
        <v>586</v>
      </c>
      <c r="F70" s="114">
        <v>316</v>
      </c>
      <c r="G70" s="114">
        <v>902</v>
      </c>
      <c r="H70" s="114">
        <v>291</v>
      </c>
      <c r="I70" s="140">
        <v>303</v>
      </c>
      <c r="J70" s="115">
        <v>283</v>
      </c>
      <c r="K70" s="116">
        <v>93.399339933993403</v>
      </c>
    </row>
    <row r="71" spans="1:11" ht="14.1" customHeight="1" x14ac:dyDescent="0.2">
      <c r="A71" s="306"/>
      <c r="B71" s="307" t="s">
        <v>307</v>
      </c>
      <c r="C71" s="308"/>
      <c r="D71" s="113">
        <v>1.4713798672169389</v>
      </c>
      <c r="E71" s="115">
        <v>164</v>
      </c>
      <c r="F71" s="114">
        <v>161</v>
      </c>
      <c r="G71" s="114">
        <v>635</v>
      </c>
      <c r="H71" s="114">
        <v>121</v>
      </c>
      <c r="I71" s="140">
        <v>171</v>
      </c>
      <c r="J71" s="115">
        <v>-7</v>
      </c>
      <c r="K71" s="116">
        <v>-4.0935672514619883</v>
      </c>
    </row>
    <row r="72" spans="1:11" ht="14.1" customHeight="1" x14ac:dyDescent="0.2">
      <c r="A72" s="306">
        <v>84</v>
      </c>
      <c r="B72" s="307" t="s">
        <v>308</v>
      </c>
      <c r="C72" s="308"/>
      <c r="D72" s="113">
        <v>4.8896465099587294</v>
      </c>
      <c r="E72" s="115">
        <v>545</v>
      </c>
      <c r="F72" s="114">
        <v>646</v>
      </c>
      <c r="G72" s="114">
        <v>583</v>
      </c>
      <c r="H72" s="114">
        <v>634</v>
      </c>
      <c r="I72" s="140">
        <v>525</v>
      </c>
      <c r="J72" s="115">
        <v>20</v>
      </c>
      <c r="K72" s="116">
        <v>3.8095238095238093</v>
      </c>
    </row>
    <row r="73" spans="1:11" ht="14.1" customHeight="1" x14ac:dyDescent="0.2">
      <c r="A73" s="306" t="s">
        <v>309</v>
      </c>
      <c r="B73" s="307" t="s">
        <v>310</v>
      </c>
      <c r="C73" s="308"/>
      <c r="D73" s="113">
        <v>1.0317602727435851</v>
      </c>
      <c r="E73" s="115">
        <v>115</v>
      </c>
      <c r="F73" s="114">
        <v>98</v>
      </c>
      <c r="G73" s="114">
        <v>134</v>
      </c>
      <c r="H73" s="114">
        <v>62</v>
      </c>
      <c r="I73" s="140">
        <v>148</v>
      </c>
      <c r="J73" s="115">
        <v>-33</v>
      </c>
      <c r="K73" s="116">
        <v>-22.297297297297298</v>
      </c>
    </row>
    <row r="74" spans="1:11" ht="14.1" customHeight="1" x14ac:dyDescent="0.2">
      <c r="A74" s="306" t="s">
        <v>311</v>
      </c>
      <c r="B74" s="307" t="s">
        <v>312</v>
      </c>
      <c r="C74" s="308"/>
      <c r="D74" s="113">
        <v>0.35887313834559481</v>
      </c>
      <c r="E74" s="115">
        <v>40</v>
      </c>
      <c r="F74" s="114">
        <v>25</v>
      </c>
      <c r="G74" s="114">
        <v>38</v>
      </c>
      <c r="H74" s="114">
        <v>13</v>
      </c>
      <c r="I74" s="140">
        <v>25</v>
      </c>
      <c r="J74" s="115">
        <v>15</v>
      </c>
      <c r="K74" s="116">
        <v>60</v>
      </c>
    </row>
    <row r="75" spans="1:11" ht="14.1" customHeight="1" x14ac:dyDescent="0.2">
      <c r="A75" s="306" t="s">
        <v>313</v>
      </c>
      <c r="B75" s="307" t="s">
        <v>314</v>
      </c>
      <c r="C75" s="308"/>
      <c r="D75" s="113">
        <v>3.0324780190202762</v>
      </c>
      <c r="E75" s="115">
        <v>338</v>
      </c>
      <c r="F75" s="114">
        <v>481</v>
      </c>
      <c r="G75" s="114">
        <v>353</v>
      </c>
      <c r="H75" s="114">
        <v>507</v>
      </c>
      <c r="I75" s="140">
        <v>318</v>
      </c>
      <c r="J75" s="115">
        <v>20</v>
      </c>
      <c r="K75" s="116">
        <v>6.2893081761006293</v>
      </c>
    </row>
    <row r="76" spans="1:11" ht="14.1" customHeight="1" x14ac:dyDescent="0.2">
      <c r="A76" s="306">
        <v>91</v>
      </c>
      <c r="B76" s="307" t="s">
        <v>315</v>
      </c>
      <c r="C76" s="308"/>
      <c r="D76" s="113">
        <v>0.2512111968419164</v>
      </c>
      <c r="E76" s="115">
        <v>28</v>
      </c>
      <c r="F76" s="114">
        <v>25</v>
      </c>
      <c r="G76" s="114">
        <v>68</v>
      </c>
      <c r="H76" s="114">
        <v>21</v>
      </c>
      <c r="I76" s="140">
        <v>22</v>
      </c>
      <c r="J76" s="115">
        <v>6</v>
      </c>
      <c r="K76" s="116">
        <v>27.272727272727273</v>
      </c>
    </row>
    <row r="77" spans="1:11" ht="14.1" customHeight="1" x14ac:dyDescent="0.2">
      <c r="A77" s="306">
        <v>92</v>
      </c>
      <c r="B77" s="307" t="s">
        <v>316</v>
      </c>
      <c r="C77" s="308"/>
      <c r="D77" s="113">
        <v>2.2788444284945273</v>
      </c>
      <c r="E77" s="115">
        <v>254</v>
      </c>
      <c r="F77" s="114">
        <v>188</v>
      </c>
      <c r="G77" s="114">
        <v>211</v>
      </c>
      <c r="H77" s="114">
        <v>221</v>
      </c>
      <c r="I77" s="140">
        <v>206</v>
      </c>
      <c r="J77" s="115">
        <v>48</v>
      </c>
      <c r="K77" s="116">
        <v>23.300970873786408</v>
      </c>
    </row>
    <row r="78" spans="1:11" ht="14.1" customHeight="1" x14ac:dyDescent="0.2">
      <c r="A78" s="306">
        <v>93</v>
      </c>
      <c r="B78" s="307" t="s">
        <v>317</v>
      </c>
      <c r="C78" s="308"/>
      <c r="D78" s="113" t="s">
        <v>513</v>
      </c>
      <c r="E78" s="115" t="s">
        <v>513</v>
      </c>
      <c r="F78" s="114">
        <v>11</v>
      </c>
      <c r="G78" s="114" t="s">
        <v>513</v>
      </c>
      <c r="H78" s="114">
        <v>5</v>
      </c>
      <c r="I78" s="140">
        <v>12</v>
      </c>
      <c r="J78" s="115" t="s">
        <v>513</v>
      </c>
      <c r="K78" s="116" t="s">
        <v>513</v>
      </c>
    </row>
    <row r="79" spans="1:11" ht="14.1" customHeight="1" x14ac:dyDescent="0.2">
      <c r="A79" s="306">
        <v>94</v>
      </c>
      <c r="B79" s="307" t="s">
        <v>318</v>
      </c>
      <c r="C79" s="308"/>
      <c r="D79" s="113">
        <v>21.559303786111609</v>
      </c>
      <c r="E79" s="115">
        <v>2403</v>
      </c>
      <c r="F79" s="114">
        <v>3675</v>
      </c>
      <c r="G79" s="114">
        <v>2966</v>
      </c>
      <c r="H79" s="114">
        <v>2786</v>
      </c>
      <c r="I79" s="140">
        <v>1804</v>
      </c>
      <c r="J79" s="115">
        <v>599</v>
      </c>
      <c r="K79" s="116">
        <v>33.203991130820398</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333</v>
      </c>
      <c r="C81" s="312"/>
      <c r="D81" s="125">
        <v>0.27812668221783599</v>
      </c>
      <c r="E81" s="143">
        <v>31</v>
      </c>
      <c r="F81" s="144">
        <v>48</v>
      </c>
      <c r="G81" s="144">
        <v>204</v>
      </c>
      <c r="H81" s="144">
        <v>38</v>
      </c>
      <c r="I81" s="145">
        <v>45</v>
      </c>
      <c r="J81" s="143">
        <v>-14</v>
      </c>
      <c r="K81" s="146">
        <v>-31.111111111111111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10853</v>
      </c>
      <c r="E11" s="114">
        <v>11965</v>
      </c>
      <c r="F11" s="114">
        <v>11945</v>
      </c>
      <c r="G11" s="114">
        <v>9758</v>
      </c>
      <c r="H11" s="140">
        <v>10118</v>
      </c>
      <c r="I11" s="115">
        <v>735</v>
      </c>
      <c r="J11" s="116">
        <v>7.264281478553074</v>
      </c>
    </row>
    <row r="12" spans="1:15" s="110" customFormat="1" ht="24.95" customHeight="1" x14ac:dyDescent="0.2">
      <c r="A12" s="193" t="s">
        <v>132</v>
      </c>
      <c r="B12" s="194" t="s">
        <v>133</v>
      </c>
      <c r="C12" s="113">
        <v>0.13821063300469916</v>
      </c>
      <c r="D12" s="115">
        <v>15</v>
      </c>
      <c r="E12" s="114">
        <v>36</v>
      </c>
      <c r="F12" s="114" t="s">
        <v>513</v>
      </c>
      <c r="G12" s="114">
        <v>7</v>
      </c>
      <c r="H12" s="140">
        <v>13</v>
      </c>
      <c r="I12" s="115">
        <v>2</v>
      </c>
      <c r="J12" s="116">
        <v>15.384615384615385</v>
      </c>
    </row>
    <row r="13" spans="1:15" s="110" customFormat="1" ht="24.95" customHeight="1" x14ac:dyDescent="0.2">
      <c r="A13" s="193" t="s">
        <v>134</v>
      </c>
      <c r="B13" s="199" t="s">
        <v>214</v>
      </c>
      <c r="C13" s="113">
        <v>1.3913203722473049</v>
      </c>
      <c r="D13" s="115">
        <v>151</v>
      </c>
      <c r="E13" s="114">
        <v>90</v>
      </c>
      <c r="F13" s="114" t="s">
        <v>513</v>
      </c>
      <c r="G13" s="114">
        <v>75</v>
      </c>
      <c r="H13" s="140">
        <v>86</v>
      </c>
      <c r="I13" s="115">
        <v>65</v>
      </c>
      <c r="J13" s="116">
        <v>75.581395348837205</v>
      </c>
    </row>
    <row r="14" spans="1:15" s="287" customFormat="1" ht="24.95" customHeight="1" x14ac:dyDescent="0.2">
      <c r="A14" s="193" t="s">
        <v>215</v>
      </c>
      <c r="B14" s="199" t="s">
        <v>137</v>
      </c>
      <c r="C14" s="113">
        <v>1.0319727264350871</v>
      </c>
      <c r="D14" s="115">
        <v>112</v>
      </c>
      <c r="E14" s="114">
        <v>89</v>
      </c>
      <c r="F14" s="114" t="s">
        <v>513</v>
      </c>
      <c r="G14" s="114">
        <v>122</v>
      </c>
      <c r="H14" s="140">
        <v>101</v>
      </c>
      <c r="I14" s="115">
        <v>11</v>
      </c>
      <c r="J14" s="116">
        <v>10.891089108910892</v>
      </c>
      <c r="K14" s="110"/>
      <c r="L14" s="110"/>
      <c r="M14" s="110"/>
      <c r="N14" s="110"/>
      <c r="O14" s="110"/>
    </row>
    <row r="15" spans="1:15" s="110" customFormat="1" ht="24.95" customHeight="1" x14ac:dyDescent="0.2">
      <c r="A15" s="193" t="s">
        <v>216</v>
      </c>
      <c r="B15" s="199" t="s">
        <v>217</v>
      </c>
      <c r="C15" s="113">
        <v>0.40541785681378423</v>
      </c>
      <c r="D15" s="115">
        <v>44</v>
      </c>
      <c r="E15" s="114">
        <v>36</v>
      </c>
      <c r="F15" s="114">
        <v>56</v>
      </c>
      <c r="G15" s="114">
        <v>45</v>
      </c>
      <c r="H15" s="140">
        <v>27</v>
      </c>
      <c r="I15" s="115">
        <v>17</v>
      </c>
      <c r="J15" s="116">
        <v>62.962962962962962</v>
      </c>
    </row>
    <row r="16" spans="1:15" s="287" customFormat="1" ht="24.95" customHeight="1" x14ac:dyDescent="0.2">
      <c r="A16" s="193" t="s">
        <v>218</v>
      </c>
      <c r="B16" s="199" t="s">
        <v>141</v>
      </c>
      <c r="C16" s="113">
        <v>0.53441444761817014</v>
      </c>
      <c r="D16" s="115">
        <v>58</v>
      </c>
      <c r="E16" s="114">
        <v>48</v>
      </c>
      <c r="F16" s="114">
        <v>49</v>
      </c>
      <c r="G16" s="114">
        <v>60</v>
      </c>
      <c r="H16" s="140">
        <v>58</v>
      </c>
      <c r="I16" s="115">
        <v>0</v>
      </c>
      <c r="J16" s="116">
        <v>0</v>
      </c>
      <c r="K16" s="110"/>
      <c r="L16" s="110"/>
      <c r="M16" s="110"/>
      <c r="N16" s="110"/>
      <c r="O16" s="110"/>
    </row>
    <row r="17" spans="1:15" s="110" customFormat="1" ht="24.95" customHeight="1" x14ac:dyDescent="0.2">
      <c r="A17" s="193" t="s">
        <v>142</v>
      </c>
      <c r="B17" s="199" t="s">
        <v>220</v>
      </c>
      <c r="C17" s="113">
        <v>9.2140422003132771E-2</v>
      </c>
      <c r="D17" s="115">
        <v>10</v>
      </c>
      <c r="E17" s="114">
        <v>5</v>
      </c>
      <c r="F17" s="114" t="s">
        <v>513</v>
      </c>
      <c r="G17" s="114">
        <v>17</v>
      </c>
      <c r="H17" s="140">
        <v>16</v>
      </c>
      <c r="I17" s="115">
        <v>-6</v>
      </c>
      <c r="J17" s="116">
        <v>-37.5</v>
      </c>
    </row>
    <row r="18" spans="1:15" s="287" customFormat="1" ht="24.95" customHeight="1" x14ac:dyDescent="0.2">
      <c r="A18" s="201" t="s">
        <v>144</v>
      </c>
      <c r="B18" s="202" t="s">
        <v>145</v>
      </c>
      <c r="C18" s="113">
        <v>1.759882060259836</v>
      </c>
      <c r="D18" s="115">
        <v>191</v>
      </c>
      <c r="E18" s="114">
        <v>247</v>
      </c>
      <c r="F18" s="114">
        <v>183</v>
      </c>
      <c r="G18" s="114">
        <v>143</v>
      </c>
      <c r="H18" s="140">
        <v>196</v>
      </c>
      <c r="I18" s="115">
        <v>-5</v>
      </c>
      <c r="J18" s="116">
        <v>-2.5510204081632653</v>
      </c>
      <c r="K18" s="110"/>
      <c r="L18" s="110"/>
      <c r="M18" s="110"/>
      <c r="N18" s="110"/>
      <c r="O18" s="110"/>
    </row>
    <row r="19" spans="1:15" s="110" customFormat="1" ht="24.95" customHeight="1" x14ac:dyDescent="0.2">
      <c r="A19" s="193" t="s">
        <v>146</v>
      </c>
      <c r="B19" s="199" t="s">
        <v>147</v>
      </c>
      <c r="C19" s="113">
        <v>6.2194784852114626</v>
      </c>
      <c r="D19" s="115">
        <v>675</v>
      </c>
      <c r="E19" s="114">
        <v>706</v>
      </c>
      <c r="F19" s="114">
        <v>721</v>
      </c>
      <c r="G19" s="114">
        <v>643</v>
      </c>
      <c r="H19" s="140">
        <v>635</v>
      </c>
      <c r="I19" s="115">
        <v>40</v>
      </c>
      <c r="J19" s="116">
        <v>6.2992125984251972</v>
      </c>
    </row>
    <row r="20" spans="1:15" s="287" customFormat="1" ht="24.95" customHeight="1" x14ac:dyDescent="0.2">
      <c r="A20" s="193" t="s">
        <v>148</v>
      </c>
      <c r="B20" s="199" t="s">
        <v>149</v>
      </c>
      <c r="C20" s="113">
        <v>1.9441629042661015</v>
      </c>
      <c r="D20" s="115">
        <v>211</v>
      </c>
      <c r="E20" s="114">
        <v>184</v>
      </c>
      <c r="F20" s="114">
        <v>269</v>
      </c>
      <c r="G20" s="114">
        <v>194</v>
      </c>
      <c r="H20" s="140">
        <v>205</v>
      </c>
      <c r="I20" s="115">
        <v>6</v>
      </c>
      <c r="J20" s="116">
        <v>2.9268292682926829</v>
      </c>
      <c r="K20" s="110"/>
      <c r="L20" s="110"/>
      <c r="M20" s="110"/>
      <c r="N20" s="110"/>
      <c r="O20" s="110"/>
    </row>
    <row r="21" spans="1:15" s="110" customFormat="1" ht="24.95" customHeight="1" x14ac:dyDescent="0.2">
      <c r="A21" s="201" t="s">
        <v>150</v>
      </c>
      <c r="B21" s="202" t="s">
        <v>151</v>
      </c>
      <c r="C21" s="113">
        <v>5.8601308393992442</v>
      </c>
      <c r="D21" s="115">
        <v>636</v>
      </c>
      <c r="E21" s="114">
        <v>566</v>
      </c>
      <c r="F21" s="114">
        <v>571</v>
      </c>
      <c r="G21" s="114">
        <v>506</v>
      </c>
      <c r="H21" s="140">
        <v>502</v>
      </c>
      <c r="I21" s="115">
        <v>134</v>
      </c>
      <c r="J21" s="116">
        <v>26.693227091633467</v>
      </c>
    </row>
    <row r="22" spans="1:15" s="110" customFormat="1" ht="24.95" customHeight="1" x14ac:dyDescent="0.2">
      <c r="A22" s="201" t="s">
        <v>152</v>
      </c>
      <c r="B22" s="199" t="s">
        <v>153</v>
      </c>
      <c r="C22" s="113">
        <v>19.367916705058509</v>
      </c>
      <c r="D22" s="115">
        <v>2102</v>
      </c>
      <c r="E22" s="114">
        <v>3698</v>
      </c>
      <c r="F22" s="114">
        <v>2869</v>
      </c>
      <c r="G22" s="114">
        <v>2782</v>
      </c>
      <c r="H22" s="140">
        <v>1898</v>
      </c>
      <c r="I22" s="115">
        <v>204</v>
      </c>
      <c r="J22" s="116">
        <v>10.748155953635406</v>
      </c>
    </row>
    <row r="23" spans="1:15" s="110" customFormat="1" ht="24.95" customHeight="1" x14ac:dyDescent="0.2">
      <c r="A23" s="193" t="s">
        <v>154</v>
      </c>
      <c r="B23" s="199" t="s">
        <v>155</v>
      </c>
      <c r="C23" s="113">
        <v>1.1793974016400994</v>
      </c>
      <c r="D23" s="115">
        <v>128</v>
      </c>
      <c r="E23" s="114">
        <v>113</v>
      </c>
      <c r="F23" s="114">
        <v>104</v>
      </c>
      <c r="G23" s="114">
        <v>136</v>
      </c>
      <c r="H23" s="140">
        <v>135</v>
      </c>
      <c r="I23" s="115">
        <v>-7</v>
      </c>
      <c r="J23" s="116">
        <v>-5.1851851851851851</v>
      </c>
    </row>
    <row r="24" spans="1:15" s="110" customFormat="1" ht="24.95" customHeight="1" x14ac:dyDescent="0.2">
      <c r="A24" s="193" t="s">
        <v>156</v>
      </c>
      <c r="B24" s="199" t="s">
        <v>221</v>
      </c>
      <c r="C24" s="113">
        <v>7.693725237261587</v>
      </c>
      <c r="D24" s="115">
        <v>835</v>
      </c>
      <c r="E24" s="114">
        <v>534</v>
      </c>
      <c r="F24" s="114">
        <v>610</v>
      </c>
      <c r="G24" s="114">
        <v>566</v>
      </c>
      <c r="H24" s="140">
        <v>718</v>
      </c>
      <c r="I24" s="115">
        <v>117</v>
      </c>
      <c r="J24" s="116">
        <v>16.295264623955433</v>
      </c>
    </row>
    <row r="25" spans="1:15" s="110" customFormat="1" ht="24.95" customHeight="1" x14ac:dyDescent="0.2">
      <c r="A25" s="193" t="s">
        <v>222</v>
      </c>
      <c r="B25" s="204" t="s">
        <v>159</v>
      </c>
      <c r="C25" s="113">
        <v>12.798304616235143</v>
      </c>
      <c r="D25" s="115">
        <v>1389</v>
      </c>
      <c r="E25" s="114">
        <v>1373</v>
      </c>
      <c r="F25" s="114">
        <v>1395</v>
      </c>
      <c r="G25" s="114">
        <v>1039</v>
      </c>
      <c r="H25" s="140">
        <v>1159</v>
      </c>
      <c r="I25" s="115">
        <v>230</v>
      </c>
      <c r="J25" s="116">
        <v>19.844693701466781</v>
      </c>
    </row>
    <row r="26" spans="1:15" s="110" customFormat="1" ht="24.95" customHeight="1" x14ac:dyDescent="0.2">
      <c r="A26" s="201">
        <v>782.78300000000002</v>
      </c>
      <c r="B26" s="203" t="s">
        <v>160</v>
      </c>
      <c r="C26" s="113">
        <v>12.641665898829817</v>
      </c>
      <c r="D26" s="115">
        <v>1372</v>
      </c>
      <c r="E26" s="114">
        <v>1399</v>
      </c>
      <c r="F26" s="114">
        <v>1541</v>
      </c>
      <c r="G26" s="114">
        <v>1365</v>
      </c>
      <c r="H26" s="140">
        <v>1595</v>
      </c>
      <c r="I26" s="115">
        <v>-223</v>
      </c>
      <c r="J26" s="116">
        <v>-13.981191222570533</v>
      </c>
    </row>
    <row r="27" spans="1:15" s="110" customFormat="1" ht="24.95" customHeight="1" x14ac:dyDescent="0.2">
      <c r="A27" s="193" t="s">
        <v>161</v>
      </c>
      <c r="B27" s="199" t="s">
        <v>162</v>
      </c>
      <c r="C27" s="113">
        <v>3.7593292177278173</v>
      </c>
      <c r="D27" s="115">
        <v>408</v>
      </c>
      <c r="E27" s="114">
        <v>330</v>
      </c>
      <c r="F27" s="114">
        <v>340</v>
      </c>
      <c r="G27" s="114">
        <v>279</v>
      </c>
      <c r="H27" s="140">
        <v>378</v>
      </c>
      <c r="I27" s="115">
        <v>30</v>
      </c>
      <c r="J27" s="116">
        <v>7.9365079365079367</v>
      </c>
    </row>
    <row r="28" spans="1:15" s="110" customFormat="1" ht="24.95" customHeight="1" x14ac:dyDescent="0.2">
      <c r="A28" s="193" t="s">
        <v>163</v>
      </c>
      <c r="B28" s="199" t="s">
        <v>164</v>
      </c>
      <c r="C28" s="113">
        <v>5.8509167971989315</v>
      </c>
      <c r="D28" s="115">
        <v>635</v>
      </c>
      <c r="E28" s="114">
        <v>526</v>
      </c>
      <c r="F28" s="114">
        <v>857</v>
      </c>
      <c r="G28" s="114">
        <v>564</v>
      </c>
      <c r="H28" s="140">
        <v>746</v>
      </c>
      <c r="I28" s="115">
        <v>-111</v>
      </c>
      <c r="J28" s="116">
        <v>-14.879356568364612</v>
      </c>
    </row>
    <row r="29" spans="1:15" s="110" customFormat="1" ht="24.95" customHeight="1" x14ac:dyDescent="0.2">
      <c r="A29" s="193">
        <v>86</v>
      </c>
      <c r="B29" s="199" t="s">
        <v>165</v>
      </c>
      <c r="C29" s="113">
        <v>4.2476734543444206</v>
      </c>
      <c r="D29" s="115">
        <v>461</v>
      </c>
      <c r="E29" s="114">
        <v>359</v>
      </c>
      <c r="F29" s="114">
        <v>356</v>
      </c>
      <c r="G29" s="114">
        <v>372</v>
      </c>
      <c r="H29" s="140">
        <v>576</v>
      </c>
      <c r="I29" s="115">
        <v>-115</v>
      </c>
      <c r="J29" s="116">
        <v>-19.965277777777779</v>
      </c>
    </row>
    <row r="30" spans="1:15" s="110" customFormat="1" ht="24.95" customHeight="1" x14ac:dyDescent="0.2">
      <c r="A30" s="193">
        <v>87.88</v>
      </c>
      <c r="B30" s="204" t="s">
        <v>166</v>
      </c>
      <c r="C30" s="113">
        <v>4.9663687459688566</v>
      </c>
      <c r="D30" s="115">
        <v>539</v>
      </c>
      <c r="E30" s="114">
        <v>498</v>
      </c>
      <c r="F30" s="114">
        <v>831</v>
      </c>
      <c r="G30" s="114">
        <v>455</v>
      </c>
      <c r="H30" s="140">
        <v>474</v>
      </c>
      <c r="I30" s="115">
        <v>65</v>
      </c>
      <c r="J30" s="116">
        <v>13.713080168776372</v>
      </c>
    </row>
    <row r="31" spans="1:15" s="110" customFormat="1" ht="24.95" customHeight="1" x14ac:dyDescent="0.2">
      <c r="A31" s="193" t="s">
        <v>167</v>
      </c>
      <c r="B31" s="199" t="s">
        <v>168</v>
      </c>
      <c r="C31" s="113">
        <v>9.1495439049110843</v>
      </c>
      <c r="D31" s="115">
        <v>993</v>
      </c>
      <c r="E31" s="114">
        <v>1217</v>
      </c>
      <c r="F31" s="114">
        <v>1115</v>
      </c>
      <c r="G31" s="114">
        <v>510</v>
      </c>
      <c r="H31" s="140">
        <v>701</v>
      </c>
      <c r="I31" s="115">
        <v>292</v>
      </c>
      <c r="J31" s="116">
        <v>41.654778887303848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0.13821063300469916</v>
      </c>
      <c r="D34" s="115">
        <v>15</v>
      </c>
      <c r="E34" s="114">
        <v>36</v>
      </c>
      <c r="F34" s="114" t="s">
        <v>513</v>
      </c>
      <c r="G34" s="114">
        <v>7</v>
      </c>
      <c r="H34" s="140">
        <v>13</v>
      </c>
      <c r="I34" s="115">
        <v>2</v>
      </c>
      <c r="J34" s="116">
        <v>15.384615384615385</v>
      </c>
    </row>
    <row r="35" spans="1:10" s="110" customFormat="1" ht="24.95" customHeight="1" x14ac:dyDescent="0.2">
      <c r="A35" s="292" t="s">
        <v>171</v>
      </c>
      <c r="B35" s="293" t="s">
        <v>172</v>
      </c>
      <c r="C35" s="113">
        <v>4.1831751589422277</v>
      </c>
      <c r="D35" s="115">
        <v>454</v>
      </c>
      <c r="E35" s="114">
        <v>426</v>
      </c>
      <c r="F35" s="114" t="s">
        <v>513</v>
      </c>
      <c r="G35" s="114">
        <v>340</v>
      </c>
      <c r="H35" s="140">
        <v>383</v>
      </c>
      <c r="I35" s="115">
        <v>71</v>
      </c>
      <c r="J35" s="116">
        <v>18.5378590078329</v>
      </c>
    </row>
    <row r="36" spans="1:10" s="110" customFormat="1" ht="24.95" customHeight="1" x14ac:dyDescent="0.2">
      <c r="A36" s="294" t="s">
        <v>173</v>
      </c>
      <c r="B36" s="295" t="s">
        <v>174</v>
      </c>
      <c r="C36" s="125">
        <v>95.678614208053077</v>
      </c>
      <c r="D36" s="143">
        <v>10384</v>
      </c>
      <c r="E36" s="144">
        <v>11503</v>
      </c>
      <c r="F36" s="144">
        <v>11579</v>
      </c>
      <c r="G36" s="144">
        <v>9411</v>
      </c>
      <c r="H36" s="145">
        <v>9722</v>
      </c>
      <c r="I36" s="143">
        <v>662</v>
      </c>
      <c r="J36" s="146">
        <v>6.8092984982513887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10853</v>
      </c>
      <c r="F11" s="264">
        <v>11965</v>
      </c>
      <c r="G11" s="264">
        <v>11945</v>
      </c>
      <c r="H11" s="264">
        <v>9758</v>
      </c>
      <c r="I11" s="265">
        <v>10118</v>
      </c>
      <c r="J11" s="263">
        <v>735</v>
      </c>
      <c r="K11" s="266">
        <v>7.264281478553074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22.537547221966278</v>
      </c>
      <c r="E13" s="115">
        <v>2446</v>
      </c>
      <c r="F13" s="114">
        <v>2666</v>
      </c>
      <c r="G13" s="114">
        <v>2814</v>
      </c>
      <c r="H13" s="114">
        <v>2250</v>
      </c>
      <c r="I13" s="140">
        <v>2429</v>
      </c>
      <c r="J13" s="115">
        <v>17</v>
      </c>
      <c r="K13" s="116">
        <v>0.69987649238369698</v>
      </c>
    </row>
    <row r="14" spans="1:17" ht="15.95" customHeight="1" x14ac:dyDescent="0.2">
      <c r="A14" s="306" t="s">
        <v>230</v>
      </c>
      <c r="B14" s="307"/>
      <c r="C14" s="308"/>
      <c r="D14" s="113">
        <v>38.717405325716392</v>
      </c>
      <c r="E14" s="115">
        <v>4202</v>
      </c>
      <c r="F14" s="114">
        <v>4174</v>
      </c>
      <c r="G14" s="114">
        <v>4420</v>
      </c>
      <c r="H14" s="114">
        <v>3418</v>
      </c>
      <c r="I14" s="140">
        <v>3805</v>
      </c>
      <c r="J14" s="115">
        <v>397</v>
      </c>
      <c r="K14" s="116">
        <v>10.433639947437582</v>
      </c>
    </row>
    <row r="15" spans="1:17" ht="15.95" customHeight="1" x14ac:dyDescent="0.2">
      <c r="A15" s="306" t="s">
        <v>231</v>
      </c>
      <c r="B15" s="307"/>
      <c r="C15" s="308"/>
      <c r="D15" s="113">
        <v>10.669860867962775</v>
      </c>
      <c r="E15" s="115">
        <v>1158</v>
      </c>
      <c r="F15" s="114">
        <v>1923</v>
      </c>
      <c r="G15" s="114">
        <v>1287</v>
      </c>
      <c r="H15" s="114">
        <v>1018</v>
      </c>
      <c r="I15" s="140">
        <v>938</v>
      </c>
      <c r="J15" s="115">
        <v>220</v>
      </c>
      <c r="K15" s="116">
        <v>23.454157782515992</v>
      </c>
    </row>
    <row r="16" spans="1:17" ht="15.95" customHeight="1" x14ac:dyDescent="0.2">
      <c r="A16" s="306" t="s">
        <v>232</v>
      </c>
      <c r="B16" s="307"/>
      <c r="C16" s="308"/>
      <c r="D16" s="113">
        <v>27.522344052335761</v>
      </c>
      <c r="E16" s="115">
        <v>2987</v>
      </c>
      <c r="F16" s="114">
        <v>3156</v>
      </c>
      <c r="G16" s="114">
        <v>3195</v>
      </c>
      <c r="H16" s="114">
        <v>2999</v>
      </c>
      <c r="I16" s="140">
        <v>2882</v>
      </c>
      <c r="J16" s="115">
        <v>105</v>
      </c>
      <c r="K16" s="116">
        <v>3.6433032616238723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0.93983230443195431</v>
      </c>
      <c r="E18" s="115">
        <v>102</v>
      </c>
      <c r="F18" s="114">
        <v>79</v>
      </c>
      <c r="G18" s="114">
        <v>108</v>
      </c>
      <c r="H18" s="114">
        <v>105</v>
      </c>
      <c r="I18" s="140">
        <v>124</v>
      </c>
      <c r="J18" s="115">
        <v>-22</v>
      </c>
      <c r="K18" s="116">
        <v>-17.741935483870968</v>
      </c>
    </row>
    <row r="19" spans="1:11" ht="14.1" customHeight="1" x14ac:dyDescent="0.2">
      <c r="A19" s="306" t="s">
        <v>235</v>
      </c>
      <c r="B19" s="307" t="s">
        <v>236</v>
      </c>
      <c r="C19" s="308"/>
      <c r="D19" s="113">
        <v>0.57127061641942323</v>
      </c>
      <c r="E19" s="115">
        <v>62</v>
      </c>
      <c r="F19" s="114">
        <v>61</v>
      </c>
      <c r="G19" s="114">
        <v>60</v>
      </c>
      <c r="H19" s="114">
        <v>60</v>
      </c>
      <c r="I19" s="140">
        <v>48</v>
      </c>
      <c r="J19" s="115">
        <v>14</v>
      </c>
      <c r="K19" s="116">
        <v>29.166666666666668</v>
      </c>
    </row>
    <row r="20" spans="1:11" ht="14.1" customHeight="1" x14ac:dyDescent="0.2">
      <c r="A20" s="306">
        <v>12</v>
      </c>
      <c r="B20" s="307" t="s">
        <v>237</v>
      </c>
      <c r="C20" s="308"/>
      <c r="D20" s="113">
        <v>0.57127061641942323</v>
      </c>
      <c r="E20" s="115">
        <v>62</v>
      </c>
      <c r="F20" s="114">
        <v>78</v>
      </c>
      <c r="G20" s="114">
        <v>75</v>
      </c>
      <c r="H20" s="114">
        <v>40</v>
      </c>
      <c r="I20" s="140">
        <v>57</v>
      </c>
      <c r="J20" s="115">
        <v>5</v>
      </c>
      <c r="K20" s="116">
        <v>8.7719298245614041</v>
      </c>
    </row>
    <row r="21" spans="1:11" ht="14.1" customHeight="1" x14ac:dyDescent="0.2">
      <c r="A21" s="306">
        <v>21</v>
      </c>
      <c r="B21" s="307" t="s">
        <v>238</v>
      </c>
      <c r="C21" s="308"/>
      <c r="D21" s="113">
        <v>6.4498295402192943E-2</v>
      </c>
      <c r="E21" s="115">
        <v>7</v>
      </c>
      <c r="F21" s="114">
        <v>7</v>
      </c>
      <c r="G21" s="114">
        <v>8</v>
      </c>
      <c r="H21" s="114">
        <v>10</v>
      </c>
      <c r="I21" s="140">
        <v>7</v>
      </c>
      <c r="J21" s="115">
        <v>0</v>
      </c>
      <c r="K21" s="116">
        <v>0</v>
      </c>
    </row>
    <row r="22" spans="1:11" ht="14.1" customHeight="1" x14ac:dyDescent="0.2">
      <c r="A22" s="306">
        <v>22</v>
      </c>
      <c r="B22" s="307" t="s">
        <v>239</v>
      </c>
      <c r="C22" s="308"/>
      <c r="D22" s="113">
        <v>0.35934764581221784</v>
      </c>
      <c r="E22" s="115">
        <v>39</v>
      </c>
      <c r="F22" s="114">
        <v>23</v>
      </c>
      <c r="G22" s="114">
        <v>28</v>
      </c>
      <c r="H22" s="114">
        <v>20</v>
      </c>
      <c r="I22" s="140">
        <v>32</v>
      </c>
      <c r="J22" s="115">
        <v>7</v>
      </c>
      <c r="K22" s="116">
        <v>21.875</v>
      </c>
    </row>
    <row r="23" spans="1:11" ht="14.1" customHeight="1" x14ac:dyDescent="0.2">
      <c r="A23" s="306">
        <v>23</v>
      </c>
      <c r="B23" s="307" t="s">
        <v>240</v>
      </c>
      <c r="C23" s="308"/>
      <c r="D23" s="113">
        <v>0.46070211001566386</v>
      </c>
      <c r="E23" s="115">
        <v>50</v>
      </c>
      <c r="F23" s="114">
        <v>48</v>
      </c>
      <c r="G23" s="114">
        <v>62</v>
      </c>
      <c r="H23" s="114">
        <v>42</v>
      </c>
      <c r="I23" s="140">
        <v>54</v>
      </c>
      <c r="J23" s="115">
        <v>-4</v>
      </c>
      <c r="K23" s="116">
        <v>-7.4074074074074074</v>
      </c>
    </row>
    <row r="24" spans="1:11" ht="14.1" customHeight="1" x14ac:dyDescent="0.2">
      <c r="A24" s="306">
        <v>24</v>
      </c>
      <c r="B24" s="307" t="s">
        <v>241</v>
      </c>
      <c r="C24" s="308"/>
      <c r="D24" s="113">
        <v>0.55284253201879663</v>
      </c>
      <c r="E24" s="115">
        <v>60</v>
      </c>
      <c r="F24" s="114">
        <v>58</v>
      </c>
      <c r="G24" s="114">
        <v>69</v>
      </c>
      <c r="H24" s="114">
        <v>48</v>
      </c>
      <c r="I24" s="140">
        <v>47</v>
      </c>
      <c r="J24" s="115">
        <v>13</v>
      </c>
      <c r="K24" s="116">
        <v>27.659574468085108</v>
      </c>
    </row>
    <row r="25" spans="1:11" ht="14.1" customHeight="1" x14ac:dyDescent="0.2">
      <c r="A25" s="306">
        <v>25</v>
      </c>
      <c r="B25" s="307" t="s">
        <v>242</v>
      </c>
      <c r="C25" s="308"/>
      <c r="D25" s="113">
        <v>1.0688288952363403</v>
      </c>
      <c r="E25" s="115">
        <v>116</v>
      </c>
      <c r="F25" s="114">
        <v>73</v>
      </c>
      <c r="G25" s="114">
        <v>102</v>
      </c>
      <c r="H25" s="114">
        <v>114</v>
      </c>
      <c r="I25" s="140">
        <v>141</v>
      </c>
      <c r="J25" s="115">
        <v>-25</v>
      </c>
      <c r="K25" s="116">
        <v>-17.730496453900709</v>
      </c>
    </row>
    <row r="26" spans="1:11" ht="14.1" customHeight="1" x14ac:dyDescent="0.2">
      <c r="A26" s="306">
        <v>26</v>
      </c>
      <c r="B26" s="307" t="s">
        <v>243</v>
      </c>
      <c r="C26" s="308"/>
      <c r="D26" s="113">
        <v>0.79240762922694186</v>
      </c>
      <c r="E26" s="115">
        <v>86</v>
      </c>
      <c r="F26" s="114">
        <v>63</v>
      </c>
      <c r="G26" s="114">
        <v>69</v>
      </c>
      <c r="H26" s="114">
        <v>71</v>
      </c>
      <c r="I26" s="140">
        <v>87</v>
      </c>
      <c r="J26" s="115">
        <v>-1</v>
      </c>
      <c r="K26" s="116">
        <v>-1.1494252873563218</v>
      </c>
    </row>
    <row r="27" spans="1:11" ht="14.1" customHeight="1" x14ac:dyDescent="0.2">
      <c r="A27" s="306">
        <v>27</v>
      </c>
      <c r="B27" s="307" t="s">
        <v>244</v>
      </c>
      <c r="C27" s="308"/>
      <c r="D27" s="113">
        <v>0.58048465861973653</v>
      </c>
      <c r="E27" s="115">
        <v>63</v>
      </c>
      <c r="F27" s="114">
        <v>59</v>
      </c>
      <c r="G27" s="114">
        <v>57</v>
      </c>
      <c r="H27" s="114">
        <v>48</v>
      </c>
      <c r="I27" s="140">
        <v>44</v>
      </c>
      <c r="J27" s="115">
        <v>19</v>
      </c>
      <c r="K27" s="116">
        <v>43.18181818181818</v>
      </c>
    </row>
    <row r="28" spans="1:11" ht="14.1" customHeight="1" x14ac:dyDescent="0.2">
      <c r="A28" s="306">
        <v>28</v>
      </c>
      <c r="B28" s="307" t="s">
        <v>245</v>
      </c>
      <c r="C28" s="308"/>
      <c r="D28" s="113">
        <v>0.13821063300469916</v>
      </c>
      <c r="E28" s="115">
        <v>15</v>
      </c>
      <c r="F28" s="114">
        <v>15</v>
      </c>
      <c r="G28" s="114">
        <v>16</v>
      </c>
      <c r="H28" s="114">
        <v>9</v>
      </c>
      <c r="I28" s="140" t="s">
        <v>513</v>
      </c>
      <c r="J28" s="115" t="s">
        <v>513</v>
      </c>
      <c r="K28" s="116" t="s">
        <v>513</v>
      </c>
    </row>
    <row r="29" spans="1:11" ht="14.1" customHeight="1" x14ac:dyDescent="0.2">
      <c r="A29" s="306">
        <v>29</v>
      </c>
      <c r="B29" s="307" t="s">
        <v>246</v>
      </c>
      <c r="C29" s="308"/>
      <c r="D29" s="113">
        <v>2.7734267022942967</v>
      </c>
      <c r="E29" s="115">
        <v>301</v>
      </c>
      <c r="F29" s="114">
        <v>317</v>
      </c>
      <c r="G29" s="114">
        <v>317</v>
      </c>
      <c r="H29" s="114">
        <v>242</v>
      </c>
      <c r="I29" s="140">
        <v>274</v>
      </c>
      <c r="J29" s="115">
        <v>27</v>
      </c>
      <c r="K29" s="116">
        <v>9.8540145985401466</v>
      </c>
    </row>
    <row r="30" spans="1:11" ht="14.1" customHeight="1" x14ac:dyDescent="0.2">
      <c r="A30" s="306" t="s">
        <v>247</v>
      </c>
      <c r="B30" s="307" t="s">
        <v>248</v>
      </c>
      <c r="C30" s="308"/>
      <c r="D30" s="113" t="s">
        <v>513</v>
      </c>
      <c r="E30" s="115" t="s">
        <v>513</v>
      </c>
      <c r="F30" s="114">
        <v>80</v>
      </c>
      <c r="G30" s="114" t="s">
        <v>513</v>
      </c>
      <c r="H30" s="114">
        <v>37</v>
      </c>
      <c r="I30" s="140">
        <v>14</v>
      </c>
      <c r="J30" s="115" t="s">
        <v>513</v>
      </c>
      <c r="K30" s="116" t="s">
        <v>513</v>
      </c>
    </row>
    <row r="31" spans="1:11" ht="14.1" customHeight="1" x14ac:dyDescent="0.2">
      <c r="A31" s="306" t="s">
        <v>249</v>
      </c>
      <c r="B31" s="307" t="s">
        <v>250</v>
      </c>
      <c r="C31" s="308"/>
      <c r="D31" s="113">
        <v>2.4509352252833319</v>
      </c>
      <c r="E31" s="115">
        <v>266</v>
      </c>
      <c r="F31" s="114">
        <v>233</v>
      </c>
      <c r="G31" s="114">
        <v>262</v>
      </c>
      <c r="H31" s="114">
        <v>205</v>
      </c>
      <c r="I31" s="140">
        <v>260</v>
      </c>
      <c r="J31" s="115">
        <v>6</v>
      </c>
      <c r="K31" s="116">
        <v>2.3076923076923075</v>
      </c>
    </row>
    <row r="32" spans="1:11" ht="14.1" customHeight="1" x14ac:dyDescent="0.2">
      <c r="A32" s="306">
        <v>31</v>
      </c>
      <c r="B32" s="307" t="s">
        <v>251</v>
      </c>
      <c r="C32" s="308"/>
      <c r="D32" s="113">
        <v>0.4883442366166037</v>
      </c>
      <c r="E32" s="115">
        <v>53</v>
      </c>
      <c r="F32" s="114">
        <v>41</v>
      </c>
      <c r="G32" s="114">
        <v>59</v>
      </c>
      <c r="H32" s="114">
        <v>36</v>
      </c>
      <c r="I32" s="140">
        <v>52</v>
      </c>
      <c r="J32" s="115">
        <v>1</v>
      </c>
      <c r="K32" s="116">
        <v>1.9230769230769231</v>
      </c>
    </row>
    <row r="33" spans="1:11" ht="14.1" customHeight="1" x14ac:dyDescent="0.2">
      <c r="A33" s="306">
        <v>32</v>
      </c>
      <c r="B33" s="307" t="s">
        <v>252</v>
      </c>
      <c r="C33" s="308"/>
      <c r="D33" s="113">
        <v>0.86611996682944803</v>
      </c>
      <c r="E33" s="115">
        <v>94</v>
      </c>
      <c r="F33" s="114">
        <v>133</v>
      </c>
      <c r="G33" s="114">
        <v>131</v>
      </c>
      <c r="H33" s="114">
        <v>65</v>
      </c>
      <c r="I33" s="140">
        <v>82</v>
      </c>
      <c r="J33" s="115">
        <v>12</v>
      </c>
      <c r="K33" s="116">
        <v>14.634146341463415</v>
      </c>
    </row>
    <row r="34" spans="1:11" ht="14.1" customHeight="1" x14ac:dyDescent="0.2">
      <c r="A34" s="306">
        <v>33</v>
      </c>
      <c r="B34" s="307" t="s">
        <v>253</v>
      </c>
      <c r="C34" s="308"/>
      <c r="D34" s="113">
        <v>0.46991615221597716</v>
      </c>
      <c r="E34" s="115">
        <v>51</v>
      </c>
      <c r="F34" s="114">
        <v>59</v>
      </c>
      <c r="G34" s="114">
        <v>42</v>
      </c>
      <c r="H34" s="114">
        <v>49</v>
      </c>
      <c r="I34" s="140">
        <v>60</v>
      </c>
      <c r="J34" s="115">
        <v>-9</v>
      </c>
      <c r="K34" s="116">
        <v>-15</v>
      </c>
    </row>
    <row r="35" spans="1:11" ht="14.1" customHeight="1" x14ac:dyDescent="0.2">
      <c r="A35" s="306">
        <v>34</v>
      </c>
      <c r="B35" s="307" t="s">
        <v>254</v>
      </c>
      <c r="C35" s="308"/>
      <c r="D35" s="113">
        <v>1.0780429374366534</v>
      </c>
      <c r="E35" s="115">
        <v>117</v>
      </c>
      <c r="F35" s="114">
        <v>91</v>
      </c>
      <c r="G35" s="114">
        <v>100</v>
      </c>
      <c r="H35" s="114">
        <v>132</v>
      </c>
      <c r="I35" s="140">
        <v>137</v>
      </c>
      <c r="J35" s="115">
        <v>-20</v>
      </c>
      <c r="K35" s="116">
        <v>-14.598540145985401</v>
      </c>
    </row>
    <row r="36" spans="1:11" ht="14.1" customHeight="1" x14ac:dyDescent="0.2">
      <c r="A36" s="306">
        <v>41</v>
      </c>
      <c r="B36" s="307" t="s">
        <v>255</v>
      </c>
      <c r="C36" s="308"/>
      <c r="D36" s="113">
        <v>0.77397954482631526</v>
      </c>
      <c r="E36" s="115">
        <v>84</v>
      </c>
      <c r="F36" s="114">
        <v>48</v>
      </c>
      <c r="G36" s="114">
        <v>74</v>
      </c>
      <c r="H36" s="114">
        <v>51</v>
      </c>
      <c r="I36" s="140">
        <v>56</v>
      </c>
      <c r="J36" s="115">
        <v>28</v>
      </c>
      <c r="K36" s="116">
        <v>50</v>
      </c>
    </row>
    <row r="37" spans="1:11" ht="14.1" customHeight="1" x14ac:dyDescent="0.2">
      <c r="A37" s="306">
        <v>42</v>
      </c>
      <c r="B37" s="307" t="s">
        <v>256</v>
      </c>
      <c r="C37" s="308"/>
      <c r="D37" s="113">
        <v>0.70948124942412238</v>
      </c>
      <c r="E37" s="115">
        <v>77</v>
      </c>
      <c r="F37" s="114">
        <v>38</v>
      </c>
      <c r="G37" s="114">
        <v>46</v>
      </c>
      <c r="H37" s="114">
        <v>46</v>
      </c>
      <c r="I37" s="140">
        <v>61</v>
      </c>
      <c r="J37" s="115">
        <v>16</v>
      </c>
      <c r="K37" s="116">
        <v>26.229508196721312</v>
      </c>
    </row>
    <row r="38" spans="1:11" ht="14.1" customHeight="1" x14ac:dyDescent="0.2">
      <c r="A38" s="306">
        <v>43</v>
      </c>
      <c r="B38" s="307" t="s">
        <v>257</v>
      </c>
      <c r="C38" s="308"/>
      <c r="D38" s="113">
        <v>1.0780429374366534</v>
      </c>
      <c r="E38" s="115">
        <v>117</v>
      </c>
      <c r="F38" s="114">
        <v>112</v>
      </c>
      <c r="G38" s="114">
        <v>154</v>
      </c>
      <c r="H38" s="114">
        <v>140</v>
      </c>
      <c r="I38" s="140">
        <v>106</v>
      </c>
      <c r="J38" s="115">
        <v>11</v>
      </c>
      <c r="K38" s="116">
        <v>10.377358490566039</v>
      </c>
    </row>
    <row r="39" spans="1:11" ht="14.1" customHeight="1" x14ac:dyDescent="0.2">
      <c r="A39" s="306">
        <v>51</v>
      </c>
      <c r="B39" s="307" t="s">
        <v>258</v>
      </c>
      <c r="C39" s="308"/>
      <c r="D39" s="113">
        <v>12.549525476826684</v>
      </c>
      <c r="E39" s="115">
        <v>1362</v>
      </c>
      <c r="F39" s="114">
        <v>1448</v>
      </c>
      <c r="G39" s="114">
        <v>1523</v>
      </c>
      <c r="H39" s="114">
        <v>1264</v>
      </c>
      <c r="I39" s="140">
        <v>1454</v>
      </c>
      <c r="J39" s="115">
        <v>-92</v>
      </c>
      <c r="K39" s="116">
        <v>-6.3273727647867952</v>
      </c>
    </row>
    <row r="40" spans="1:11" ht="14.1" customHeight="1" x14ac:dyDescent="0.2">
      <c r="A40" s="306" t="s">
        <v>259</v>
      </c>
      <c r="B40" s="307" t="s">
        <v>260</v>
      </c>
      <c r="C40" s="308"/>
      <c r="D40" s="113">
        <v>12.337602506219479</v>
      </c>
      <c r="E40" s="115">
        <v>1339</v>
      </c>
      <c r="F40" s="114">
        <v>1414</v>
      </c>
      <c r="G40" s="114">
        <v>1479</v>
      </c>
      <c r="H40" s="114">
        <v>1231</v>
      </c>
      <c r="I40" s="140">
        <v>1417</v>
      </c>
      <c r="J40" s="115">
        <v>-78</v>
      </c>
      <c r="K40" s="116">
        <v>-5.5045871559633026</v>
      </c>
    </row>
    <row r="41" spans="1:11" ht="14.1" customHeight="1" x14ac:dyDescent="0.2">
      <c r="A41" s="306"/>
      <c r="B41" s="307" t="s">
        <v>261</v>
      </c>
      <c r="C41" s="308"/>
      <c r="D41" s="113">
        <v>12.005896987008201</v>
      </c>
      <c r="E41" s="115">
        <v>1303</v>
      </c>
      <c r="F41" s="114">
        <v>1372</v>
      </c>
      <c r="G41" s="114">
        <v>1402</v>
      </c>
      <c r="H41" s="114">
        <v>1183</v>
      </c>
      <c r="I41" s="140">
        <v>1376</v>
      </c>
      <c r="J41" s="115">
        <v>-73</v>
      </c>
      <c r="K41" s="116">
        <v>-5.3052325581395348</v>
      </c>
    </row>
    <row r="42" spans="1:11" ht="14.1" customHeight="1" x14ac:dyDescent="0.2">
      <c r="A42" s="306">
        <v>52</v>
      </c>
      <c r="B42" s="307" t="s">
        <v>262</v>
      </c>
      <c r="C42" s="308"/>
      <c r="D42" s="113">
        <v>1.7506680180595227</v>
      </c>
      <c r="E42" s="115">
        <v>190</v>
      </c>
      <c r="F42" s="114">
        <v>256</v>
      </c>
      <c r="G42" s="114">
        <v>184</v>
      </c>
      <c r="H42" s="114">
        <v>195</v>
      </c>
      <c r="I42" s="140">
        <v>179</v>
      </c>
      <c r="J42" s="115">
        <v>11</v>
      </c>
      <c r="K42" s="116">
        <v>6.1452513966480451</v>
      </c>
    </row>
    <row r="43" spans="1:11" ht="14.1" customHeight="1" x14ac:dyDescent="0.2">
      <c r="A43" s="306" t="s">
        <v>263</v>
      </c>
      <c r="B43" s="307" t="s">
        <v>264</v>
      </c>
      <c r="C43" s="308"/>
      <c r="D43" s="113">
        <v>1.5203169630516908</v>
      </c>
      <c r="E43" s="115">
        <v>165</v>
      </c>
      <c r="F43" s="114">
        <v>220</v>
      </c>
      <c r="G43" s="114">
        <v>152</v>
      </c>
      <c r="H43" s="114">
        <v>164</v>
      </c>
      <c r="I43" s="140">
        <v>146</v>
      </c>
      <c r="J43" s="115">
        <v>19</v>
      </c>
      <c r="K43" s="116">
        <v>13.013698630136986</v>
      </c>
    </row>
    <row r="44" spans="1:11" ht="14.1" customHeight="1" x14ac:dyDescent="0.2">
      <c r="A44" s="306">
        <v>53</v>
      </c>
      <c r="B44" s="307" t="s">
        <v>265</v>
      </c>
      <c r="C44" s="308"/>
      <c r="D44" s="113">
        <v>1.6493135538560766</v>
      </c>
      <c r="E44" s="115">
        <v>179</v>
      </c>
      <c r="F44" s="114">
        <v>211</v>
      </c>
      <c r="G44" s="114">
        <v>283</v>
      </c>
      <c r="H44" s="114">
        <v>159</v>
      </c>
      <c r="I44" s="140">
        <v>191</v>
      </c>
      <c r="J44" s="115">
        <v>-12</v>
      </c>
      <c r="K44" s="116">
        <v>-6.2827225130890056</v>
      </c>
    </row>
    <row r="45" spans="1:11" ht="14.1" customHeight="1" x14ac:dyDescent="0.2">
      <c r="A45" s="306" t="s">
        <v>266</v>
      </c>
      <c r="B45" s="307" t="s">
        <v>267</v>
      </c>
      <c r="C45" s="308"/>
      <c r="D45" s="113">
        <v>1.6216714272551369</v>
      </c>
      <c r="E45" s="115">
        <v>176</v>
      </c>
      <c r="F45" s="114">
        <v>211</v>
      </c>
      <c r="G45" s="114">
        <v>281</v>
      </c>
      <c r="H45" s="114">
        <v>157</v>
      </c>
      <c r="I45" s="140">
        <v>189</v>
      </c>
      <c r="J45" s="115">
        <v>-13</v>
      </c>
      <c r="K45" s="116">
        <v>-6.8783068783068781</v>
      </c>
    </row>
    <row r="46" spans="1:11" ht="14.1" customHeight="1" x14ac:dyDescent="0.2">
      <c r="A46" s="306">
        <v>54</v>
      </c>
      <c r="B46" s="307" t="s">
        <v>268</v>
      </c>
      <c r="C46" s="308"/>
      <c r="D46" s="113">
        <v>2.5522896894867779</v>
      </c>
      <c r="E46" s="115">
        <v>277</v>
      </c>
      <c r="F46" s="114">
        <v>244</v>
      </c>
      <c r="G46" s="114">
        <v>238</v>
      </c>
      <c r="H46" s="114">
        <v>184</v>
      </c>
      <c r="I46" s="140">
        <v>263</v>
      </c>
      <c r="J46" s="115">
        <v>14</v>
      </c>
      <c r="K46" s="116">
        <v>5.3231939163498101</v>
      </c>
    </row>
    <row r="47" spans="1:11" ht="14.1" customHeight="1" x14ac:dyDescent="0.2">
      <c r="A47" s="306">
        <v>61</v>
      </c>
      <c r="B47" s="307" t="s">
        <v>269</v>
      </c>
      <c r="C47" s="308"/>
      <c r="D47" s="113">
        <v>1.8888786510642219</v>
      </c>
      <c r="E47" s="115">
        <v>205</v>
      </c>
      <c r="F47" s="114">
        <v>200</v>
      </c>
      <c r="G47" s="114">
        <v>161</v>
      </c>
      <c r="H47" s="114">
        <v>154</v>
      </c>
      <c r="I47" s="140">
        <v>168</v>
      </c>
      <c r="J47" s="115">
        <v>37</v>
      </c>
      <c r="K47" s="116">
        <v>22.023809523809526</v>
      </c>
    </row>
    <row r="48" spans="1:11" ht="14.1" customHeight="1" x14ac:dyDescent="0.2">
      <c r="A48" s="306">
        <v>62</v>
      </c>
      <c r="B48" s="307" t="s">
        <v>270</v>
      </c>
      <c r="C48" s="308"/>
      <c r="D48" s="113">
        <v>5.4915691513867131</v>
      </c>
      <c r="E48" s="115">
        <v>596</v>
      </c>
      <c r="F48" s="114">
        <v>580</v>
      </c>
      <c r="G48" s="114">
        <v>551</v>
      </c>
      <c r="H48" s="114">
        <v>544</v>
      </c>
      <c r="I48" s="140">
        <v>568</v>
      </c>
      <c r="J48" s="115">
        <v>28</v>
      </c>
      <c r="K48" s="116">
        <v>4.929577464788732</v>
      </c>
    </row>
    <row r="49" spans="1:11" ht="14.1" customHeight="1" x14ac:dyDescent="0.2">
      <c r="A49" s="306">
        <v>63</v>
      </c>
      <c r="B49" s="307" t="s">
        <v>271</v>
      </c>
      <c r="C49" s="308"/>
      <c r="D49" s="113">
        <v>4.5148806781535056</v>
      </c>
      <c r="E49" s="115">
        <v>490</v>
      </c>
      <c r="F49" s="114">
        <v>667</v>
      </c>
      <c r="G49" s="114">
        <v>582</v>
      </c>
      <c r="H49" s="114">
        <v>400</v>
      </c>
      <c r="I49" s="140">
        <v>411</v>
      </c>
      <c r="J49" s="115">
        <v>79</v>
      </c>
      <c r="K49" s="116">
        <v>19.221411192214113</v>
      </c>
    </row>
    <row r="50" spans="1:11" ht="14.1" customHeight="1" x14ac:dyDescent="0.2">
      <c r="A50" s="306" t="s">
        <v>272</v>
      </c>
      <c r="B50" s="307" t="s">
        <v>273</v>
      </c>
      <c r="C50" s="308"/>
      <c r="D50" s="113">
        <v>0.82004975582788164</v>
      </c>
      <c r="E50" s="115">
        <v>89</v>
      </c>
      <c r="F50" s="114">
        <v>100</v>
      </c>
      <c r="G50" s="114">
        <v>104</v>
      </c>
      <c r="H50" s="114">
        <v>59</v>
      </c>
      <c r="I50" s="140">
        <v>55</v>
      </c>
      <c r="J50" s="115">
        <v>34</v>
      </c>
      <c r="K50" s="116">
        <v>61.81818181818182</v>
      </c>
    </row>
    <row r="51" spans="1:11" ht="14.1" customHeight="1" x14ac:dyDescent="0.2">
      <c r="A51" s="306" t="s">
        <v>274</v>
      </c>
      <c r="B51" s="307" t="s">
        <v>275</v>
      </c>
      <c r="C51" s="308"/>
      <c r="D51" s="113">
        <v>3.1788445591080805</v>
      </c>
      <c r="E51" s="115">
        <v>345</v>
      </c>
      <c r="F51" s="114">
        <v>321</v>
      </c>
      <c r="G51" s="114">
        <v>341</v>
      </c>
      <c r="H51" s="114">
        <v>282</v>
      </c>
      <c r="I51" s="140">
        <v>305</v>
      </c>
      <c r="J51" s="115">
        <v>40</v>
      </c>
      <c r="K51" s="116">
        <v>13.114754098360656</v>
      </c>
    </row>
    <row r="52" spans="1:11" ht="14.1" customHeight="1" x14ac:dyDescent="0.2">
      <c r="A52" s="306">
        <v>71</v>
      </c>
      <c r="B52" s="307" t="s">
        <v>276</v>
      </c>
      <c r="C52" s="308"/>
      <c r="D52" s="113">
        <v>10.34736939095181</v>
      </c>
      <c r="E52" s="115">
        <v>1123</v>
      </c>
      <c r="F52" s="114">
        <v>882</v>
      </c>
      <c r="G52" s="114">
        <v>970</v>
      </c>
      <c r="H52" s="114">
        <v>855</v>
      </c>
      <c r="I52" s="140">
        <v>948</v>
      </c>
      <c r="J52" s="115">
        <v>175</v>
      </c>
      <c r="K52" s="116">
        <v>18.459915611814345</v>
      </c>
    </row>
    <row r="53" spans="1:11" ht="14.1" customHeight="1" x14ac:dyDescent="0.2">
      <c r="A53" s="306" t="s">
        <v>277</v>
      </c>
      <c r="B53" s="307" t="s">
        <v>278</v>
      </c>
      <c r="C53" s="308"/>
      <c r="D53" s="113">
        <v>3.9251819773334562</v>
      </c>
      <c r="E53" s="115">
        <v>426</v>
      </c>
      <c r="F53" s="114">
        <v>259</v>
      </c>
      <c r="G53" s="114">
        <v>291</v>
      </c>
      <c r="H53" s="114">
        <v>275</v>
      </c>
      <c r="I53" s="140">
        <v>336</v>
      </c>
      <c r="J53" s="115">
        <v>90</v>
      </c>
      <c r="K53" s="116">
        <v>26.785714285714285</v>
      </c>
    </row>
    <row r="54" spans="1:11" ht="14.1" customHeight="1" x14ac:dyDescent="0.2">
      <c r="A54" s="306" t="s">
        <v>279</v>
      </c>
      <c r="B54" s="307" t="s">
        <v>280</v>
      </c>
      <c r="C54" s="308"/>
      <c r="D54" s="113">
        <v>5.3441444761817012</v>
      </c>
      <c r="E54" s="115">
        <v>580</v>
      </c>
      <c r="F54" s="114">
        <v>548</v>
      </c>
      <c r="G54" s="114">
        <v>576</v>
      </c>
      <c r="H54" s="114">
        <v>512</v>
      </c>
      <c r="I54" s="140">
        <v>527</v>
      </c>
      <c r="J54" s="115">
        <v>53</v>
      </c>
      <c r="K54" s="116">
        <v>10.056925996204933</v>
      </c>
    </row>
    <row r="55" spans="1:11" ht="14.1" customHeight="1" x14ac:dyDescent="0.2">
      <c r="A55" s="306">
        <v>72</v>
      </c>
      <c r="B55" s="307" t="s">
        <v>281</v>
      </c>
      <c r="C55" s="308"/>
      <c r="D55" s="113">
        <v>1.9349488620657882</v>
      </c>
      <c r="E55" s="115">
        <v>210</v>
      </c>
      <c r="F55" s="114">
        <v>129</v>
      </c>
      <c r="G55" s="114">
        <v>152</v>
      </c>
      <c r="H55" s="114">
        <v>133</v>
      </c>
      <c r="I55" s="140">
        <v>159</v>
      </c>
      <c r="J55" s="115">
        <v>51</v>
      </c>
      <c r="K55" s="116">
        <v>32.075471698113205</v>
      </c>
    </row>
    <row r="56" spans="1:11" ht="14.1" customHeight="1" x14ac:dyDescent="0.2">
      <c r="A56" s="306" t="s">
        <v>282</v>
      </c>
      <c r="B56" s="307" t="s">
        <v>283</v>
      </c>
      <c r="C56" s="308"/>
      <c r="D56" s="113">
        <v>0.73712337602506217</v>
      </c>
      <c r="E56" s="115">
        <v>80</v>
      </c>
      <c r="F56" s="114">
        <v>63</v>
      </c>
      <c r="G56" s="114">
        <v>71</v>
      </c>
      <c r="H56" s="114">
        <v>58</v>
      </c>
      <c r="I56" s="140">
        <v>70</v>
      </c>
      <c r="J56" s="115">
        <v>10</v>
      </c>
      <c r="K56" s="116">
        <v>14.285714285714286</v>
      </c>
    </row>
    <row r="57" spans="1:11" ht="14.1" customHeight="1" x14ac:dyDescent="0.2">
      <c r="A57" s="306" t="s">
        <v>284</v>
      </c>
      <c r="B57" s="307" t="s">
        <v>285</v>
      </c>
      <c r="C57" s="308"/>
      <c r="D57" s="113">
        <v>0.86611996682944803</v>
      </c>
      <c r="E57" s="115">
        <v>94</v>
      </c>
      <c r="F57" s="114">
        <v>55</v>
      </c>
      <c r="G57" s="114">
        <v>61</v>
      </c>
      <c r="H57" s="114">
        <v>57</v>
      </c>
      <c r="I57" s="140">
        <v>66</v>
      </c>
      <c r="J57" s="115">
        <v>28</v>
      </c>
      <c r="K57" s="116">
        <v>42.424242424242422</v>
      </c>
    </row>
    <row r="58" spans="1:11" ht="14.1" customHeight="1" x14ac:dyDescent="0.2">
      <c r="A58" s="306">
        <v>73</v>
      </c>
      <c r="B58" s="307" t="s">
        <v>286</v>
      </c>
      <c r="C58" s="308"/>
      <c r="D58" s="113">
        <v>3.3170551921127798</v>
      </c>
      <c r="E58" s="115">
        <v>360</v>
      </c>
      <c r="F58" s="114">
        <v>248</v>
      </c>
      <c r="G58" s="114">
        <v>313</v>
      </c>
      <c r="H58" s="114">
        <v>252</v>
      </c>
      <c r="I58" s="140">
        <v>360</v>
      </c>
      <c r="J58" s="115">
        <v>0</v>
      </c>
      <c r="K58" s="116">
        <v>0</v>
      </c>
    </row>
    <row r="59" spans="1:11" ht="14.1" customHeight="1" x14ac:dyDescent="0.2">
      <c r="A59" s="306" t="s">
        <v>287</v>
      </c>
      <c r="B59" s="307" t="s">
        <v>288</v>
      </c>
      <c r="C59" s="308"/>
      <c r="D59" s="113">
        <v>1.9810190730673547</v>
      </c>
      <c r="E59" s="115">
        <v>215</v>
      </c>
      <c r="F59" s="114">
        <v>182</v>
      </c>
      <c r="G59" s="114">
        <v>220</v>
      </c>
      <c r="H59" s="114">
        <v>192</v>
      </c>
      <c r="I59" s="140">
        <v>237</v>
      </c>
      <c r="J59" s="115">
        <v>-22</v>
      </c>
      <c r="K59" s="116">
        <v>-9.2827004219409286</v>
      </c>
    </row>
    <row r="60" spans="1:11" ht="14.1" customHeight="1" x14ac:dyDescent="0.2">
      <c r="A60" s="306">
        <v>81</v>
      </c>
      <c r="B60" s="307" t="s">
        <v>289</v>
      </c>
      <c r="C60" s="308"/>
      <c r="D60" s="113">
        <v>4.7268036487607112</v>
      </c>
      <c r="E60" s="115">
        <v>513</v>
      </c>
      <c r="F60" s="114">
        <v>414</v>
      </c>
      <c r="G60" s="114">
        <v>408</v>
      </c>
      <c r="H60" s="114">
        <v>440</v>
      </c>
      <c r="I60" s="140">
        <v>604</v>
      </c>
      <c r="J60" s="115">
        <v>-91</v>
      </c>
      <c r="K60" s="116">
        <v>-15.066225165562914</v>
      </c>
    </row>
    <row r="61" spans="1:11" ht="14.1" customHeight="1" x14ac:dyDescent="0.2">
      <c r="A61" s="306" t="s">
        <v>290</v>
      </c>
      <c r="B61" s="307" t="s">
        <v>291</v>
      </c>
      <c r="C61" s="308"/>
      <c r="D61" s="113">
        <v>1.1425412328388465</v>
      </c>
      <c r="E61" s="115">
        <v>124</v>
      </c>
      <c r="F61" s="114">
        <v>83</v>
      </c>
      <c r="G61" s="114">
        <v>109</v>
      </c>
      <c r="H61" s="114">
        <v>127</v>
      </c>
      <c r="I61" s="140">
        <v>130</v>
      </c>
      <c r="J61" s="115">
        <v>-6</v>
      </c>
      <c r="K61" s="116">
        <v>-4.615384615384615</v>
      </c>
    </row>
    <row r="62" spans="1:11" ht="14.1" customHeight="1" x14ac:dyDescent="0.2">
      <c r="A62" s="306" t="s">
        <v>292</v>
      </c>
      <c r="B62" s="307" t="s">
        <v>293</v>
      </c>
      <c r="C62" s="308"/>
      <c r="D62" s="113">
        <v>1.6953837648576431</v>
      </c>
      <c r="E62" s="115">
        <v>184</v>
      </c>
      <c r="F62" s="114">
        <v>201</v>
      </c>
      <c r="G62" s="114">
        <v>153</v>
      </c>
      <c r="H62" s="114">
        <v>183</v>
      </c>
      <c r="I62" s="140">
        <v>188</v>
      </c>
      <c r="J62" s="115">
        <v>-4</v>
      </c>
      <c r="K62" s="116">
        <v>-2.1276595744680851</v>
      </c>
    </row>
    <row r="63" spans="1:11" ht="14.1" customHeight="1" x14ac:dyDescent="0.2">
      <c r="A63" s="306"/>
      <c r="B63" s="307" t="s">
        <v>294</v>
      </c>
      <c r="C63" s="308"/>
      <c r="D63" s="113">
        <v>1.4373905832488714</v>
      </c>
      <c r="E63" s="115">
        <v>156</v>
      </c>
      <c r="F63" s="114">
        <v>172</v>
      </c>
      <c r="G63" s="114">
        <v>131</v>
      </c>
      <c r="H63" s="114">
        <v>163</v>
      </c>
      <c r="I63" s="140">
        <v>167</v>
      </c>
      <c r="J63" s="115">
        <v>-11</v>
      </c>
      <c r="K63" s="116">
        <v>-6.5868263473053892</v>
      </c>
    </row>
    <row r="64" spans="1:11" ht="14.1" customHeight="1" x14ac:dyDescent="0.2">
      <c r="A64" s="306" t="s">
        <v>295</v>
      </c>
      <c r="B64" s="307" t="s">
        <v>296</v>
      </c>
      <c r="C64" s="308"/>
      <c r="D64" s="113">
        <v>0.82926379802819494</v>
      </c>
      <c r="E64" s="115">
        <v>90</v>
      </c>
      <c r="F64" s="114">
        <v>57</v>
      </c>
      <c r="G64" s="114">
        <v>66</v>
      </c>
      <c r="H64" s="114">
        <v>60</v>
      </c>
      <c r="I64" s="140">
        <v>101</v>
      </c>
      <c r="J64" s="115">
        <v>-11</v>
      </c>
      <c r="K64" s="116">
        <v>-10.891089108910892</v>
      </c>
    </row>
    <row r="65" spans="1:11" ht="14.1" customHeight="1" x14ac:dyDescent="0.2">
      <c r="A65" s="306" t="s">
        <v>297</v>
      </c>
      <c r="B65" s="307" t="s">
        <v>298</v>
      </c>
      <c r="C65" s="308"/>
      <c r="D65" s="113">
        <v>0.44227402561503731</v>
      </c>
      <c r="E65" s="115">
        <v>48</v>
      </c>
      <c r="F65" s="114">
        <v>28</v>
      </c>
      <c r="G65" s="114">
        <v>38</v>
      </c>
      <c r="H65" s="114">
        <v>26</v>
      </c>
      <c r="I65" s="140">
        <v>129</v>
      </c>
      <c r="J65" s="115">
        <v>-81</v>
      </c>
      <c r="K65" s="116">
        <v>-62.790697674418603</v>
      </c>
    </row>
    <row r="66" spans="1:11" ht="14.1" customHeight="1" x14ac:dyDescent="0.2">
      <c r="A66" s="306">
        <v>82</v>
      </c>
      <c r="B66" s="307" t="s">
        <v>299</v>
      </c>
      <c r="C66" s="308"/>
      <c r="D66" s="113">
        <v>2.4232930986823922</v>
      </c>
      <c r="E66" s="115">
        <v>263</v>
      </c>
      <c r="F66" s="114">
        <v>388</v>
      </c>
      <c r="G66" s="114">
        <v>287</v>
      </c>
      <c r="H66" s="114">
        <v>222</v>
      </c>
      <c r="I66" s="140">
        <v>229</v>
      </c>
      <c r="J66" s="115">
        <v>34</v>
      </c>
      <c r="K66" s="116">
        <v>14.847161572052402</v>
      </c>
    </row>
    <row r="67" spans="1:11" ht="14.1" customHeight="1" x14ac:dyDescent="0.2">
      <c r="A67" s="306" t="s">
        <v>300</v>
      </c>
      <c r="B67" s="307" t="s">
        <v>301</v>
      </c>
      <c r="C67" s="308"/>
      <c r="D67" s="113">
        <v>1.4281765410485581</v>
      </c>
      <c r="E67" s="115">
        <v>155</v>
      </c>
      <c r="F67" s="114">
        <v>224</v>
      </c>
      <c r="G67" s="114">
        <v>137</v>
      </c>
      <c r="H67" s="114">
        <v>117</v>
      </c>
      <c r="I67" s="140">
        <v>121</v>
      </c>
      <c r="J67" s="115">
        <v>34</v>
      </c>
      <c r="K67" s="116">
        <v>28.099173553719009</v>
      </c>
    </row>
    <row r="68" spans="1:11" ht="14.1" customHeight="1" x14ac:dyDescent="0.2">
      <c r="A68" s="306" t="s">
        <v>302</v>
      </c>
      <c r="B68" s="307" t="s">
        <v>303</v>
      </c>
      <c r="C68" s="308"/>
      <c r="D68" s="113">
        <v>0.69105316502349579</v>
      </c>
      <c r="E68" s="115">
        <v>75</v>
      </c>
      <c r="F68" s="114">
        <v>140</v>
      </c>
      <c r="G68" s="114">
        <v>124</v>
      </c>
      <c r="H68" s="114">
        <v>84</v>
      </c>
      <c r="I68" s="140">
        <v>77</v>
      </c>
      <c r="J68" s="115">
        <v>-2</v>
      </c>
      <c r="K68" s="116">
        <v>-2.5974025974025974</v>
      </c>
    </row>
    <row r="69" spans="1:11" ht="14.1" customHeight="1" x14ac:dyDescent="0.2">
      <c r="A69" s="306">
        <v>83</v>
      </c>
      <c r="B69" s="307" t="s">
        <v>304</v>
      </c>
      <c r="C69" s="308"/>
      <c r="D69" s="113">
        <v>3.9712521883350225</v>
      </c>
      <c r="E69" s="115">
        <v>431</v>
      </c>
      <c r="F69" s="114">
        <v>263</v>
      </c>
      <c r="G69" s="114">
        <v>767</v>
      </c>
      <c r="H69" s="114">
        <v>285</v>
      </c>
      <c r="I69" s="140">
        <v>310</v>
      </c>
      <c r="J69" s="115">
        <v>121</v>
      </c>
      <c r="K69" s="116">
        <v>39.032258064516128</v>
      </c>
    </row>
    <row r="70" spans="1:11" ht="14.1" customHeight="1" x14ac:dyDescent="0.2">
      <c r="A70" s="306" t="s">
        <v>305</v>
      </c>
      <c r="B70" s="307" t="s">
        <v>306</v>
      </c>
      <c r="C70" s="308"/>
      <c r="D70" s="113">
        <v>3.5842624159218648</v>
      </c>
      <c r="E70" s="115">
        <v>389</v>
      </c>
      <c r="F70" s="114">
        <v>246</v>
      </c>
      <c r="G70" s="114">
        <v>735</v>
      </c>
      <c r="H70" s="114">
        <v>258</v>
      </c>
      <c r="I70" s="140">
        <v>277</v>
      </c>
      <c r="J70" s="115">
        <v>112</v>
      </c>
      <c r="K70" s="116">
        <v>40.433212996389891</v>
      </c>
    </row>
    <row r="71" spans="1:11" ht="14.1" customHeight="1" x14ac:dyDescent="0.2">
      <c r="A71" s="306"/>
      <c r="B71" s="307" t="s">
        <v>307</v>
      </c>
      <c r="C71" s="308"/>
      <c r="D71" s="113">
        <v>1.6585275960563899</v>
      </c>
      <c r="E71" s="115">
        <v>180</v>
      </c>
      <c r="F71" s="114">
        <v>115</v>
      </c>
      <c r="G71" s="114">
        <v>516</v>
      </c>
      <c r="H71" s="114">
        <v>126</v>
      </c>
      <c r="I71" s="140">
        <v>155</v>
      </c>
      <c r="J71" s="115">
        <v>25</v>
      </c>
      <c r="K71" s="116">
        <v>16.129032258064516</v>
      </c>
    </row>
    <row r="72" spans="1:11" ht="14.1" customHeight="1" x14ac:dyDescent="0.2">
      <c r="A72" s="306">
        <v>84</v>
      </c>
      <c r="B72" s="307" t="s">
        <v>308</v>
      </c>
      <c r="C72" s="308"/>
      <c r="D72" s="113">
        <v>5.8509167971989315</v>
      </c>
      <c r="E72" s="115">
        <v>635</v>
      </c>
      <c r="F72" s="114">
        <v>512</v>
      </c>
      <c r="G72" s="114">
        <v>569</v>
      </c>
      <c r="H72" s="114">
        <v>495</v>
      </c>
      <c r="I72" s="140">
        <v>638</v>
      </c>
      <c r="J72" s="115">
        <v>-3</v>
      </c>
      <c r="K72" s="116">
        <v>-0.47021943573667713</v>
      </c>
    </row>
    <row r="73" spans="1:11" ht="14.1" customHeight="1" x14ac:dyDescent="0.2">
      <c r="A73" s="306" t="s">
        <v>309</v>
      </c>
      <c r="B73" s="307" t="s">
        <v>310</v>
      </c>
      <c r="C73" s="308"/>
      <c r="D73" s="113">
        <v>1.1148991062379066</v>
      </c>
      <c r="E73" s="115">
        <v>121</v>
      </c>
      <c r="F73" s="114">
        <v>102</v>
      </c>
      <c r="G73" s="114">
        <v>101</v>
      </c>
      <c r="H73" s="114">
        <v>107</v>
      </c>
      <c r="I73" s="140">
        <v>131</v>
      </c>
      <c r="J73" s="115">
        <v>-10</v>
      </c>
      <c r="K73" s="116">
        <v>-7.6335877862595423</v>
      </c>
    </row>
    <row r="74" spans="1:11" ht="14.1" customHeight="1" x14ac:dyDescent="0.2">
      <c r="A74" s="306" t="s">
        <v>311</v>
      </c>
      <c r="B74" s="307" t="s">
        <v>312</v>
      </c>
      <c r="C74" s="308"/>
      <c r="D74" s="113">
        <v>0.37777573021284439</v>
      </c>
      <c r="E74" s="115">
        <v>41</v>
      </c>
      <c r="F74" s="114">
        <v>24</v>
      </c>
      <c r="G74" s="114">
        <v>31</v>
      </c>
      <c r="H74" s="114">
        <v>17</v>
      </c>
      <c r="I74" s="140">
        <v>16</v>
      </c>
      <c r="J74" s="115">
        <v>25</v>
      </c>
      <c r="K74" s="116">
        <v>156.25</v>
      </c>
    </row>
    <row r="75" spans="1:11" ht="14.1" customHeight="1" x14ac:dyDescent="0.2">
      <c r="A75" s="306" t="s">
        <v>313</v>
      </c>
      <c r="B75" s="307" t="s">
        <v>314</v>
      </c>
      <c r="C75" s="308"/>
      <c r="D75" s="113">
        <v>3.9343960195337693</v>
      </c>
      <c r="E75" s="115">
        <v>427</v>
      </c>
      <c r="F75" s="114">
        <v>352</v>
      </c>
      <c r="G75" s="114">
        <v>399</v>
      </c>
      <c r="H75" s="114">
        <v>331</v>
      </c>
      <c r="I75" s="140">
        <v>459</v>
      </c>
      <c r="J75" s="115">
        <v>-32</v>
      </c>
      <c r="K75" s="116">
        <v>-6.9716775599128544</v>
      </c>
    </row>
    <row r="76" spans="1:11" ht="14.1" customHeight="1" x14ac:dyDescent="0.2">
      <c r="A76" s="306">
        <v>91</v>
      </c>
      <c r="B76" s="307" t="s">
        <v>315</v>
      </c>
      <c r="C76" s="308"/>
      <c r="D76" s="113">
        <v>0.26720722380908507</v>
      </c>
      <c r="E76" s="115">
        <v>29</v>
      </c>
      <c r="F76" s="114">
        <v>24</v>
      </c>
      <c r="G76" s="114">
        <v>61</v>
      </c>
      <c r="H76" s="114">
        <v>21</v>
      </c>
      <c r="I76" s="140">
        <v>19</v>
      </c>
      <c r="J76" s="115">
        <v>10</v>
      </c>
      <c r="K76" s="116">
        <v>52.631578947368418</v>
      </c>
    </row>
    <row r="77" spans="1:11" ht="14.1" customHeight="1" x14ac:dyDescent="0.2">
      <c r="A77" s="306">
        <v>92</v>
      </c>
      <c r="B77" s="307" t="s">
        <v>316</v>
      </c>
      <c r="C77" s="308"/>
      <c r="D77" s="113">
        <v>2.5246475628858378</v>
      </c>
      <c r="E77" s="115">
        <v>274</v>
      </c>
      <c r="F77" s="114">
        <v>214</v>
      </c>
      <c r="G77" s="114">
        <v>279</v>
      </c>
      <c r="H77" s="114">
        <v>250</v>
      </c>
      <c r="I77" s="140">
        <v>309</v>
      </c>
      <c r="J77" s="115">
        <v>-35</v>
      </c>
      <c r="K77" s="116">
        <v>-11.326860841423947</v>
      </c>
    </row>
    <row r="78" spans="1:11" ht="14.1" customHeight="1" x14ac:dyDescent="0.2">
      <c r="A78" s="306">
        <v>93</v>
      </c>
      <c r="B78" s="307" t="s">
        <v>317</v>
      </c>
      <c r="C78" s="308"/>
      <c r="D78" s="113">
        <v>8.29263798028195E-2</v>
      </c>
      <c r="E78" s="115">
        <v>9</v>
      </c>
      <c r="F78" s="114">
        <v>15</v>
      </c>
      <c r="G78" s="114">
        <v>11</v>
      </c>
      <c r="H78" s="114" t="s">
        <v>513</v>
      </c>
      <c r="I78" s="140">
        <v>8</v>
      </c>
      <c r="J78" s="115">
        <v>1</v>
      </c>
      <c r="K78" s="116">
        <v>12.5</v>
      </c>
    </row>
    <row r="79" spans="1:11" ht="14.1" customHeight="1" x14ac:dyDescent="0.2">
      <c r="A79" s="306">
        <v>94</v>
      </c>
      <c r="B79" s="307" t="s">
        <v>318</v>
      </c>
      <c r="C79" s="308"/>
      <c r="D79" s="113">
        <v>19.837832857274485</v>
      </c>
      <c r="E79" s="115">
        <v>2153</v>
      </c>
      <c r="F79" s="114">
        <v>3882</v>
      </c>
      <c r="G79" s="114">
        <v>2860</v>
      </c>
      <c r="H79" s="114">
        <v>2556</v>
      </c>
      <c r="I79" s="140">
        <v>1809</v>
      </c>
      <c r="J79" s="115">
        <v>344</v>
      </c>
      <c r="K79" s="116">
        <v>19.016030956329462</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0.55284253201879663</v>
      </c>
      <c r="E81" s="143">
        <v>60</v>
      </c>
      <c r="F81" s="144">
        <v>46</v>
      </c>
      <c r="G81" s="144">
        <v>229</v>
      </c>
      <c r="H81" s="144">
        <v>73</v>
      </c>
      <c r="I81" s="145">
        <v>64</v>
      </c>
      <c r="J81" s="143">
        <v>-4</v>
      </c>
      <c r="K81" s="146">
        <v>-6.25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73219</v>
      </c>
      <c r="C10" s="114">
        <v>32238</v>
      </c>
      <c r="D10" s="114">
        <v>40981</v>
      </c>
      <c r="E10" s="114">
        <v>55983</v>
      </c>
      <c r="F10" s="114">
        <v>15882</v>
      </c>
      <c r="G10" s="114">
        <v>9893</v>
      </c>
      <c r="H10" s="114">
        <v>19075</v>
      </c>
      <c r="I10" s="115">
        <v>15934</v>
      </c>
      <c r="J10" s="114">
        <v>12682</v>
      </c>
      <c r="K10" s="114">
        <v>3252</v>
      </c>
      <c r="L10" s="423">
        <v>16843</v>
      </c>
      <c r="M10" s="424">
        <v>17484</v>
      </c>
    </row>
    <row r="11" spans="1:13" ht="11.1" customHeight="1" x14ac:dyDescent="0.2">
      <c r="A11" s="422" t="s">
        <v>387</v>
      </c>
      <c r="B11" s="115">
        <v>73780</v>
      </c>
      <c r="C11" s="114">
        <v>32691</v>
      </c>
      <c r="D11" s="114">
        <v>41089</v>
      </c>
      <c r="E11" s="114">
        <v>56230</v>
      </c>
      <c r="F11" s="114">
        <v>16245</v>
      </c>
      <c r="G11" s="114">
        <v>9430</v>
      </c>
      <c r="H11" s="114">
        <v>19577</v>
      </c>
      <c r="I11" s="115">
        <v>16388</v>
      </c>
      <c r="J11" s="114">
        <v>13142</v>
      </c>
      <c r="K11" s="114">
        <v>3246</v>
      </c>
      <c r="L11" s="423">
        <v>18099</v>
      </c>
      <c r="M11" s="424">
        <v>17607</v>
      </c>
    </row>
    <row r="12" spans="1:13" ht="11.1" customHeight="1" x14ac:dyDescent="0.2">
      <c r="A12" s="422" t="s">
        <v>388</v>
      </c>
      <c r="B12" s="115">
        <v>74518</v>
      </c>
      <c r="C12" s="114">
        <v>33149</v>
      </c>
      <c r="D12" s="114">
        <v>41369</v>
      </c>
      <c r="E12" s="114">
        <v>56789</v>
      </c>
      <c r="F12" s="114">
        <v>16373</v>
      </c>
      <c r="G12" s="114">
        <v>9520</v>
      </c>
      <c r="H12" s="114">
        <v>19821</v>
      </c>
      <c r="I12" s="115">
        <v>15985</v>
      </c>
      <c r="J12" s="114">
        <v>12678</v>
      </c>
      <c r="K12" s="114">
        <v>3307</v>
      </c>
      <c r="L12" s="423">
        <v>20424</v>
      </c>
      <c r="M12" s="424">
        <v>19730</v>
      </c>
    </row>
    <row r="13" spans="1:13" s="110" customFormat="1" ht="11.1" customHeight="1" x14ac:dyDescent="0.2">
      <c r="A13" s="422" t="s">
        <v>389</v>
      </c>
      <c r="B13" s="115">
        <v>74342</v>
      </c>
      <c r="C13" s="114">
        <v>32990</v>
      </c>
      <c r="D13" s="114">
        <v>41352</v>
      </c>
      <c r="E13" s="114">
        <v>56324</v>
      </c>
      <c r="F13" s="114">
        <v>16696</v>
      </c>
      <c r="G13" s="114">
        <v>9202</v>
      </c>
      <c r="H13" s="114">
        <v>20027</v>
      </c>
      <c r="I13" s="115">
        <v>16406</v>
      </c>
      <c r="J13" s="114">
        <v>13043</v>
      </c>
      <c r="K13" s="114">
        <v>3363</v>
      </c>
      <c r="L13" s="423">
        <v>18098</v>
      </c>
      <c r="M13" s="424">
        <v>18682</v>
      </c>
    </row>
    <row r="14" spans="1:13" ht="15" customHeight="1" x14ac:dyDescent="0.2">
      <c r="A14" s="422" t="s">
        <v>390</v>
      </c>
      <c r="B14" s="115">
        <v>73966</v>
      </c>
      <c r="C14" s="114">
        <v>32735</v>
      </c>
      <c r="D14" s="114">
        <v>41231</v>
      </c>
      <c r="E14" s="114">
        <v>54753</v>
      </c>
      <c r="F14" s="114">
        <v>18230</v>
      </c>
      <c r="G14" s="114">
        <v>8617</v>
      </c>
      <c r="H14" s="114">
        <v>20197</v>
      </c>
      <c r="I14" s="115">
        <v>16141</v>
      </c>
      <c r="J14" s="114">
        <v>12854</v>
      </c>
      <c r="K14" s="114">
        <v>3287</v>
      </c>
      <c r="L14" s="423">
        <v>18343</v>
      </c>
      <c r="M14" s="424">
        <v>18839</v>
      </c>
    </row>
    <row r="15" spans="1:13" ht="11.1" customHeight="1" x14ac:dyDescent="0.2">
      <c r="A15" s="422" t="s">
        <v>387</v>
      </c>
      <c r="B15" s="115">
        <v>75316</v>
      </c>
      <c r="C15" s="114">
        <v>33541</v>
      </c>
      <c r="D15" s="114">
        <v>41775</v>
      </c>
      <c r="E15" s="114">
        <v>55205</v>
      </c>
      <c r="F15" s="114">
        <v>19190</v>
      </c>
      <c r="G15" s="114">
        <v>8235</v>
      </c>
      <c r="H15" s="114">
        <v>20865</v>
      </c>
      <c r="I15" s="115">
        <v>17016</v>
      </c>
      <c r="J15" s="114">
        <v>13583</v>
      </c>
      <c r="K15" s="114">
        <v>3433</v>
      </c>
      <c r="L15" s="423">
        <v>17438</v>
      </c>
      <c r="M15" s="424">
        <v>16182</v>
      </c>
    </row>
    <row r="16" spans="1:13" ht="11.1" customHeight="1" x14ac:dyDescent="0.2">
      <c r="A16" s="422" t="s">
        <v>388</v>
      </c>
      <c r="B16" s="115">
        <v>76869</v>
      </c>
      <c r="C16" s="114">
        <v>34325</v>
      </c>
      <c r="D16" s="114">
        <v>42544</v>
      </c>
      <c r="E16" s="114">
        <v>56193</v>
      </c>
      <c r="F16" s="114">
        <v>19689</v>
      </c>
      <c r="G16" s="114">
        <v>8789</v>
      </c>
      <c r="H16" s="114">
        <v>21296</v>
      </c>
      <c r="I16" s="115">
        <v>17005</v>
      </c>
      <c r="J16" s="114">
        <v>13368</v>
      </c>
      <c r="K16" s="114">
        <v>3637</v>
      </c>
      <c r="L16" s="423">
        <v>19139</v>
      </c>
      <c r="M16" s="424">
        <v>17717</v>
      </c>
    </row>
    <row r="17" spans="1:13" s="110" customFormat="1" ht="11.1" customHeight="1" x14ac:dyDescent="0.2">
      <c r="A17" s="422" t="s">
        <v>389</v>
      </c>
      <c r="B17" s="115">
        <v>77151</v>
      </c>
      <c r="C17" s="114">
        <v>34239</v>
      </c>
      <c r="D17" s="114">
        <v>42912</v>
      </c>
      <c r="E17" s="114">
        <v>56777</v>
      </c>
      <c r="F17" s="114">
        <v>20319</v>
      </c>
      <c r="G17" s="114">
        <v>8761</v>
      </c>
      <c r="H17" s="114">
        <v>21506</v>
      </c>
      <c r="I17" s="115">
        <v>17247</v>
      </c>
      <c r="J17" s="114">
        <v>13531</v>
      </c>
      <c r="K17" s="114">
        <v>3716</v>
      </c>
      <c r="L17" s="423">
        <v>17705</v>
      </c>
      <c r="M17" s="424">
        <v>17821</v>
      </c>
    </row>
    <row r="18" spans="1:13" ht="15" customHeight="1" x14ac:dyDescent="0.2">
      <c r="A18" s="422" t="s">
        <v>391</v>
      </c>
      <c r="B18" s="115">
        <v>76378</v>
      </c>
      <c r="C18" s="114">
        <v>33755</v>
      </c>
      <c r="D18" s="114">
        <v>42623</v>
      </c>
      <c r="E18" s="114">
        <v>55823</v>
      </c>
      <c r="F18" s="114">
        <v>20473</v>
      </c>
      <c r="G18" s="114">
        <v>8126</v>
      </c>
      <c r="H18" s="114">
        <v>21658</v>
      </c>
      <c r="I18" s="115">
        <v>15526</v>
      </c>
      <c r="J18" s="114">
        <v>12307</v>
      </c>
      <c r="K18" s="114">
        <v>3219</v>
      </c>
      <c r="L18" s="423">
        <v>15815</v>
      </c>
      <c r="M18" s="424">
        <v>16437</v>
      </c>
    </row>
    <row r="19" spans="1:13" ht="11.1" customHeight="1" x14ac:dyDescent="0.2">
      <c r="A19" s="422" t="s">
        <v>387</v>
      </c>
      <c r="B19" s="115">
        <v>77255</v>
      </c>
      <c r="C19" s="114">
        <v>34224</v>
      </c>
      <c r="D19" s="114">
        <v>43031</v>
      </c>
      <c r="E19" s="114">
        <v>55840</v>
      </c>
      <c r="F19" s="114">
        <v>21341</v>
      </c>
      <c r="G19" s="114">
        <v>7692</v>
      </c>
      <c r="H19" s="114">
        <v>22218</v>
      </c>
      <c r="I19" s="115">
        <v>16485</v>
      </c>
      <c r="J19" s="114">
        <v>13051</v>
      </c>
      <c r="K19" s="114">
        <v>3434</v>
      </c>
      <c r="L19" s="423">
        <v>16908</v>
      </c>
      <c r="M19" s="424">
        <v>16129</v>
      </c>
    </row>
    <row r="20" spans="1:13" ht="11.1" customHeight="1" x14ac:dyDescent="0.2">
      <c r="A20" s="422" t="s">
        <v>388</v>
      </c>
      <c r="B20" s="115">
        <v>78755</v>
      </c>
      <c r="C20" s="114">
        <v>35070</v>
      </c>
      <c r="D20" s="114">
        <v>43685</v>
      </c>
      <c r="E20" s="114">
        <v>56648</v>
      </c>
      <c r="F20" s="114">
        <v>21767</v>
      </c>
      <c r="G20" s="114">
        <v>8116</v>
      </c>
      <c r="H20" s="114">
        <v>22642</v>
      </c>
      <c r="I20" s="115">
        <v>16308</v>
      </c>
      <c r="J20" s="114">
        <v>12779</v>
      </c>
      <c r="K20" s="114">
        <v>3529</v>
      </c>
      <c r="L20" s="423">
        <v>20121</v>
      </c>
      <c r="M20" s="424">
        <v>18622</v>
      </c>
    </row>
    <row r="21" spans="1:13" s="110" customFormat="1" ht="11.1" customHeight="1" x14ac:dyDescent="0.2">
      <c r="A21" s="422" t="s">
        <v>389</v>
      </c>
      <c r="B21" s="115">
        <v>78849</v>
      </c>
      <c r="C21" s="114">
        <v>34852</v>
      </c>
      <c r="D21" s="114">
        <v>43997</v>
      </c>
      <c r="E21" s="114">
        <v>56714</v>
      </c>
      <c r="F21" s="114">
        <v>22084</v>
      </c>
      <c r="G21" s="114">
        <v>7887</v>
      </c>
      <c r="H21" s="114">
        <v>22988</v>
      </c>
      <c r="I21" s="115">
        <v>16609</v>
      </c>
      <c r="J21" s="114">
        <v>12986</v>
      </c>
      <c r="K21" s="114">
        <v>3623</v>
      </c>
      <c r="L21" s="423">
        <v>15353</v>
      </c>
      <c r="M21" s="424">
        <v>15996</v>
      </c>
    </row>
    <row r="22" spans="1:13" ht="15" customHeight="1" x14ac:dyDescent="0.2">
      <c r="A22" s="422" t="s">
        <v>392</v>
      </c>
      <c r="B22" s="115">
        <v>77394</v>
      </c>
      <c r="C22" s="114">
        <v>34488</v>
      </c>
      <c r="D22" s="114">
        <v>42906</v>
      </c>
      <c r="E22" s="114">
        <v>55674</v>
      </c>
      <c r="F22" s="114">
        <v>21397</v>
      </c>
      <c r="G22" s="114">
        <v>7185</v>
      </c>
      <c r="H22" s="114">
        <v>22899</v>
      </c>
      <c r="I22" s="115">
        <v>16846</v>
      </c>
      <c r="J22" s="114">
        <v>13217</v>
      </c>
      <c r="K22" s="114">
        <v>3629</v>
      </c>
      <c r="L22" s="423">
        <v>10863</v>
      </c>
      <c r="M22" s="424">
        <v>11489</v>
      </c>
    </row>
    <row r="23" spans="1:13" ht="11.1" customHeight="1" x14ac:dyDescent="0.2">
      <c r="A23" s="422" t="s">
        <v>387</v>
      </c>
      <c r="B23" s="115">
        <v>77698</v>
      </c>
      <c r="C23" s="114">
        <v>34806</v>
      </c>
      <c r="D23" s="114">
        <v>42892</v>
      </c>
      <c r="E23" s="114">
        <v>55468</v>
      </c>
      <c r="F23" s="114">
        <v>21906</v>
      </c>
      <c r="G23" s="114">
        <v>6790</v>
      </c>
      <c r="H23" s="114">
        <v>23318</v>
      </c>
      <c r="I23" s="115">
        <v>17453</v>
      </c>
      <c r="J23" s="114">
        <v>13573</v>
      </c>
      <c r="K23" s="114">
        <v>3880</v>
      </c>
      <c r="L23" s="423">
        <v>13352</v>
      </c>
      <c r="M23" s="424">
        <v>13075</v>
      </c>
    </row>
    <row r="24" spans="1:13" ht="11.1" customHeight="1" x14ac:dyDescent="0.2">
      <c r="A24" s="422" t="s">
        <v>388</v>
      </c>
      <c r="B24" s="115">
        <v>78085</v>
      </c>
      <c r="C24" s="114">
        <v>34936</v>
      </c>
      <c r="D24" s="114">
        <v>43149</v>
      </c>
      <c r="E24" s="114">
        <v>55241</v>
      </c>
      <c r="F24" s="114">
        <v>21709</v>
      </c>
      <c r="G24" s="114">
        <v>7166</v>
      </c>
      <c r="H24" s="114">
        <v>23610</v>
      </c>
      <c r="I24" s="115">
        <v>12035</v>
      </c>
      <c r="J24" s="114">
        <v>8589</v>
      </c>
      <c r="K24" s="114">
        <v>3446</v>
      </c>
      <c r="L24" s="423">
        <v>11766</v>
      </c>
      <c r="M24" s="424">
        <v>11529</v>
      </c>
    </row>
    <row r="25" spans="1:13" s="110" customFormat="1" ht="11.1" customHeight="1" x14ac:dyDescent="0.2">
      <c r="A25" s="422" t="s">
        <v>389</v>
      </c>
      <c r="B25" s="115">
        <v>76877</v>
      </c>
      <c r="C25" s="114">
        <v>34134</v>
      </c>
      <c r="D25" s="114">
        <v>42743</v>
      </c>
      <c r="E25" s="114">
        <v>53964</v>
      </c>
      <c r="F25" s="114">
        <v>21768</v>
      </c>
      <c r="G25" s="114">
        <v>6896</v>
      </c>
      <c r="H25" s="114">
        <v>23450</v>
      </c>
      <c r="I25" s="115">
        <v>12160</v>
      </c>
      <c r="J25" s="114">
        <v>8688</v>
      </c>
      <c r="K25" s="114">
        <v>3472</v>
      </c>
      <c r="L25" s="423">
        <v>9848</v>
      </c>
      <c r="M25" s="424">
        <v>11053</v>
      </c>
    </row>
    <row r="26" spans="1:13" ht="15" customHeight="1" x14ac:dyDescent="0.2">
      <c r="A26" s="422" t="s">
        <v>393</v>
      </c>
      <c r="B26" s="115">
        <v>76946</v>
      </c>
      <c r="C26" s="114">
        <v>34213</v>
      </c>
      <c r="D26" s="114">
        <v>42733</v>
      </c>
      <c r="E26" s="114">
        <v>53982</v>
      </c>
      <c r="F26" s="114">
        <v>21853</v>
      </c>
      <c r="G26" s="114">
        <v>6467</v>
      </c>
      <c r="H26" s="114">
        <v>23640</v>
      </c>
      <c r="I26" s="115">
        <v>11880</v>
      </c>
      <c r="J26" s="114">
        <v>8513</v>
      </c>
      <c r="K26" s="114">
        <v>3367</v>
      </c>
      <c r="L26" s="423">
        <v>12481</v>
      </c>
      <c r="M26" s="424">
        <v>12308</v>
      </c>
    </row>
    <row r="27" spans="1:13" ht="11.1" customHeight="1" x14ac:dyDescent="0.2">
      <c r="A27" s="422" t="s">
        <v>387</v>
      </c>
      <c r="B27" s="115">
        <v>78043</v>
      </c>
      <c r="C27" s="114">
        <v>34937</v>
      </c>
      <c r="D27" s="114">
        <v>43106</v>
      </c>
      <c r="E27" s="114">
        <v>54428</v>
      </c>
      <c r="F27" s="114">
        <v>22537</v>
      </c>
      <c r="G27" s="114">
        <v>6218</v>
      </c>
      <c r="H27" s="114">
        <v>24157</v>
      </c>
      <c r="I27" s="115">
        <v>12563</v>
      </c>
      <c r="J27" s="114">
        <v>9086</v>
      </c>
      <c r="K27" s="114">
        <v>3477</v>
      </c>
      <c r="L27" s="423">
        <v>13766</v>
      </c>
      <c r="M27" s="424">
        <v>12735</v>
      </c>
    </row>
    <row r="28" spans="1:13" ht="11.1" customHeight="1" x14ac:dyDescent="0.2">
      <c r="A28" s="422" t="s">
        <v>388</v>
      </c>
      <c r="B28" s="115">
        <v>79302</v>
      </c>
      <c r="C28" s="114">
        <v>35566</v>
      </c>
      <c r="D28" s="114">
        <v>43736</v>
      </c>
      <c r="E28" s="114">
        <v>56323</v>
      </c>
      <c r="F28" s="114">
        <v>22821</v>
      </c>
      <c r="G28" s="114">
        <v>6741</v>
      </c>
      <c r="H28" s="114">
        <v>24425</v>
      </c>
      <c r="I28" s="115">
        <v>12305</v>
      </c>
      <c r="J28" s="114">
        <v>8758</v>
      </c>
      <c r="K28" s="114">
        <v>3547</v>
      </c>
      <c r="L28" s="423">
        <v>16071</v>
      </c>
      <c r="M28" s="424">
        <v>14978</v>
      </c>
    </row>
    <row r="29" spans="1:13" s="110" customFormat="1" ht="11.1" customHeight="1" x14ac:dyDescent="0.2">
      <c r="A29" s="422" t="s">
        <v>389</v>
      </c>
      <c r="B29" s="115">
        <v>78728</v>
      </c>
      <c r="C29" s="114">
        <v>35207</v>
      </c>
      <c r="D29" s="114">
        <v>43521</v>
      </c>
      <c r="E29" s="114">
        <v>55529</v>
      </c>
      <c r="F29" s="114">
        <v>23142</v>
      </c>
      <c r="G29" s="114">
        <v>6668</v>
      </c>
      <c r="H29" s="114">
        <v>24334</v>
      </c>
      <c r="I29" s="115">
        <v>12372</v>
      </c>
      <c r="J29" s="114">
        <v>8842</v>
      </c>
      <c r="K29" s="114">
        <v>3530</v>
      </c>
      <c r="L29" s="423">
        <v>14189</v>
      </c>
      <c r="M29" s="424">
        <v>14740</v>
      </c>
    </row>
    <row r="30" spans="1:13" ht="15" customHeight="1" x14ac:dyDescent="0.2">
      <c r="A30" s="422" t="s">
        <v>394</v>
      </c>
      <c r="B30" s="115">
        <v>78698</v>
      </c>
      <c r="C30" s="114">
        <v>35345</v>
      </c>
      <c r="D30" s="114">
        <v>43353</v>
      </c>
      <c r="E30" s="114">
        <v>55316</v>
      </c>
      <c r="F30" s="114">
        <v>23347</v>
      </c>
      <c r="G30" s="114">
        <v>6179</v>
      </c>
      <c r="H30" s="114">
        <v>24588</v>
      </c>
      <c r="I30" s="115">
        <v>11683</v>
      </c>
      <c r="J30" s="114">
        <v>8307</v>
      </c>
      <c r="K30" s="114">
        <v>3376</v>
      </c>
      <c r="L30" s="423">
        <v>9677</v>
      </c>
      <c r="M30" s="424">
        <v>9766</v>
      </c>
    </row>
    <row r="31" spans="1:13" ht="11.1" customHeight="1" x14ac:dyDescent="0.2">
      <c r="A31" s="422" t="s">
        <v>387</v>
      </c>
      <c r="B31" s="115">
        <v>80211</v>
      </c>
      <c r="C31" s="114">
        <v>36367</v>
      </c>
      <c r="D31" s="114">
        <v>43844</v>
      </c>
      <c r="E31" s="114">
        <v>55969</v>
      </c>
      <c r="F31" s="114">
        <v>24213</v>
      </c>
      <c r="G31" s="114">
        <v>6063</v>
      </c>
      <c r="H31" s="114">
        <v>25091</v>
      </c>
      <c r="I31" s="115">
        <v>12422</v>
      </c>
      <c r="J31" s="114">
        <v>8822</v>
      </c>
      <c r="K31" s="114">
        <v>3600</v>
      </c>
      <c r="L31" s="423">
        <v>9759</v>
      </c>
      <c r="M31" s="424">
        <v>8296</v>
      </c>
    </row>
    <row r="32" spans="1:13" ht="11.1" customHeight="1" x14ac:dyDescent="0.2">
      <c r="A32" s="422" t="s">
        <v>388</v>
      </c>
      <c r="B32" s="115">
        <v>81947</v>
      </c>
      <c r="C32" s="114">
        <v>37316</v>
      </c>
      <c r="D32" s="114">
        <v>44631</v>
      </c>
      <c r="E32" s="114">
        <v>56665</v>
      </c>
      <c r="F32" s="114">
        <v>25271</v>
      </c>
      <c r="G32" s="114">
        <v>6629</v>
      </c>
      <c r="H32" s="114">
        <v>25371</v>
      </c>
      <c r="I32" s="115">
        <v>12320</v>
      </c>
      <c r="J32" s="114">
        <v>8570</v>
      </c>
      <c r="K32" s="114">
        <v>3750</v>
      </c>
      <c r="L32" s="423">
        <v>12910</v>
      </c>
      <c r="M32" s="424">
        <v>11314</v>
      </c>
    </row>
    <row r="33" spans="1:13" s="110" customFormat="1" ht="11.1" customHeight="1" x14ac:dyDescent="0.2">
      <c r="A33" s="422" t="s">
        <v>389</v>
      </c>
      <c r="B33" s="115">
        <v>81632</v>
      </c>
      <c r="C33" s="114">
        <v>37143</v>
      </c>
      <c r="D33" s="114">
        <v>44489</v>
      </c>
      <c r="E33" s="114">
        <v>56275</v>
      </c>
      <c r="F33" s="114">
        <v>25350</v>
      </c>
      <c r="G33" s="114">
        <v>6506</v>
      </c>
      <c r="H33" s="114">
        <v>25315</v>
      </c>
      <c r="I33" s="115">
        <v>12277</v>
      </c>
      <c r="J33" s="114">
        <v>8641</v>
      </c>
      <c r="K33" s="114">
        <v>3636</v>
      </c>
      <c r="L33" s="423">
        <v>9358</v>
      </c>
      <c r="M33" s="424">
        <v>9784</v>
      </c>
    </row>
    <row r="34" spans="1:13" ht="15" customHeight="1" x14ac:dyDescent="0.2">
      <c r="A34" s="422" t="s">
        <v>395</v>
      </c>
      <c r="B34" s="115">
        <v>81047</v>
      </c>
      <c r="C34" s="114">
        <v>36922</v>
      </c>
      <c r="D34" s="114">
        <v>44125</v>
      </c>
      <c r="E34" s="114">
        <v>55932</v>
      </c>
      <c r="F34" s="114">
        <v>25109</v>
      </c>
      <c r="G34" s="114">
        <v>6115</v>
      </c>
      <c r="H34" s="114">
        <v>25449</v>
      </c>
      <c r="I34" s="115">
        <v>12170</v>
      </c>
      <c r="J34" s="114">
        <v>8553</v>
      </c>
      <c r="K34" s="114">
        <v>3617</v>
      </c>
      <c r="L34" s="423">
        <v>9707</v>
      </c>
      <c r="M34" s="424">
        <v>10115</v>
      </c>
    </row>
    <row r="35" spans="1:13" ht="11.1" customHeight="1" x14ac:dyDescent="0.2">
      <c r="A35" s="422" t="s">
        <v>387</v>
      </c>
      <c r="B35" s="115">
        <v>81566</v>
      </c>
      <c r="C35" s="114">
        <v>37291</v>
      </c>
      <c r="D35" s="114">
        <v>44275</v>
      </c>
      <c r="E35" s="114">
        <v>56069</v>
      </c>
      <c r="F35" s="114">
        <v>25492</v>
      </c>
      <c r="G35" s="114">
        <v>6011</v>
      </c>
      <c r="H35" s="114">
        <v>25786</v>
      </c>
      <c r="I35" s="115">
        <v>12375</v>
      </c>
      <c r="J35" s="114">
        <v>8721</v>
      </c>
      <c r="K35" s="114">
        <v>3654</v>
      </c>
      <c r="L35" s="423">
        <v>8308</v>
      </c>
      <c r="M35" s="424">
        <v>7698</v>
      </c>
    </row>
    <row r="36" spans="1:13" ht="11.1" customHeight="1" x14ac:dyDescent="0.2">
      <c r="A36" s="422" t="s">
        <v>388</v>
      </c>
      <c r="B36" s="115">
        <v>83117</v>
      </c>
      <c r="C36" s="114">
        <v>37990</v>
      </c>
      <c r="D36" s="114">
        <v>45127</v>
      </c>
      <c r="E36" s="114">
        <v>56972</v>
      </c>
      <c r="F36" s="114">
        <v>26143</v>
      </c>
      <c r="G36" s="114">
        <v>6633</v>
      </c>
      <c r="H36" s="114">
        <v>26014</v>
      </c>
      <c r="I36" s="115">
        <v>12109</v>
      </c>
      <c r="J36" s="114">
        <v>8425</v>
      </c>
      <c r="K36" s="114">
        <v>3684</v>
      </c>
      <c r="L36" s="423">
        <v>11188</v>
      </c>
      <c r="M36" s="424">
        <v>9973</v>
      </c>
    </row>
    <row r="37" spans="1:13" s="110" customFormat="1" ht="11.1" customHeight="1" x14ac:dyDescent="0.2">
      <c r="A37" s="422" t="s">
        <v>389</v>
      </c>
      <c r="B37" s="115">
        <v>84888</v>
      </c>
      <c r="C37" s="114">
        <v>38322</v>
      </c>
      <c r="D37" s="114">
        <v>46566</v>
      </c>
      <c r="E37" s="114">
        <v>57682</v>
      </c>
      <c r="F37" s="114">
        <v>27205</v>
      </c>
      <c r="G37" s="114">
        <v>6740</v>
      </c>
      <c r="H37" s="114">
        <v>26725</v>
      </c>
      <c r="I37" s="115">
        <v>12251</v>
      </c>
      <c r="J37" s="114">
        <v>8483</v>
      </c>
      <c r="K37" s="114">
        <v>3768</v>
      </c>
      <c r="L37" s="423">
        <v>8663</v>
      </c>
      <c r="M37" s="424">
        <v>8865</v>
      </c>
    </row>
    <row r="38" spans="1:13" ht="15" customHeight="1" x14ac:dyDescent="0.2">
      <c r="A38" s="425" t="s">
        <v>396</v>
      </c>
      <c r="B38" s="115">
        <v>84392</v>
      </c>
      <c r="C38" s="114">
        <v>38144</v>
      </c>
      <c r="D38" s="114">
        <v>46248</v>
      </c>
      <c r="E38" s="114">
        <v>57312</v>
      </c>
      <c r="F38" s="114">
        <v>27080</v>
      </c>
      <c r="G38" s="114">
        <v>6516</v>
      </c>
      <c r="H38" s="114">
        <v>26694</v>
      </c>
      <c r="I38" s="115">
        <v>12168</v>
      </c>
      <c r="J38" s="114">
        <v>8430</v>
      </c>
      <c r="K38" s="114">
        <v>3738</v>
      </c>
      <c r="L38" s="423">
        <v>10073</v>
      </c>
      <c r="M38" s="424">
        <v>10066</v>
      </c>
    </row>
    <row r="39" spans="1:13" ht="11.1" customHeight="1" x14ac:dyDescent="0.2">
      <c r="A39" s="422" t="s">
        <v>387</v>
      </c>
      <c r="B39" s="115">
        <v>84253</v>
      </c>
      <c r="C39" s="114">
        <v>38528</v>
      </c>
      <c r="D39" s="114">
        <v>45725</v>
      </c>
      <c r="E39" s="114">
        <v>56865</v>
      </c>
      <c r="F39" s="114">
        <v>27388</v>
      </c>
      <c r="G39" s="114">
        <v>6484</v>
      </c>
      <c r="H39" s="114">
        <v>26621</v>
      </c>
      <c r="I39" s="115">
        <v>12927</v>
      </c>
      <c r="J39" s="114">
        <v>8963</v>
      </c>
      <c r="K39" s="114">
        <v>3964</v>
      </c>
      <c r="L39" s="423">
        <v>10680</v>
      </c>
      <c r="M39" s="424">
        <v>9569</v>
      </c>
    </row>
    <row r="40" spans="1:13" ht="11.1" customHeight="1" x14ac:dyDescent="0.2">
      <c r="A40" s="425" t="s">
        <v>388</v>
      </c>
      <c r="B40" s="115">
        <v>84628</v>
      </c>
      <c r="C40" s="114">
        <v>38722</v>
      </c>
      <c r="D40" s="114">
        <v>45906</v>
      </c>
      <c r="E40" s="114">
        <v>56877</v>
      </c>
      <c r="F40" s="114">
        <v>27751</v>
      </c>
      <c r="G40" s="114">
        <v>7144</v>
      </c>
      <c r="H40" s="114">
        <v>26737</v>
      </c>
      <c r="I40" s="115">
        <v>12562</v>
      </c>
      <c r="J40" s="114">
        <v>8502</v>
      </c>
      <c r="K40" s="114">
        <v>4060</v>
      </c>
      <c r="L40" s="423">
        <v>12532</v>
      </c>
      <c r="M40" s="424">
        <v>11934</v>
      </c>
    </row>
    <row r="41" spans="1:13" s="110" customFormat="1" ht="11.1" customHeight="1" x14ac:dyDescent="0.2">
      <c r="A41" s="422" t="s">
        <v>389</v>
      </c>
      <c r="B41" s="115">
        <v>83775</v>
      </c>
      <c r="C41" s="114">
        <v>38102</v>
      </c>
      <c r="D41" s="114">
        <v>45673</v>
      </c>
      <c r="E41" s="114">
        <v>56085</v>
      </c>
      <c r="F41" s="114">
        <v>27690</v>
      </c>
      <c r="G41" s="114">
        <v>7074</v>
      </c>
      <c r="H41" s="114">
        <v>26514</v>
      </c>
      <c r="I41" s="115">
        <v>12429</v>
      </c>
      <c r="J41" s="114">
        <v>8400</v>
      </c>
      <c r="K41" s="114">
        <v>4029</v>
      </c>
      <c r="L41" s="423">
        <v>9230</v>
      </c>
      <c r="M41" s="424">
        <v>9871</v>
      </c>
    </row>
    <row r="42" spans="1:13" ht="15" customHeight="1" x14ac:dyDescent="0.2">
      <c r="A42" s="422" t="s">
        <v>397</v>
      </c>
      <c r="B42" s="115">
        <v>83612</v>
      </c>
      <c r="C42" s="114">
        <v>38107</v>
      </c>
      <c r="D42" s="114">
        <v>45505</v>
      </c>
      <c r="E42" s="114">
        <v>55931</v>
      </c>
      <c r="F42" s="114">
        <v>27681</v>
      </c>
      <c r="G42" s="114">
        <v>6846</v>
      </c>
      <c r="H42" s="114">
        <v>26651</v>
      </c>
      <c r="I42" s="115">
        <v>11523</v>
      </c>
      <c r="J42" s="114">
        <v>7860</v>
      </c>
      <c r="K42" s="114">
        <v>3663</v>
      </c>
      <c r="L42" s="423">
        <v>10426</v>
      </c>
      <c r="M42" s="424">
        <v>10484</v>
      </c>
    </row>
    <row r="43" spans="1:13" ht="11.1" customHeight="1" x14ac:dyDescent="0.2">
      <c r="A43" s="422" t="s">
        <v>387</v>
      </c>
      <c r="B43" s="115">
        <v>84870</v>
      </c>
      <c r="C43" s="114">
        <v>39023</v>
      </c>
      <c r="D43" s="114">
        <v>45847</v>
      </c>
      <c r="E43" s="114">
        <v>56505</v>
      </c>
      <c r="F43" s="114">
        <v>28365</v>
      </c>
      <c r="G43" s="114">
        <v>6959</v>
      </c>
      <c r="H43" s="114">
        <v>26991</v>
      </c>
      <c r="I43" s="115">
        <v>11997</v>
      </c>
      <c r="J43" s="114">
        <v>8156</v>
      </c>
      <c r="K43" s="114">
        <v>3841</v>
      </c>
      <c r="L43" s="423">
        <v>10833</v>
      </c>
      <c r="M43" s="424">
        <v>9971</v>
      </c>
    </row>
    <row r="44" spans="1:13" ht="11.1" customHeight="1" x14ac:dyDescent="0.2">
      <c r="A44" s="422" t="s">
        <v>388</v>
      </c>
      <c r="B44" s="115">
        <v>85867</v>
      </c>
      <c r="C44" s="114">
        <v>39529</v>
      </c>
      <c r="D44" s="114">
        <v>46338</v>
      </c>
      <c r="E44" s="114">
        <v>57195</v>
      </c>
      <c r="F44" s="114">
        <v>28672</v>
      </c>
      <c r="G44" s="114">
        <v>7704</v>
      </c>
      <c r="H44" s="114">
        <v>27065</v>
      </c>
      <c r="I44" s="115">
        <v>11743</v>
      </c>
      <c r="J44" s="114">
        <v>7790</v>
      </c>
      <c r="K44" s="114">
        <v>3953</v>
      </c>
      <c r="L44" s="423">
        <v>12881</v>
      </c>
      <c r="M44" s="424">
        <v>12030</v>
      </c>
    </row>
    <row r="45" spans="1:13" s="110" customFormat="1" ht="11.1" customHeight="1" x14ac:dyDescent="0.2">
      <c r="A45" s="422" t="s">
        <v>389</v>
      </c>
      <c r="B45" s="115">
        <v>85865</v>
      </c>
      <c r="C45" s="114">
        <v>39352</v>
      </c>
      <c r="D45" s="114">
        <v>46513</v>
      </c>
      <c r="E45" s="114">
        <v>56749</v>
      </c>
      <c r="F45" s="114">
        <v>29116</v>
      </c>
      <c r="G45" s="114">
        <v>7779</v>
      </c>
      <c r="H45" s="114">
        <v>26961</v>
      </c>
      <c r="I45" s="115">
        <v>12064</v>
      </c>
      <c r="J45" s="114">
        <v>8073</v>
      </c>
      <c r="K45" s="114">
        <v>3991</v>
      </c>
      <c r="L45" s="423">
        <v>10522</v>
      </c>
      <c r="M45" s="424">
        <v>10813</v>
      </c>
    </row>
    <row r="46" spans="1:13" ht="15" customHeight="1" x14ac:dyDescent="0.2">
      <c r="A46" s="422" t="s">
        <v>398</v>
      </c>
      <c r="B46" s="115">
        <v>85113</v>
      </c>
      <c r="C46" s="114">
        <v>39072</v>
      </c>
      <c r="D46" s="114">
        <v>46041</v>
      </c>
      <c r="E46" s="114">
        <v>56347</v>
      </c>
      <c r="F46" s="114">
        <v>28766</v>
      </c>
      <c r="G46" s="114">
        <v>7360</v>
      </c>
      <c r="H46" s="114">
        <v>26978</v>
      </c>
      <c r="I46" s="115">
        <v>11965</v>
      </c>
      <c r="J46" s="114">
        <v>7951</v>
      </c>
      <c r="K46" s="114">
        <v>4014</v>
      </c>
      <c r="L46" s="423">
        <v>9379</v>
      </c>
      <c r="M46" s="424">
        <v>10118</v>
      </c>
    </row>
    <row r="47" spans="1:13" ht="11.1" customHeight="1" x14ac:dyDescent="0.2">
      <c r="A47" s="422" t="s">
        <v>387</v>
      </c>
      <c r="B47" s="115">
        <v>86168</v>
      </c>
      <c r="C47" s="114">
        <v>39745</v>
      </c>
      <c r="D47" s="114">
        <v>46423</v>
      </c>
      <c r="E47" s="114">
        <v>56730</v>
      </c>
      <c r="F47" s="114">
        <v>29438</v>
      </c>
      <c r="G47" s="114">
        <v>7412</v>
      </c>
      <c r="H47" s="114">
        <v>27279</v>
      </c>
      <c r="I47" s="115">
        <v>12518</v>
      </c>
      <c r="J47" s="114">
        <v>8358</v>
      </c>
      <c r="K47" s="114">
        <v>4160</v>
      </c>
      <c r="L47" s="423">
        <v>10856</v>
      </c>
      <c r="M47" s="424">
        <v>9758</v>
      </c>
    </row>
    <row r="48" spans="1:13" ht="11.1" customHeight="1" x14ac:dyDescent="0.2">
      <c r="A48" s="422" t="s">
        <v>388</v>
      </c>
      <c r="B48" s="115">
        <v>87582</v>
      </c>
      <c r="C48" s="114">
        <v>40483</v>
      </c>
      <c r="D48" s="114">
        <v>47099</v>
      </c>
      <c r="E48" s="114">
        <v>57661</v>
      </c>
      <c r="F48" s="114">
        <v>29921</v>
      </c>
      <c r="G48" s="114">
        <v>8066</v>
      </c>
      <c r="H48" s="114">
        <v>27490</v>
      </c>
      <c r="I48" s="115">
        <v>12352</v>
      </c>
      <c r="J48" s="114">
        <v>8105</v>
      </c>
      <c r="K48" s="114">
        <v>4247</v>
      </c>
      <c r="L48" s="423">
        <v>13163</v>
      </c>
      <c r="M48" s="424">
        <v>11945</v>
      </c>
    </row>
    <row r="49" spans="1:17" s="110" customFormat="1" ht="11.1" customHeight="1" x14ac:dyDescent="0.2">
      <c r="A49" s="422" t="s">
        <v>389</v>
      </c>
      <c r="B49" s="115">
        <v>87159</v>
      </c>
      <c r="C49" s="114">
        <v>40042</v>
      </c>
      <c r="D49" s="114">
        <v>47117</v>
      </c>
      <c r="E49" s="114">
        <v>57361</v>
      </c>
      <c r="F49" s="114">
        <v>29798</v>
      </c>
      <c r="G49" s="114">
        <v>8167</v>
      </c>
      <c r="H49" s="114">
        <v>27225</v>
      </c>
      <c r="I49" s="115">
        <v>12754</v>
      </c>
      <c r="J49" s="114">
        <v>8440</v>
      </c>
      <c r="K49" s="114">
        <v>4314</v>
      </c>
      <c r="L49" s="423">
        <v>11489</v>
      </c>
      <c r="M49" s="424">
        <v>11965</v>
      </c>
    </row>
    <row r="50" spans="1:17" ht="15" customHeight="1" x14ac:dyDescent="0.2">
      <c r="A50" s="422" t="s">
        <v>399</v>
      </c>
      <c r="B50" s="143">
        <v>89188</v>
      </c>
      <c r="C50" s="144">
        <v>40637</v>
      </c>
      <c r="D50" s="144">
        <v>48551</v>
      </c>
      <c r="E50" s="144">
        <v>57866</v>
      </c>
      <c r="F50" s="144">
        <v>31322</v>
      </c>
      <c r="G50" s="144">
        <v>8039</v>
      </c>
      <c r="H50" s="144">
        <v>28246</v>
      </c>
      <c r="I50" s="143">
        <v>12031</v>
      </c>
      <c r="J50" s="144">
        <v>7914</v>
      </c>
      <c r="K50" s="144">
        <v>4117</v>
      </c>
      <c r="L50" s="426">
        <v>11146</v>
      </c>
      <c r="M50" s="427">
        <v>10853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4.7877527522235148</v>
      </c>
      <c r="C6" s="480">
        <f>'Tabelle 3.3'!J11</f>
        <v>0.55160885917258673</v>
      </c>
      <c r="D6" s="481">
        <f t="shared" ref="D6:E9" si="0">IF(OR(AND(B6&gt;=-50,B6&lt;=50),ISNUMBER(B6)=FALSE),B6,"")</f>
        <v>4.7877527522235148</v>
      </c>
      <c r="E6" s="481">
        <f t="shared" si="0"/>
        <v>0.55160885917258673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4.7877527522235148</v>
      </c>
      <c r="C14" s="480">
        <f>'Tabelle 3.3'!J11</f>
        <v>0.55160885917258673</v>
      </c>
      <c r="D14" s="481">
        <f>IF(OR(AND(B14&gt;=-50,B14&lt;=50),ISNUMBER(B14)=FALSE),B14,"")</f>
        <v>4.7877527522235148</v>
      </c>
      <c r="E14" s="481">
        <f>IF(OR(AND(C14&gt;=-50,C14&lt;=50),ISNUMBER(C14)=FALSE),C14,"")</f>
        <v>0.55160885917258673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2.3809523809523809</v>
      </c>
      <c r="C15" s="480">
        <f>'Tabelle 3.3'!J12</f>
        <v>25</v>
      </c>
      <c r="D15" s="481">
        <f t="shared" ref="D15:E45" si="3">IF(OR(AND(B15&gt;=-50,B15&lt;=50),ISNUMBER(B15)=FALSE),B15,"")</f>
        <v>2.3809523809523809</v>
      </c>
      <c r="E15" s="481">
        <f t="shared" si="3"/>
        <v>25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5.5339805825242721</v>
      </c>
      <c r="C16" s="480">
        <f>'Tabelle 3.3'!J13</f>
        <v>2.3809523809523809</v>
      </c>
      <c r="D16" s="481">
        <f t="shared" si="3"/>
        <v>5.5339805825242721</v>
      </c>
      <c r="E16" s="481">
        <f t="shared" si="3"/>
        <v>2.3809523809523809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-1.7299107142857142</v>
      </c>
      <c r="C17" s="480">
        <f>'Tabelle 3.3'!J14</f>
        <v>10.822510822510823</v>
      </c>
      <c r="D17" s="481">
        <f t="shared" si="3"/>
        <v>-1.7299107142857142</v>
      </c>
      <c r="E17" s="481">
        <f t="shared" si="3"/>
        <v>10.822510822510823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-4.3643263757115749</v>
      </c>
      <c r="C18" s="480">
        <f>'Tabelle 3.3'!J15</f>
        <v>13.333333333333334</v>
      </c>
      <c r="D18" s="481">
        <f t="shared" si="3"/>
        <v>-4.3643263757115749</v>
      </c>
      <c r="E18" s="481">
        <f t="shared" si="3"/>
        <v>13.333333333333334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-0.40363269424823411</v>
      </c>
      <c r="C19" s="480">
        <f>'Tabelle 3.3'!J16</f>
        <v>8.1632653061224492</v>
      </c>
      <c r="D19" s="481">
        <f t="shared" si="3"/>
        <v>-0.40363269424823411</v>
      </c>
      <c r="E19" s="481">
        <f t="shared" si="3"/>
        <v>8.1632653061224492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-1.4598540145985401</v>
      </c>
      <c r="C20" s="480">
        <f>'Tabelle 3.3'!J17</f>
        <v>7.6923076923076925</v>
      </c>
      <c r="D20" s="481">
        <f t="shared" si="3"/>
        <v>-1.4598540145985401</v>
      </c>
      <c r="E20" s="481">
        <f t="shared" si="3"/>
        <v>7.6923076923076925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-0.67567567567567566</v>
      </c>
      <c r="C21" s="480">
        <f>'Tabelle 3.3'!J18</f>
        <v>-2.1201413427561837</v>
      </c>
      <c r="D21" s="481">
        <f t="shared" si="3"/>
        <v>-0.67567567567567566</v>
      </c>
      <c r="E21" s="481">
        <f t="shared" si="3"/>
        <v>-2.1201413427561837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-2.0582329317269075</v>
      </c>
      <c r="C22" s="480">
        <f>'Tabelle 3.3'!J19</f>
        <v>-2.0917678812415654</v>
      </c>
      <c r="D22" s="481">
        <f t="shared" si="3"/>
        <v>-2.0582329317269075</v>
      </c>
      <c r="E22" s="481">
        <f t="shared" si="3"/>
        <v>-2.0917678812415654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-2.581261950286807</v>
      </c>
      <c r="C23" s="480">
        <f>'Tabelle 3.3'!J20</f>
        <v>-15.612648221343873</v>
      </c>
      <c r="D23" s="481">
        <f t="shared" si="3"/>
        <v>-2.581261950286807</v>
      </c>
      <c r="E23" s="481">
        <f t="shared" si="3"/>
        <v>-15.612648221343873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-1.3550970126270403</v>
      </c>
      <c r="C24" s="480">
        <f>'Tabelle 3.3'!J21</f>
        <v>-6.7454798331015295</v>
      </c>
      <c r="D24" s="481">
        <f t="shared" si="3"/>
        <v>-1.3550970126270403</v>
      </c>
      <c r="E24" s="481">
        <f t="shared" si="3"/>
        <v>-6.7454798331015295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8.0298786181139121</v>
      </c>
      <c r="C25" s="480">
        <f>'Tabelle 3.3'!J22</f>
        <v>9.9099099099099099</v>
      </c>
      <c r="D25" s="481">
        <f t="shared" si="3"/>
        <v>8.0298786181139121</v>
      </c>
      <c r="E25" s="481">
        <f t="shared" si="3"/>
        <v>9.9099099099099099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-0.70716811314689809</v>
      </c>
      <c r="C26" s="480">
        <f>'Tabelle 3.3'!J23</f>
        <v>4.5454545454545459</v>
      </c>
      <c r="D26" s="481">
        <f t="shared" si="3"/>
        <v>-0.70716811314689809</v>
      </c>
      <c r="E26" s="481">
        <f t="shared" si="3"/>
        <v>4.5454545454545459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19.666594029200262</v>
      </c>
      <c r="C27" s="480">
        <f>'Tabelle 3.3'!J24</f>
        <v>3.8661710037174721</v>
      </c>
      <c r="D27" s="481">
        <f t="shared" si="3"/>
        <v>19.666594029200262</v>
      </c>
      <c r="E27" s="481">
        <f t="shared" si="3"/>
        <v>3.8661710037174721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3.7482806052269599</v>
      </c>
      <c r="C28" s="480">
        <f>'Tabelle 3.3'!J25</f>
        <v>-2.5096525096525095</v>
      </c>
      <c r="D28" s="481">
        <f t="shared" si="3"/>
        <v>3.7482806052269599</v>
      </c>
      <c r="E28" s="481">
        <f t="shared" si="3"/>
        <v>-2.5096525096525095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-5.7513391598533969</v>
      </c>
      <c r="C29" s="480">
        <f>'Tabelle 3.3'!J26</f>
        <v>14.108527131782946</v>
      </c>
      <c r="D29" s="481">
        <f t="shared" si="3"/>
        <v>-5.7513391598533969</v>
      </c>
      <c r="E29" s="481">
        <f t="shared" si="3"/>
        <v>14.108527131782946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0.98796275266863498</v>
      </c>
      <c r="C30" s="480">
        <f>'Tabelle 3.3'!J27</f>
        <v>-59.574468085106382</v>
      </c>
      <c r="D30" s="481">
        <f t="shared" si="3"/>
        <v>0.98796275266863498</v>
      </c>
      <c r="E30" s="481" t="str">
        <f t="shared" si="3"/>
        <v/>
      </c>
      <c r="F30" s="476" t="str">
        <f t="shared" si="4"/>
        <v/>
      </c>
      <c r="G30" s="476" t="str">
        <f t="shared" si="4"/>
        <v>&lt; -50</v>
      </c>
      <c r="H30" s="482" t="str">
        <f t="shared" si="5"/>
        <v/>
      </c>
      <c r="I30" s="482">
        <f t="shared" si="5"/>
        <v>0.75</v>
      </c>
      <c r="J30" s="476" t="e">
        <f t="shared" si="6"/>
        <v>#N/A</v>
      </c>
      <c r="K30" s="476" t="e">
        <f t="shared" si="7"/>
        <v>#N/A</v>
      </c>
      <c r="L30" s="476">
        <f t="shared" si="8"/>
        <v>170</v>
      </c>
      <c r="M30" s="476">
        <f t="shared" si="9"/>
        <v>-45</v>
      </c>
      <c r="N30" s="476">
        <v>170</v>
      </c>
    </row>
    <row r="31" spans="1:14" s="475" customFormat="1" ht="15" customHeight="1" x14ac:dyDescent="0.2">
      <c r="A31" s="475">
        <v>18</v>
      </c>
      <c r="B31" s="479">
        <f>'Tabelle 2.3'!J28</f>
        <v>5.4690786705931851</v>
      </c>
      <c r="C31" s="480">
        <f>'Tabelle 3.3'!J28</f>
        <v>3.3846153846153846</v>
      </c>
      <c r="D31" s="481">
        <f t="shared" si="3"/>
        <v>5.4690786705931851</v>
      </c>
      <c r="E31" s="481">
        <f t="shared" si="3"/>
        <v>3.3846153846153846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6.9493521790341575</v>
      </c>
      <c r="C32" s="480">
        <f>'Tabelle 3.3'!J29</f>
        <v>9.1514143094841938</v>
      </c>
      <c r="D32" s="481">
        <f t="shared" si="3"/>
        <v>6.9493521790341575</v>
      </c>
      <c r="E32" s="481">
        <f t="shared" si="3"/>
        <v>9.1514143094841938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5.9696827629317077</v>
      </c>
      <c r="C33" s="480">
        <f>'Tabelle 3.3'!J30</f>
        <v>8.1260364842454393</v>
      </c>
      <c r="D33" s="481">
        <f t="shared" si="3"/>
        <v>5.9696827629317077</v>
      </c>
      <c r="E33" s="481">
        <f t="shared" si="3"/>
        <v>8.1260364842454393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11.570782159017453</v>
      </c>
      <c r="C34" s="480">
        <f>'Tabelle 3.3'!J31</f>
        <v>0.97872340425531912</v>
      </c>
      <c r="D34" s="481">
        <f t="shared" si="3"/>
        <v>11.570782159017453</v>
      </c>
      <c r="E34" s="481">
        <f t="shared" si="3"/>
        <v>0.97872340425531912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2.3809523809523809</v>
      </c>
      <c r="C37" s="480">
        <f>'Tabelle 3.3'!J34</f>
        <v>25</v>
      </c>
      <c r="D37" s="481">
        <f t="shared" si="3"/>
        <v>2.3809523809523809</v>
      </c>
      <c r="E37" s="481">
        <f t="shared" si="3"/>
        <v>25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0.99754450583179866</v>
      </c>
      <c r="C38" s="480">
        <f>'Tabelle 3.3'!J35</f>
        <v>3.5971223021582732</v>
      </c>
      <c r="D38" s="481">
        <f t="shared" si="3"/>
        <v>0.99754450583179866</v>
      </c>
      <c r="E38" s="481">
        <f t="shared" si="3"/>
        <v>3.5971223021582732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5.1048870887623705</v>
      </c>
      <c r="C39" s="480">
        <f>'Tabelle 3.3'!J36</f>
        <v>0.35133948177426438</v>
      </c>
      <c r="D39" s="481">
        <f t="shared" si="3"/>
        <v>5.1048870887623705</v>
      </c>
      <c r="E39" s="481">
        <f t="shared" si="3"/>
        <v>0.35133948177426438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5.1048870887623705</v>
      </c>
      <c r="C45" s="480">
        <f>'Tabelle 3.3'!J36</f>
        <v>0.35133948177426438</v>
      </c>
      <c r="D45" s="481">
        <f t="shared" si="3"/>
        <v>5.1048870887623705</v>
      </c>
      <c r="E45" s="481">
        <f t="shared" si="3"/>
        <v>0.35133948177426438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76946</v>
      </c>
      <c r="C51" s="487">
        <v>8513</v>
      </c>
      <c r="D51" s="487">
        <v>3367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78043</v>
      </c>
      <c r="C52" s="487">
        <v>9086</v>
      </c>
      <c r="D52" s="487">
        <v>3477</v>
      </c>
      <c r="E52" s="488">
        <f t="shared" ref="E52:G70" si="11">IF($A$51=37802,IF(COUNTBLANK(B$51:B$70)&gt;0,#N/A,B52/B$51*100),IF(COUNTBLANK(B$51:B$75)&gt;0,#N/A,B52/B$51*100))</f>
        <v>101.42567514880565</v>
      </c>
      <c r="F52" s="488">
        <f t="shared" si="11"/>
        <v>106.730882180195</v>
      </c>
      <c r="G52" s="488">
        <f t="shared" si="11"/>
        <v>103.26700326700326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79302</v>
      </c>
      <c r="C53" s="487">
        <v>8758</v>
      </c>
      <c r="D53" s="487">
        <v>3547</v>
      </c>
      <c r="E53" s="488">
        <f t="shared" si="11"/>
        <v>103.06188755750787</v>
      </c>
      <c r="F53" s="488">
        <f t="shared" si="11"/>
        <v>102.87795136849525</v>
      </c>
      <c r="G53" s="488">
        <f t="shared" si="11"/>
        <v>105.34600534600536</v>
      </c>
      <c r="H53" s="489">
        <f>IF(ISERROR(L53)=TRUE,IF(MONTH(A53)=MONTH(MAX(A$51:A$75)),A53,""),"")</f>
        <v>41883</v>
      </c>
      <c r="I53" s="488">
        <f t="shared" si="12"/>
        <v>103.06188755750787</v>
      </c>
      <c r="J53" s="488">
        <f t="shared" si="10"/>
        <v>102.87795136849525</v>
      </c>
      <c r="K53" s="488">
        <f t="shared" si="10"/>
        <v>105.34600534600536</v>
      </c>
      <c r="L53" s="488" t="e">
        <f t="shared" si="13"/>
        <v>#N/A</v>
      </c>
    </row>
    <row r="54" spans="1:14" ht="15" customHeight="1" x14ac:dyDescent="0.2">
      <c r="A54" s="490" t="s">
        <v>462</v>
      </c>
      <c r="B54" s="487">
        <v>78728</v>
      </c>
      <c r="C54" s="487">
        <v>8842</v>
      </c>
      <c r="D54" s="487">
        <v>3530</v>
      </c>
      <c r="E54" s="488">
        <f t="shared" si="11"/>
        <v>102.31590985886206</v>
      </c>
      <c r="F54" s="488">
        <f t="shared" si="11"/>
        <v>103.86467755197933</v>
      </c>
      <c r="G54" s="488">
        <f t="shared" si="11"/>
        <v>104.84110484110485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78698</v>
      </c>
      <c r="C55" s="487">
        <v>8307</v>
      </c>
      <c r="D55" s="487">
        <v>3376</v>
      </c>
      <c r="E55" s="488">
        <f t="shared" si="11"/>
        <v>102.27692147739972</v>
      </c>
      <c r="F55" s="488">
        <f t="shared" si="11"/>
        <v>97.580171502408092</v>
      </c>
      <c r="G55" s="488">
        <f t="shared" si="11"/>
        <v>100.26730026730026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80211</v>
      </c>
      <c r="C56" s="487">
        <v>8822</v>
      </c>
      <c r="D56" s="487">
        <v>3600</v>
      </c>
      <c r="E56" s="488">
        <f t="shared" si="11"/>
        <v>104.24323551581629</v>
      </c>
      <c r="F56" s="488">
        <f t="shared" si="11"/>
        <v>103.62974274638788</v>
      </c>
      <c r="G56" s="488">
        <f t="shared" si="11"/>
        <v>106.92010692010692</v>
      </c>
      <c r="H56" s="489" t="str">
        <f t="shared" si="14"/>
        <v/>
      </c>
      <c r="I56" s="488" t="str">
        <f t="shared" si="12"/>
        <v/>
      </c>
      <c r="J56" s="488" t="str">
        <f t="shared" si="10"/>
        <v/>
      </c>
      <c r="K56" s="488" t="str">
        <f t="shared" si="10"/>
        <v/>
      </c>
      <c r="L56" s="488" t="e">
        <f t="shared" si="13"/>
        <v>#N/A</v>
      </c>
    </row>
    <row r="57" spans="1:14" ht="15" customHeight="1" x14ac:dyDescent="0.2">
      <c r="A57" s="490">
        <v>42248</v>
      </c>
      <c r="B57" s="487">
        <v>81947</v>
      </c>
      <c r="C57" s="487">
        <v>8570</v>
      </c>
      <c r="D57" s="487">
        <v>3750</v>
      </c>
      <c r="E57" s="488">
        <f t="shared" si="11"/>
        <v>106.49936318976944</v>
      </c>
      <c r="F57" s="488">
        <f t="shared" si="11"/>
        <v>100.66956419593562</v>
      </c>
      <c r="G57" s="488">
        <f t="shared" si="11"/>
        <v>111.37511137511137</v>
      </c>
      <c r="H57" s="489">
        <f t="shared" si="14"/>
        <v>42248</v>
      </c>
      <c r="I57" s="488">
        <f t="shared" si="12"/>
        <v>106.49936318976944</v>
      </c>
      <c r="J57" s="488">
        <f t="shared" si="10"/>
        <v>100.66956419593562</v>
      </c>
      <c r="K57" s="488">
        <f t="shared" si="10"/>
        <v>111.37511137511137</v>
      </c>
      <c r="L57" s="488" t="e">
        <f t="shared" si="13"/>
        <v>#N/A</v>
      </c>
    </row>
    <row r="58" spans="1:14" ht="15" customHeight="1" x14ac:dyDescent="0.2">
      <c r="A58" s="490" t="s">
        <v>465</v>
      </c>
      <c r="B58" s="487">
        <v>81632</v>
      </c>
      <c r="C58" s="487">
        <v>8641</v>
      </c>
      <c r="D58" s="487">
        <v>3636</v>
      </c>
      <c r="E58" s="488">
        <f t="shared" si="11"/>
        <v>106.08998518441504</v>
      </c>
      <c r="F58" s="488">
        <f t="shared" si="11"/>
        <v>101.50358275578526</v>
      </c>
      <c r="G58" s="488">
        <f t="shared" si="11"/>
        <v>107.98930798930799</v>
      </c>
      <c r="H58" s="489" t="str">
        <f t="shared" si="14"/>
        <v/>
      </c>
      <c r="I58" s="488" t="str">
        <f t="shared" si="12"/>
        <v/>
      </c>
      <c r="J58" s="488" t="str">
        <f t="shared" si="10"/>
        <v/>
      </c>
      <c r="K58" s="488" t="str">
        <f t="shared" si="10"/>
        <v/>
      </c>
      <c r="L58" s="488" t="e">
        <f t="shared" si="13"/>
        <v>#N/A</v>
      </c>
    </row>
    <row r="59" spans="1:14" ht="15" customHeight="1" x14ac:dyDescent="0.2">
      <c r="A59" s="490" t="s">
        <v>466</v>
      </c>
      <c r="B59" s="487">
        <v>81047</v>
      </c>
      <c r="C59" s="487">
        <v>8553</v>
      </c>
      <c r="D59" s="487">
        <v>3617</v>
      </c>
      <c r="E59" s="488">
        <f t="shared" si="11"/>
        <v>105.32971174589971</v>
      </c>
      <c r="F59" s="488">
        <f t="shared" si="11"/>
        <v>100.4698696111829</v>
      </c>
      <c r="G59" s="488">
        <f t="shared" si="11"/>
        <v>107.42500742500742</v>
      </c>
      <c r="H59" s="489" t="str">
        <f t="shared" si="14"/>
        <v/>
      </c>
      <c r="I59" s="488" t="str">
        <f t="shared" si="12"/>
        <v/>
      </c>
      <c r="J59" s="488" t="str">
        <f t="shared" si="10"/>
        <v/>
      </c>
      <c r="K59" s="488" t="str">
        <f t="shared" si="10"/>
        <v/>
      </c>
      <c r="L59" s="488" t="e">
        <f t="shared" si="13"/>
        <v>#N/A</v>
      </c>
    </row>
    <row r="60" spans="1:14" ht="15" customHeight="1" x14ac:dyDescent="0.2">
      <c r="A60" s="490" t="s">
        <v>467</v>
      </c>
      <c r="B60" s="487">
        <v>81566</v>
      </c>
      <c r="C60" s="487">
        <v>8721</v>
      </c>
      <c r="D60" s="487">
        <v>3654</v>
      </c>
      <c r="E60" s="488">
        <f t="shared" si="11"/>
        <v>106.00421074519792</v>
      </c>
      <c r="F60" s="488">
        <f t="shared" si="11"/>
        <v>102.44332197815108</v>
      </c>
      <c r="G60" s="488">
        <f t="shared" si="11"/>
        <v>108.52390852390852</v>
      </c>
      <c r="H60" s="489" t="str">
        <f t="shared" si="14"/>
        <v/>
      </c>
      <c r="I60" s="488" t="str">
        <f t="shared" si="12"/>
        <v/>
      </c>
      <c r="J60" s="488" t="str">
        <f t="shared" si="10"/>
        <v/>
      </c>
      <c r="K60" s="488" t="str">
        <f t="shared" si="10"/>
        <v/>
      </c>
      <c r="L60" s="488" t="e">
        <f t="shared" si="13"/>
        <v>#N/A</v>
      </c>
    </row>
    <row r="61" spans="1:14" ht="15" customHeight="1" x14ac:dyDescent="0.2">
      <c r="A61" s="490">
        <v>42614</v>
      </c>
      <c r="B61" s="487">
        <v>83117</v>
      </c>
      <c r="C61" s="487">
        <v>8425</v>
      </c>
      <c r="D61" s="487">
        <v>3684</v>
      </c>
      <c r="E61" s="488">
        <f t="shared" si="11"/>
        <v>108.01991006680009</v>
      </c>
      <c r="F61" s="488">
        <f t="shared" si="11"/>
        <v>98.966286855397627</v>
      </c>
      <c r="G61" s="488">
        <f t="shared" si="11"/>
        <v>109.41490941490942</v>
      </c>
      <c r="H61" s="489">
        <f t="shared" si="14"/>
        <v>42614</v>
      </c>
      <c r="I61" s="488">
        <f t="shared" si="12"/>
        <v>108.01991006680009</v>
      </c>
      <c r="J61" s="488">
        <f t="shared" si="10"/>
        <v>98.966286855397627</v>
      </c>
      <c r="K61" s="488">
        <f t="shared" si="10"/>
        <v>109.41490941490942</v>
      </c>
      <c r="L61" s="488" t="e">
        <f t="shared" si="13"/>
        <v>#N/A</v>
      </c>
    </row>
    <row r="62" spans="1:14" ht="15" customHeight="1" x14ac:dyDescent="0.2">
      <c r="A62" s="490" t="s">
        <v>468</v>
      </c>
      <c r="B62" s="487">
        <v>84888</v>
      </c>
      <c r="C62" s="487">
        <v>8483</v>
      </c>
      <c r="D62" s="487">
        <v>3768</v>
      </c>
      <c r="E62" s="488">
        <f t="shared" si="11"/>
        <v>110.32152418579264</v>
      </c>
      <c r="F62" s="488">
        <f t="shared" si="11"/>
        <v>99.647597791612824</v>
      </c>
      <c r="G62" s="488">
        <f t="shared" si="11"/>
        <v>111.9097119097119</v>
      </c>
      <c r="H62" s="489" t="str">
        <f t="shared" si="14"/>
        <v/>
      </c>
      <c r="I62" s="488" t="str">
        <f t="shared" si="12"/>
        <v/>
      </c>
      <c r="J62" s="488" t="str">
        <f t="shared" si="10"/>
        <v/>
      </c>
      <c r="K62" s="488" t="str">
        <f t="shared" si="10"/>
        <v/>
      </c>
      <c r="L62" s="488" t="e">
        <f t="shared" si="13"/>
        <v>#N/A</v>
      </c>
    </row>
    <row r="63" spans="1:14" ht="15" customHeight="1" x14ac:dyDescent="0.2">
      <c r="A63" s="490" t="s">
        <v>469</v>
      </c>
      <c r="B63" s="487">
        <v>84392</v>
      </c>
      <c r="C63" s="487">
        <v>8430</v>
      </c>
      <c r="D63" s="487">
        <v>3738</v>
      </c>
      <c r="E63" s="488">
        <f t="shared" si="11"/>
        <v>109.67691627894887</v>
      </c>
      <c r="F63" s="488">
        <f t="shared" si="11"/>
        <v>99.025020556795482</v>
      </c>
      <c r="G63" s="488">
        <f t="shared" si="11"/>
        <v>111.01871101871102</v>
      </c>
      <c r="H63" s="489" t="str">
        <f t="shared" si="14"/>
        <v/>
      </c>
      <c r="I63" s="488" t="str">
        <f t="shared" si="12"/>
        <v/>
      </c>
      <c r="J63" s="488" t="str">
        <f t="shared" si="10"/>
        <v/>
      </c>
      <c r="K63" s="488" t="str">
        <f t="shared" si="10"/>
        <v/>
      </c>
      <c r="L63" s="488" t="e">
        <f t="shared" si="13"/>
        <v>#N/A</v>
      </c>
    </row>
    <row r="64" spans="1:14" ht="15" customHeight="1" x14ac:dyDescent="0.2">
      <c r="A64" s="490" t="s">
        <v>470</v>
      </c>
      <c r="B64" s="487">
        <v>84253</v>
      </c>
      <c r="C64" s="487">
        <v>8963</v>
      </c>
      <c r="D64" s="487">
        <v>3964</v>
      </c>
      <c r="E64" s="488">
        <f t="shared" si="11"/>
        <v>109.49627011150677</v>
      </c>
      <c r="F64" s="488">
        <f t="shared" si="11"/>
        <v>105.28603312580759</v>
      </c>
      <c r="G64" s="488">
        <f t="shared" si="11"/>
        <v>117.73091773091772</v>
      </c>
      <c r="H64" s="489" t="str">
        <f t="shared" si="14"/>
        <v/>
      </c>
      <c r="I64" s="488" t="str">
        <f t="shared" si="12"/>
        <v/>
      </c>
      <c r="J64" s="488" t="str">
        <f t="shared" si="10"/>
        <v/>
      </c>
      <c r="K64" s="488" t="str">
        <f t="shared" si="10"/>
        <v/>
      </c>
      <c r="L64" s="488" t="e">
        <f t="shared" si="13"/>
        <v>#N/A</v>
      </c>
    </row>
    <row r="65" spans="1:12" ht="15" customHeight="1" x14ac:dyDescent="0.2">
      <c r="A65" s="490">
        <v>42979</v>
      </c>
      <c r="B65" s="487">
        <v>84628</v>
      </c>
      <c r="C65" s="487">
        <v>8502</v>
      </c>
      <c r="D65" s="487">
        <v>4060</v>
      </c>
      <c r="E65" s="488">
        <f t="shared" si="11"/>
        <v>109.98362487978581</v>
      </c>
      <c r="F65" s="488">
        <f t="shared" si="11"/>
        <v>99.870785856924698</v>
      </c>
      <c r="G65" s="488">
        <f t="shared" si="11"/>
        <v>120.5821205821206</v>
      </c>
      <c r="H65" s="489">
        <f t="shared" si="14"/>
        <v>42979</v>
      </c>
      <c r="I65" s="488">
        <f t="shared" si="12"/>
        <v>109.98362487978581</v>
      </c>
      <c r="J65" s="488">
        <f t="shared" si="10"/>
        <v>99.870785856924698</v>
      </c>
      <c r="K65" s="488">
        <f t="shared" si="10"/>
        <v>120.5821205821206</v>
      </c>
      <c r="L65" s="488" t="e">
        <f t="shared" si="13"/>
        <v>#N/A</v>
      </c>
    </row>
    <row r="66" spans="1:12" ht="15" customHeight="1" x14ac:dyDescent="0.2">
      <c r="A66" s="490" t="s">
        <v>471</v>
      </c>
      <c r="B66" s="487">
        <v>83775</v>
      </c>
      <c r="C66" s="487">
        <v>8400</v>
      </c>
      <c r="D66" s="487">
        <v>4029</v>
      </c>
      <c r="E66" s="488">
        <f t="shared" si="11"/>
        <v>108.87505523354039</v>
      </c>
      <c r="F66" s="488">
        <f t="shared" si="11"/>
        <v>98.672618348408321</v>
      </c>
      <c r="G66" s="488">
        <f t="shared" si="11"/>
        <v>119.66141966141966</v>
      </c>
      <c r="H66" s="489" t="str">
        <f t="shared" si="14"/>
        <v/>
      </c>
      <c r="I66" s="488" t="str">
        <f t="shared" si="12"/>
        <v/>
      </c>
      <c r="J66" s="488" t="str">
        <f t="shared" si="10"/>
        <v/>
      </c>
      <c r="K66" s="488" t="str">
        <f t="shared" si="10"/>
        <v/>
      </c>
      <c r="L66" s="488" t="e">
        <f t="shared" si="13"/>
        <v>#N/A</v>
      </c>
    </row>
    <row r="67" spans="1:12" ht="15" customHeight="1" x14ac:dyDescent="0.2">
      <c r="A67" s="490" t="s">
        <v>472</v>
      </c>
      <c r="B67" s="487">
        <v>83612</v>
      </c>
      <c r="C67" s="487">
        <v>7860</v>
      </c>
      <c r="D67" s="487">
        <v>3663</v>
      </c>
      <c r="E67" s="488">
        <f t="shared" si="11"/>
        <v>108.66321836092845</v>
      </c>
      <c r="F67" s="488">
        <f t="shared" si="11"/>
        <v>92.329378597439216</v>
      </c>
      <c r="G67" s="488">
        <f t="shared" si="11"/>
        <v>108.79120879120879</v>
      </c>
      <c r="H67" s="489" t="str">
        <f t="shared" si="14"/>
        <v/>
      </c>
      <c r="I67" s="488" t="str">
        <f t="shared" si="12"/>
        <v/>
      </c>
      <c r="J67" s="488" t="str">
        <f t="shared" si="12"/>
        <v/>
      </c>
      <c r="K67" s="488" t="str">
        <f t="shared" si="12"/>
        <v/>
      </c>
      <c r="L67" s="488" t="e">
        <f t="shared" si="13"/>
        <v>#N/A</v>
      </c>
    </row>
    <row r="68" spans="1:12" ht="15" customHeight="1" x14ac:dyDescent="0.2">
      <c r="A68" s="490" t="s">
        <v>473</v>
      </c>
      <c r="B68" s="487">
        <v>84870</v>
      </c>
      <c r="C68" s="487">
        <v>8156</v>
      </c>
      <c r="D68" s="487">
        <v>3841</v>
      </c>
      <c r="E68" s="488">
        <f t="shared" si="11"/>
        <v>110.29813115691525</v>
      </c>
      <c r="F68" s="488">
        <f t="shared" si="11"/>
        <v>95.806413720192651</v>
      </c>
      <c r="G68" s="488">
        <f t="shared" si="11"/>
        <v>114.07781407781408</v>
      </c>
      <c r="H68" s="489" t="str">
        <f t="shared" si="14"/>
        <v/>
      </c>
      <c r="I68" s="488" t="str">
        <f t="shared" si="12"/>
        <v/>
      </c>
      <c r="J68" s="488" t="str">
        <f t="shared" si="12"/>
        <v/>
      </c>
      <c r="K68" s="488" t="str">
        <f t="shared" si="12"/>
        <v/>
      </c>
      <c r="L68" s="488" t="e">
        <f t="shared" si="13"/>
        <v>#N/A</v>
      </c>
    </row>
    <row r="69" spans="1:12" ht="15" customHeight="1" x14ac:dyDescent="0.2">
      <c r="A69" s="490">
        <v>43344</v>
      </c>
      <c r="B69" s="487">
        <v>85867</v>
      </c>
      <c r="C69" s="487">
        <v>7790</v>
      </c>
      <c r="D69" s="487">
        <v>3953</v>
      </c>
      <c r="E69" s="488">
        <f t="shared" si="11"/>
        <v>111.59384503417982</v>
      </c>
      <c r="F69" s="488">
        <f t="shared" si="11"/>
        <v>91.50710677786914</v>
      </c>
      <c r="G69" s="488">
        <f t="shared" si="11"/>
        <v>117.40421740421741</v>
      </c>
      <c r="H69" s="489">
        <f t="shared" si="14"/>
        <v>43344</v>
      </c>
      <c r="I69" s="488">
        <f t="shared" si="12"/>
        <v>111.59384503417982</v>
      </c>
      <c r="J69" s="488">
        <f t="shared" si="12"/>
        <v>91.50710677786914</v>
      </c>
      <c r="K69" s="488">
        <f t="shared" si="12"/>
        <v>117.40421740421741</v>
      </c>
      <c r="L69" s="488" t="e">
        <f t="shared" si="13"/>
        <v>#N/A</v>
      </c>
    </row>
    <row r="70" spans="1:12" ht="15" customHeight="1" x14ac:dyDescent="0.2">
      <c r="A70" s="490" t="s">
        <v>474</v>
      </c>
      <c r="B70" s="487">
        <v>85865</v>
      </c>
      <c r="C70" s="487">
        <v>8073</v>
      </c>
      <c r="D70" s="487">
        <v>3991</v>
      </c>
      <c r="E70" s="488">
        <f t="shared" si="11"/>
        <v>111.59124580874899</v>
      </c>
      <c r="F70" s="488">
        <f t="shared" si="11"/>
        <v>94.831434276988134</v>
      </c>
      <c r="G70" s="488">
        <f t="shared" si="11"/>
        <v>118.53281853281854</v>
      </c>
      <c r="H70" s="489" t="str">
        <f t="shared" si="14"/>
        <v/>
      </c>
      <c r="I70" s="488" t="str">
        <f t="shared" si="12"/>
        <v/>
      </c>
      <c r="J70" s="488" t="str">
        <f t="shared" si="12"/>
        <v/>
      </c>
      <c r="K70" s="488" t="str">
        <f t="shared" si="12"/>
        <v/>
      </c>
      <c r="L70" s="488" t="e">
        <f t="shared" si="13"/>
        <v>#N/A</v>
      </c>
    </row>
    <row r="71" spans="1:12" ht="15" customHeight="1" x14ac:dyDescent="0.2">
      <c r="A71" s="490" t="s">
        <v>475</v>
      </c>
      <c r="B71" s="487">
        <v>85113</v>
      </c>
      <c r="C71" s="487">
        <v>7951</v>
      </c>
      <c r="D71" s="487">
        <v>4014</v>
      </c>
      <c r="E71" s="491">
        <f t="shared" ref="E71:G75" si="15">IF($A$51=37802,IF(COUNTBLANK(B$51:B$70)&gt;0,#N/A,IF(ISBLANK(B71)=FALSE,B71/B$51*100,#N/A)),IF(COUNTBLANK(B$51:B$75)&gt;0,#N/A,B71/B$51*100))</f>
        <v>110.61393704676006</v>
      </c>
      <c r="F71" s="491">
        <f t="shared" si="15"/>
        <v>93.398331962880292</v>
      </c>
      <c r="G71" s="491">
        <f t="shared" si="15"/>
        <v>119.21591921591921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86168</v>
      </c>
      <c r="C72" s="487">
        <v>8358</v>
      </c>
      <c r="D72" s="487">
        <v>4160</v>
      </c>
      <c r="E72" s="491">
        <f t="shared" si="15"/>
        <v>111.98502846151848</v>
      </c>
      <c r="F72" s="491">
        <f t="shared" si="15"/>
        <v>98.179255256666281</v>
      </c>
      <c r="G72" s="491">
        <f t="shared" si="15"/>
        <v>123.55212355212355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87582</v>
      </c>
      <c r="C73" s="487">
        <v>8105</v>
      </c>
      <c r="D73" s="487">
        <v>4247</v>
      </c>
      <c r="E73" s="491">
        <f t="shared" si="15"/>
        <v>113.82268084110936</v>
      </c>
      <c r="F73" s="491">
        <f t="shared" si="15"/>
        <v>95.207329965934449</v>
      </c>
      <c r="G73" s="491">
        <f t="shared" si="15"/>
        <v>126.13602613602615</v>
      </c>
      <c r="H73" s="492">
        <f>IF(A$51=37802,IF(ISERROR(L73)=TRUE,IF(ISBLANK(A73)=FALSE,IF(MONTH(A73)=MONTH(MAX(A$51:A$75)),A73,""),""),""),IF(ISERROR(L73)=TRUE,IF(MONTH(A73)=MONTH(MAX(A$51:A$75)),A73,""),""))</f>
        <v>43709</v>
      </c>
      <c r="I73" s="488">
        <f t="shared" si="12"/>
        <v>113.82268084110936</v>
      </c>
      <c r="J73" s="488">
        <f t="shared" si="12"/>
        <v>95.207329965934449</v>
      </c>
      <c r="K73" s="488">
        <f t="shared" si="12"/>
        <v>126.13602613602615</v>
      </c>
      <c r="L73" s="488" t="e">
        <f t="shared" si="13"/>
        <v>#N/A</v>
      </c>
    </row>
    <row r="74" spans="1:12" ht="15" customHeight="1" x14ac:dyDescent="0.2">
      <c r="A74" s="490" t="s">
        <v>477</v>
      </c>
      <c r="B74" s="487">
        <v>87159</v>
      </c>
      <c r="C74" s="487">
        <v>8440</v>
      </c>
      <c r="D74" s="487">
        <v>4314</v>
      </c>
      <c r="E74" s="491">
        <f t="shared" si="15"/>
        <v>113.27294466249059</v>
      </c>
      <c r="F74" s="491">
        <f t="shared" si="15"/>
        <v>99.142487959591222</v>
      </c>
      <c r="G74" s="491">
        <f t="shared" si="15"/>
        <v>128.12592812592814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89188</v>
      </c>
      <c r="C75" s="493">
        <v>7914</v>
      </c>
      <c r="D75" s="493">
        <v>4117</v>
      </c>
      <c r="E75" s="491">
        <f t="shared" si="15"/>
        <v>115.90985886205911</v>
      </c>
      <c r="F75" s="491">
        <f t="shared" si="15"/>
        <v>92.963702572536121</v>
      </c>
      <c r="G75" s="491">
        <f t="shared" si="15"/>
        <v>122.27502227502227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113.82268084110936</v>
      </c>
      <c r="J77" s="488">
        <f>IF(J75&lt;&gt;"",J75,IF(J74&lt;&gt;"",J74,IF(J73&lt;&gt;"",J73,IF(J72&lt;&gt;"",J72,IF(J71&lt;&gt;"",J71,IF(J70&lt;&gt;"",J70,""))))))</f>
        <v>95.207329965934449</v>
      </c>
      <c r="K77" s="488">
        <f>IF(K75&lt;&gt;"",K75,IF(K74&lt;&gt;"",K74,IF(K73&lt;&gt;"",K73,IF(K72&lt;&gt;"",K72,IF(K71&lt;&gt;"",K71,IF(K70&lt;&gt;"",K70,""))))))</f>
        <v>126.13602613602615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+13,8%</v>
      </c>
      <c r="J79" s="488" t="str">
        <f>"GeB - ausschließlich: "&amp;IF(J77&gt;100,"+","")&amp;TEXT(J77-100,"0,0")&amp;"%"</f>
        <v>GeB - ausschließlich: -4,8%</v>
      </c>
      <c r="K79" s="488" t="str">
        <f>"GeB - im Nebenjob: "&amp;IF(K77&gt;100,"+","")&amp;TEXT(K77-100,"0,0")&amp;"%"</f>
        <v>GeB - im Nebenjob: +26,1%</v>
      </c>
    </row>
    <row r="81" spans="9:9" ht="15" customHeight="1" x14ac:dyDescent="0.2">
      <c r="I81" s="488" t="str">
        <f>IF(ISERROR(HLOOKUP(1,I$78:K$79,2,FALSE)),"",HLOOKUP(1,I$78:K$79,2,FALSE))</f>
        <v>GeB - im Nebenjob: +26,1%</v>
      </c>
    </row>
    <row r="82" spans="9:9" ht="15" customHeight="1" x14ac:dyDescent="0.2">
      <c r="I82" s="488" t="str">
        <f>IF(ISERROR(HLOOKUP(2,I$78:K$79,2,FALSE)),"",HLOOKUP(2,I$78:K$79,2,FALSE))</f>
        <v>SvB: +13,8%</v>
      </c>
    </row>
    <row r="83" spans="9:9" ht="15" customHeight="1" x14ac:dyDescent="0.2">
      <c r="I83" s="488" t="str">
        <f>IF(ISERROR(HLOOKUP(3,I$78:K$79,2,FALSE)),"",HLOOKUP(3,I$78:K$79,2,FALSE))</f>
        <v>GeB - ausschließlich: -4,8%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89188</v>
      </c>
      <c r="E12" s="114">
        <v>87159</v>
      </c>
      <c r="F12" s="114">
        <v>87582</v>
      </c>
      <c r="G12" s="114">
        <v>86168</v>
      </c>
      <c r="H12" s="114">
        <v>85113</v>
      </c>
      <c r="I12" s="115">
        <v>4075</v>
      </c>
      <c r="J12" s="116">
        <v>4.7877527522235148</v>
      </c>
      <c r="N12" s="117"/>
    </row>
    <row r="13" spans="1:15" s="110" customFormat="1" ht="13.5" customHeight="1" x14ac:dyDescent="0.2">
      <c r="A13" s="118" t="s">
        <v>105</v>
      </c>
      <c r="B13" s="119" t="s">
        <v>106</v>
      </c>
      <c r="C13" s="113">
        <v>45.563304480423376</v>
      </c>
      <c r="D13" s="114">
        <v>40637</v>
      </c>
      <c r="E13" s="114">
        <v>40042</v>
      </c>
      <c r="F13" s="114">
        <v>40483</v>
      </c>
      <c r="G13" s="114">
        <v>39745</v>
      </c>
      <c r="H13" s="114">
        <v>39072</v>
      </c>
      <c r="I13" s="115">
        <v>1565</v>
      </c>
      <c r="J13" s="116">
        <v>4.0054258804258804</v>
      </c>
    </row>
    <row r="14" spans="1:15" s="110" customFormat="1" ht="13.5" customHeight="1" x14ac:dyDescent="0.2">
      <c r="A14" s="120"/>
      <c r="B14" s="119" t="s">
        <v>107</v>
      </c>
      <c r="C14" s="113">
        <v>54.436695519576624</v>
      </c>
      <c r="D14" s="114">
        <v>48551</v>
      </c>
      <c r="E14" s="114">
        <v>47117</v>
      </c>
      <c r="F14" s="114">
        <v>47099</v>
      </c>
      <c r="G14" s="114">
        <v>46423</v>
      </c>
      <c r="H14" s="114">
        <v>46041</v>
      </c>
      <c r="I14" s="115">
        <v>2510</v>
      </c>
      <c r="J14" s="116">
        <v>5.4516626485089379</v>
      </c>
    </row>
    <row r="15" spans="1:15" s="110" customFormat="1" ht="13.5" customHeight="1" x14ac:dyDescent="0.2">
      <c r="A15" s="118" t="s">
        <v>105</v>
      </c>
      <c r="B15" s="121" t="s">
        <v>108</v>
      </c>
      <c r="C15" s="113">
        <v>9.0135444230165493</v>
      </c>
      <c r="D15" s="114">
        <v>8039</v>
      </c>
      <c r="E15" s="114">
        <v>8167</v>
      </c>
      <c r="F15" s="114">
        <v>8066</v>
      </c>
      <c r="G15" s="114">
        <v>7412</v>
      </c>
      <c r="H15" s="114">
        <v>7360</v>
      </c>
      <c r="I15" s="115">
        <v>679</v>
      </c>
      <c r="J15" s="116">
        <v>9.2255434782608692</v>
      </c>
    </row>
    <row r="16" spans="1:15" s="110" customFormat="1" ht="13.5" customHeight="1" x14ac:dyDescent="0.2">
      <c r="A16" s="118"/>
      <c r="B16" s="121" t="s">
        <v>109</v>
      </c>
      <c r="C16" s="113">
        <v>69.883840875454098</v>
      </c>
      <c r="D16" s="114">
        <v>62328</v>
      </c>
      <c r="E16" s="114">
        <v>60919</v>
      </c>
      <c r="F16" s="114">
        <v>61348</v>
      </c>
      <c r="G16" s="114">
        <v>60871</v>
      </c>
      <c r="H16" s="114">
        <v>60181</v>
      </c>
      <c r="I16" s="115">
        <v>2147</v>
      </c>
      <c r="J16" s="116">
        <v>3.5675711603329954</v>
      </c>
    </row>
    <row r="17" spans="1:10" s="110" customFormat="1" ht="13.5" customHeight="1" x14ac:dyDescent="0.2">
      <c r="A17" s="118"/>
      <c r="B17" s="121" t="s">
        <v>110</v>
      </c>
      <c r="C17" s="113">
        <v>19.963447997488451</v>
      </c>
      <c r="D17" s="114">
        <v>17805</v>
      </c>
      <c r="E17" s="114">
        <v>17052</v>
      </c>
      <c r="F17" s="114">
        <v>17142</v>
      </c>
      <c r="G17" s="114">
        <v>16919</v>
      </c>
      <c r="H17" s="114">
        <v>16689</v>
      </c>
      <c r="I17" s="115">
        <v>1116</v>
      </c>
      <c r="J17" s="116">
        <v>6.6870393672478876</v>
      </c>
    </row>
    <row r="18" spans="1:10" s="110" customFormat="1" ht="13.5" customHeight="1" x14ac:dyDescent="0.2">
      <c r="A18" s="120"/>
      <c r="B18" s="121" t="s">
        <v>111</v>
      </c>
      <c r="C18" s="113">
        <v>1.1391667040409024</v>
      </c>
      <c r="D18" s="114">
        <v>1016</v>
      </c>
      <c r="E18" s="114">
        <v>1021</v>
      </c>
      <c r="F18" s="114">
        <v>1026</v>
      </c>
      <c r="G18" s="114">
        <v>966</v>
      </c>
      <c r="H18" s="114">
        <v>883</v>
      </c>
      <c r="I18" s="115">
        <v>133</v>
      </c>
      <c r="J18" s="116">
        <v>15.062287655719139</v>
      </c>
    </row>
    <row r="19" spans="1:10" s="110" customFormat="1" ht="13.5" customHeight="1" x14ac:dyDescent="0.2">
      <c r="A19" s="120"/>
      <c r="B19" s="121" t="s">
        <v>112</v>
      </c>
      <c r="C19" s="113">
        <v>0.39355070188814639</v>
      </c>
      <c r="D19" s="114">
        <v>351</v>
      </c>
      <c r="E19" s="114">
        <v>363</v>
      </c>
      <c r="F19" s="114">
        <v>376</v>
      </c>
      <c r="G19" s="114">
        <v>331</v>
      </c>
      <c r="H19" s="114">
        <v>295</v>
      </c>
      <c r="I19" s="115">
        <v>56</v>
      </c>
      <c r="J19" s="116">
        <v>18.983050847457626</v>
      </c>
    </row>
    <row r="20" spans="1:10" s="110" customFormat="1" ht="13.5" customHeight="1" x14ac:dyDescent="0.2">
      <c r="A20" s="118" t="s">
        <v>113</v>
      </c>
      <c r="B20" s="122" t="s">
        <v>114</v>
      </c>
      <c r="C20" s="113">
        <v>64.880925685069741</v>
      </c>
      <c r="D20" s="114">
        <v>57866</v>
      </c>
      <c r="E20" s="114">
        <v>57361</v>
      </c>
      <c r="F20" s="114">
        <v>57661</v>
      </c>
      <c r="G20" s="114">
        <v>56730</v>
      </c>
      <c r="H20" s="114">
        <v>56347</v>
      </c>
      <c r="I20" s="115">
        <v>1519</v>
      </c>
      <c r="J20" s="116">
        <v>2.6957956945356454</v>
      </c>
    </row>
    <row r="21" spans="1:10" s="110" customFormat="1" ht="13.5" customHeight="1" x14ac:dyDescent="0.2">
      <c r="A21" s="120"/>
      <c r="B21" s="122" t="s">
        <v>115</v>
      </c>
      <c r="C21" s="113">
        <v>35.119074314930259</v>
      </c>
      <c r="D21" s="114">
        <v>31322</v>
      </c>
      <c r="E21" s="114">
        <v>29798</v>
      </c>
      <c r="F21" s="114">
        <v>29921</v>
      </c>
      <c r="G21" s="114">
        <v>29438</v>
      </c>
      <c r="H21" s="114">
        <v>28766</v>
      </c>
      <c r="I21" s="115">
        <v>2556</v>
      </c>
      <c r="J21" s="116">
        <v>8.8854898143641794</v>
      </c>
    </row>
    <row r="22" spans="1:10" s="110" customFormat="1" ht="13.5" customHeight="1" x14ac:dyDescent="0.2">
      <c r="A22" s="118" t="s">
        <v>113</v>
      </c>
      <c r="B22" s="122" t="s">
        <v>116</v>
      </c>
      <c r="C22" s="113">
        <v>90.071534287123825</v>
      </c>
      <c r="D22" s="114">
        <v>80333</v>
      </c>
      <c r="E22" s="114">
        <v>78492</v>
      </c>
      <c r="F22" s="114">
        <v>78874</v>
      </c>
      <c r="G22" s="114">
        <v>77612</v>
      </c>
      <c r="H22" s="114">
        <v>77061</v>
      </c>
      <c r="I22" s="115">
        <v>3272</v>
      </c>
      <c r="J22" s="116">
        <v>4.2459869454068855</v>
      </c>
    </row>
    <row r="23" spans="1:10" s="110" customFormat="1" ht="13.5" customHeight="1" x14ac:dyDescent="0.2">
      <c r="A23" s="123"/>
      <c r="B23" s="124" t="s">
        <v>117</v>
      </c>
      <c r="C23" s="125">
        <v>9.8780104946853839</v>
      </c>
      <c r="D23" s="114">
        <v>8810</v>
      </c>
      <c r="E23" s="114">
        <v>8626</v>
      </c>
      <c r="F23" s="114">
        <v>8664</v>
      </c>
      <c r="G23" s="114">
        <v>8504</v>
      </c>
      <c r="H23" s="114">
        <v>7996</v>
      </c>
      <c r="I23" s="115">
        <v>814</v>
      </c>
      <c r="J23" s="116">
        <v>10.180090045022512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12031</v>
      </c>
      <c r="E26" s="114">
        <v>12754</v>
      </c>
      <c r="F26" s="114">
        <v>12352</v>
      </c>
      <c r="G26" s="114">
        <v>12518</v>
      </c>
      <c r="H26" s="140">
        <v>11965</v>
      </c>
      <c r="I26" s="115">
        <v>66</v>
      </c>
      <c r="J26" s="116">
        <v>0.55160885917258673</v>
      </c>
    </row>
    <row r="27" spans="1:10" s="110" customFormat="1" ht="13.5" customHeight="1" x14ac:dyDescent="0.2">
      <c r="A27" s="118" t="s">
        <v>105</v>
      </c>
      <c r="B27" s="119" t="s">
        <v>106</v>
      </c>
      <c r="C27" s="113">
        <v>43.362978970991605</v>
      </c>
      <c r="D27" s="115">
        <v>5217</v>
      </c>
      <c r="E27" s="114">
        <v>5522</v>
      </c>
      <c r="F27" s="114">
        <v>5363</v>
      </c>
      <c r="G27" s="114">
        <v>5505</v>
      </c>
      <c r="H27" s="140">
        <v>5275</v>
      </c>
      <c r="I27" s="115">
        <v>-58</v>
      </c>
      <c r="J27" s="116">
        <v>-1.0995260663507109</v>
      </c>
    </row>
    <row r="28" spans="1:10" s="110" customFormat="1" ht="13.5" customHeight="1" x14ac:dyDescent="0.2">
      <c r="A28" s="120"/>
      <c r="B28" s="119" t="s">
        <v>107</v>
      </c>
      <c r="C28" s="113">
        <v>56.637021029008395</v>
      </c>
      <c r="D28" s="115">
        <v>6814</v>
      </c>
      <c r="E28" s="114">
        <v>7232</v>
      </c>
      <c r="F28" s="114">
        <v>6989</v>
      </c>
      <c r="G28" s="114">
        <v>7013</v>
      </c>
      <c r="H28" s="140">
        <v>6690</v>
      </c>
      <c r="I28" s="115">
        <v>124</v>
      </c>
      <c r="J28" s="116">
        <v>1.8535127055306428</v>
      </c>
    </row>
    <row r="29" spans="1:10" s="110" customFormat="1" ht="13.5" customHeight="1" x14ac:dyDescent="0.2">
      <c r="A29" s="118" t="s">
        <v>105</v>
      </c>
      <c r="B29" s="121" t="s">
        <v>108</v>
      </c>
      <c r="C29" s="113">
        <v>25.401047294489235</v>
      </c>
      <c r="D29" s="115">
        <v>3056</v>
      </c>
      <c r="E29" s="114">
        <v>3418</v>
      </c>
      <c r="F29" s="114">
        <v>3171</v>
      </c>
      <c r="G29" s="114">
        <v>3293</v>
      </c>
      <c r="H29" s="140">
        <v>2907</v>
      </c>
      <c r="I29" s="115">
        <v>149</v>
      </c>
      <c r="J29" s="116">
        <v>5.1255589955280358</v>
      </c>
    </row>
    <row r="30" spans="1:10" s="110" customFormat="1" ht="13.5" customHeight="1" x14ac:dyDescent="0.2">
      <c r="A30" s="118"/>
      <c r="B30" s="121" t="s">
        <v>109</v>
      </c>
      <c r="C30" s="113">
        <v>44.111046463303133</v>
      </c>
      <c r="D30" s="115">
        <v>5307</v>
      </c>
      <c r="E30" s="114">
        <v>5646</v>
      </c>
      <c r="F30" s="114">
        <v>5475</v>
      </c>
      <c r="G30" s="114">
        <v>5518</v>
      </c>
      <c r="H30" s="140">
        <v>5460</v>
      </c>
      <c r="I30" s="115">
        <v>-153</v>
      </c>
      <c r="J30" s="116">
        <v>-2.802197802197802</v>
      </c>
    </row>
    <row r="31" spans="1:10" s="110" customFormat="1" ht="13.5" customHeight="1" x14ac:dyDescent="0.2">
      <c r="A31" s="118"/>
      <c r="B31" s="121" t="s">
        <v>110</v>
      </c>
      <c r="C31" s="113">
        <v>13.781065580583492</v>
      </c>
      <c r="D31" s="115">
        <v>1658</v>
      </c>
      <c r="E31" s="114">
        <v>1690</v>
      </c>
      <c r="F31" s="114">
        <v>1680</v>
      </c>
      <c r="G31" s="114">
        <v>1688</v>
      </c>
      <c r="H31" s="140">
        <v>1669</v>
      </c>
      <c r="I31" s="115">
        <v>-11</v>
      </c>
      <c r="J31" s="116">
        <v>-0.65907729179149188</v>
      </c>
    </row>
    <row r="32" spans="1:10" s="110" customFormat="1" ht="13.5" customHeight="1" x14ac:dyDescent="0.2">
      <c r="A32" s="120"/>
      <c r="B32" s="121" t="s">
        <v>111</v>
      </c>
      <c r="C32" s="113">
        <v>16.706840661624138</v>
      </c>
      <c r="D32" s="115">
        <v>2010</v>
      </c>
      <c r="E32" s="114">
        <v>2000</v>
      </c>
      <c r="F32" s="114">
        <v>2026</v>
      </c>
      <c r="G32" s="114">
        <v>2019</v>
      </c>
      <c r="H32" s="140">
        <v>1929</v>
      </c>
      <c r="I32" s="115">
        <v>81</v>
      </c>
      <c r="J32" s="116">
        <v>4.1990668740279942</v>
      </c>
    </row>
    <row r="33" spans="1:10" s="110" customFormat="1" ht="13.5" customHeight="1" x14ac:dyDescent="0.2">
      <c r="A33" s="120"/>
      <c r="B33" s="121" t="s">
        <v>112</v>
      </c>
      <c r="C33" s="113">
        <v>1.8369212866760867</v>
      </c>
      <c r="D33" s="115">
        <v>221</v>
      </c>
      <c r="E33" s="114">
        <v>207</v>
      </c>
      <c r="F33" s="114">
        <v>207</v>
      </c>
      <c r="G33" s="114">
        <v>181</v>
      </c>
      <c r="H33" s="140">
        <v>181</v>
      </c>
      <c r="I33" s="115">
        <v>40</v>
      </c>
      <c r="J33" s="116">
        <v>22.099447513812155</v>
      </c>
    </row>
    <row r="34" spans="1:10" s="110" customFormat="1" ht="13.5" customHeight="1" x14ac:dyDescent="0.2">
      <c r="A34" s="118" t="s">
        <v>113</v>
      </c>
      <c r="B34" s="122" t="s">
        <v>116</v>
      </c>
      <c r="C34" s="113">
        <v>89.394065331227665</v>
      </c>
      <c r="D34" s="115">
        <v>10755</v>
      </c>
      <c r="E34" s="114">
        <v>11231</v>
      </c>
      <c r="F34" s="114">
        <v>11150</v>
      </c>
      <c r="G34" s="114">
        <v>11283</v>
      </c>
      <c r="H34" s="140">
        <v>10878</v>
      </c>
      <c r="I34" s="115">
        <v>-123</v>
      </c>
      <c r="J34" s="116">
        <v>-1.1307225592939878</v>
      </c>
    </row>
    <row r="35" spans="1:10" s="110" customFormat="1" ht="13.5" customHeight="1" x14ac:dyDescent="0.2">
      <c r="A35" s="118"/>
      <c r="B35" s="119" t="s">
        <v>117</v>
      </c>
      <c r="C35" s="113">
        <v>10.356578838001829</v>
      </c>
      <c r="D35" s="115">
        <v>1246</v>
      </c>
      <c r="E35" s="114">
        <v>1490</v>
      </c>
      <c r="F35" s="114">
        <v>1176</v>
      </c>
      <c r="G35" s="114">
        <v>1208</v>
      </c>
      <c r="H35" s="140">
        <v>1061</v>
      </c>
      <c r="I35" s="115">
        <v>185</v>
      </c>
      <c r="J35" s="116">
        <v>17.436380772855795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7914</v>
      </c>
      <c r="E37" s="114">
        <v>8440</v>
      </c>
      <c r="F37" s="114">
        <v>8105</v>
      </c>
      <c r="G37" s="114">
        <v>8358</v>
      </c>
      <c r="H37" s="140">
        <v>7951</v>
      </c>
      <c r="I37" s="115">
        <v>-37</v>
      </c>
      <c r="J37" s="116">
        <v>-0.46535027040623822</v>
      </c>
    </row>
    <row r="38" spans="1:10" s="110" customFormat="1" ht="13.5" customHeight="1" x14ac:dyDescent="0.2">
      <c r="A38" s="118" t="s">
        <v>105</v>
      </c>
      <c r="B38" s="119" t="s">
        <v>106</v>
      </c>
      <c r="C38" s="113">
        <v>44.768764215314633</v>
      </c>
      <c r="D38" s="115">
        <v>3543</v>
      </c>
      <c r="E38" s="114">
        <v>3766</v>
      </c>
      <c r="F38" s="114">
        <v>3623</v>
      </c>
      <c r="G38" s="114">
        <v>3801</v>
      </c>
      <c r="H38" s="140">
        <v>3611</v>
      </c>
      <c r="I38" s="115">
        <v>-68</v>
      </c>
      <c r="J38" s="116">
        <v>-1.883134865688175</v>
      </c>
    </row>
    <row r="39" spans="1:10" s="110" customFormat="1" ht="13.5" customHeight="1" x14ac:dyDescent="0.2">
      <c r="A39" s="120"/>
      <c r="B39" s="119" t="s">
        <v>107</v>
      </c>
      <c r="C39" s="113">
        <v>55.231235784685367</v>
      </c>
      <c r="D39" s="115">
        <v>4371</v>
      </c>
      <c r="E39" s="114">
        <v>4674</v>
      </c>
      <c r="F39" s="114">
        <v>4482</v>
      </c>
      <c r="G39" s="114">
        <v>4557</v>
      </c>
      <c r="H39" s="140">
        <v>4340</v>
      </c>
      <c r="I39" s="115">
        <v>31</v>
      </c>
      <c r="J39" s="116">
        <v>0.7142857142857143</v>
      </c>
    </row>
    <row r="40" spans="1:10" s="110" customFormat="1" ht="13.5" customHeight="1" x14ac:dyDescent="0.2">
      <c r="A40" s="118" t="s">
        <v>105</v>
      </c>
      <c r="B40" s="121" t="s">
        <v>108</v>
      </c>
      <c r="C40" s="113">
        <v>32.322466515036645</v>
      </c>
      <c r="D40" s="115">
        <v>2558</v>
      </c>
      <c r="E40" s="114">
        <v>2874</v>
      </c>
      <c r="F40" s="114">
        <v>2676</v>
      </c>
      <c r="G40" s="114">
        <v>2845</v>
      </c>
      <c r="H40" s="140">
        <v>2473</v>
      </c>
      <c r="I40" s="115">
        <v>85</v>
      </c>
      <c r="J40" s="116">
        <v>3.4371209057824506</v>
      </c>
    </row>
    <row r="41" spans="1:10" s="110" customFormat="1" ht="13.5" customHeight="1" x14ac:dyDescent="0.2">
      <c r="A41" s="118"/>
      <c r="B41" s="121" t="s">
        <v>109</v>
      </c>
      <c r="C41" s="113">
        <v>29.315137730603993</v>
      </c>
      <c r="D41" s="115">
        <v>2320</v>
      </c>
      <c r="E41" s="114">
        <v>2535</v>
      </c>
      <c r="F41" s="114">
        <v>2389</v>
      </c>
      <c r="G41" s="114">
        <v>2450</v>
      </c>
      <c r="H41" s="140">
        <v>2487</v>
      </c>
      <c r="I41" s="115">
        <v>-167</v>
      </c>
      <c r="J41" s="116">
        <v>-6.7149175713711298</v>
      </c>
    </row>
    <row r="42" spans="1:10" s="110" customFormat="1" ht="13.5" customHeight="1" x14ac:dyDescent="0.2">
      <c r="A42" s="118"/>
      <c r="B42" s="121" t="s">
        <v>110</v>
      </c>
      <c r="C42" s="113">
        <v>13.608794541319181</v>
      </c>
      <c r="D42" s="115">
        <v>1077</v>
      </c>
      <c r="E42" s="114">
        <v>1091</v>
      </c>
      <c r="F42" s="114">
        <v>1071</v>
      </c>
      <c r="G42" s="114">
        <v>1095</v>
      </c>
      <c r="H42" s="140">
        <v>1111</v>
      </c>
      <c r="I42" s="115">
        <v>-34</v>
      </c>
      <c r="J42" s="116">
        <v>-3.0603060306030603</v>
      </c>
    </row>
    <row r="43" spans="1:10" s="110" customFormat="1" ht="13.5" customHeight="1" x14ac:dyDescent="0.2">
      <c r="A43" s="120"/>
      <c r="B43" s="121" t="s">
        <v>111</v>
      </c>
      <c r="C43" s="113">
        <v>24.753601213040181</v>
      </c>
      <c r="D43" s="115">
        <v>1959</v>
      </c>
      <c r="E43" s="114">
        <v>1940</v>
      </c>
      <c r="F43" s="114">
        <v>1969</v>
      </c>
      <c r="G43" s="114">
        <v>1968</v>
      </c>
      <c r="H43" s="140">
        <v>1880</v>
      </c>
      <c r="I43" s="115">
        <v>79</v>
      </c>
      <c r="J43" s="116">
        <v>4.2021276595744679</v>
      </c>
    </row>
    <row r="44" spans="1:10" s="110" customFormat="1" ht="13.5" customHeight="1" x14ac:dyDescent="0.2">
      <c r="A44" s="120"/>
      <c r="B44" s="121" t="s">
        <v>112</v>
      </c>
      <c r="C44" s="113">
        <v>2.6282537275713924</v>
      </c>
      <c r="D44" s="115">
        <v>208</v>
      </c>
      <c r="E44" s="114">
        <v>196</v>
      </c>
      <c r="F44" s="114">
        <v>197</v>
      </c>
      <c r="G44" s="114">
        <v>171</v>
      </c>
      <c r="H44" s="140">
        <v>170</v>
      </c>
      <c r="I44" s="115">
        <v>38</v>
      </c>
      <c r="J44" s="116">
        <v>22.352941176470587</v>
      </c>
    </row>
    <row r="45" spans="1:10" s="110" customFormat="1" ht="13.5" customHeight="1" x14ac:dyDescent="0.2">
      <c r="A45" s="118" t="s">
        <v>113</v>
      </c>
      <c r="B45" s="122" t="s">
        <v>116</v>
      </c>
      <c r="C45" s="113">
        <v>88.514025777103868</v>
      </c>
      <c r="D45" s="115">
        <v>7005</v>
      </c>
      <c r="E45" s="114">
        <v>7309</v>
      </c>
      <c r="F45" s="114">
        <v>7256</v>
      </c>
      <c r="G45" s="114">
        <v>7513</v>
      </c>
      <c r="H45" s="140">
        <v>7200</v>
      </c>
      <c r="I45" s="115">
        <v>-195</v>
      </c>
      <c r="J45" s="116">
        <v>-2.7083333333333335</v>
      </c>
    </row>
    <row r="46" spans="1:10" s="110" customFormat="1" ht="13.5" customHeight="1" x14ac:dyDescent="0.2">
      <c r="A46" s="118"/>
      <c r="B46" s="119" t="s">
        <v>117</v>
      </c>
      <c r="C46" s="113">
        <v>11.119535001263584</v>
      </c>
      <c r="D46" s="115">
        <v>880</v>
      </c>
      <c r="E46" s="114">
        <v>1099</v>
      </c>
      <c r="F46" s="114">
        <v>824</v>
      </c>
      <c r="G46" s="114">
        <v>819</v>
      </c>
      <c r="H46" s="140">
        <v>726</v>
      </c>
      <c r="I46" s="115">
        <v>154</v>
      </c>
      <c r="J46" s="116">
        <v>21.212121212121211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4117</v>
      </c>
      <c r="E48" s="114">
        <v>4314</v>
      </c>
      <c r="F48" s="114">
        <v>4247</v>
      </c>
      <c r="G48" s="114">
        <v>4160</v>
      </c>
      <c r="H48" s="140">
        <v>4014</v>
      </c>
      <c r="I48" s="115">
        <v>103</v>
      </c>
      <c r="J48" s="116">
        <v>2.5660189337319381</v>
      </c>
    </row>
    <row r="49" spans="1:12" s="110" customFormat="1" ht="13.5" customHeight="1" x14ac:dyDescent="0.2">
      <c r="A49" s="118" t="s">
        <v>105</v>
      </c>
      <c r="B49" s="119" t="s">
        <v>106</v>
      </c>
      <c r="C49" s="113">
        <v>40.660675248967692</v>
      </c>
      <c r="D49" s="115">
        <v>1674</v>
      </c>
      <c r="E49" s="114">
        <v>1756</v>
      </c>
      <c r="F49" s="114">
        <v>1740</v>
      </c>
      <c r="G49" s="114">
        <v>1704</v>
      </c>
      <c r="H49" s="140">
        <v>1664</v>
      </c>
      <c r="I49" s="115">
        <v>10</v>
      </c>
      <c r="J49" s="116">
        <v>0.60096153846153844</v>
      </c>
    </row>
    <row r="50" spans="1:12" s="110" customFormat="1" ht="13.5" customHeight="1" x14ac:dyDescent="0.2">
      <c r="A50" s="120"/>
      <c r="B50" s="119" t="s">
        <v>107</v>
      </c>
      <c r="C50" s="113">
        <v>59.339324751032308</v>
      </c>
      <c r="D50" s="115">
        <v>2443</v>
      </c>
      <c r="E50" s="114">
        <v>2558</v>
      </c>
      <c r="F50" s="114">
        <v>2507</v>
      </c>
      <c r="G50" s="114">
        <v>2456</v>
      </c>
      <c r="H50" s="140">
        <v>2350</v>
      </c>
      <c r="I50" s="115">
        <v>93</v>
      </c>
      <c r="J50" s="116">
        <v>3.9574468085106385</v>
      </c>
    </row>
    <row r="51" spans="1:12" s="110" customFormat="1" ht="13.5" customHeight="1" x14ac:dyDescent="0.2">
      <c r="A51" s="118" t="s">
        <v>105</v>
      </c>
      <c r="B51" s="121" t="s">
        <v>108</v>
      </c>
      <c r="C51" s="113">
        <v>12.096186543599709</v>
      </c>
      <c r="D51" s="115">
        <v>498</v>
      </c>
      <c r="E51" s="114">
        <v>544</v>
      </c>
      <c r="F51" s="114">
        <v>495</v>
      </c>
      <c r="G51" s="114">
        <v>448</v>
      </c>
      <c r="H51" s="140">
        <v>434</v>
      </c>
      <c r="I51" s="115">
        <v>64</v>
      </c>
      <c r="J51" s="116">
        <v>14.746543778801843</v>
      </c>
    </row>
    <row r="52" spans="1:12" s="110" customFormat="1" ht="13.5" customHeight="1" x14ac:dyDescent="0.2">
      <c r="A52" s="118"/>
      <c r="B52" s="121" t="s">
        <v>109</v>
      </c>
      <c r="C52" s="113">
        <v>72.552829730386208</v>
      </c>
      <c r="D52" s="115">
        <v>2987</v>
      </c>
      <c r="E52" s="114">
        <v>3111</v>
      </c>
      <c r="F52" s="114">
        <v>3086</v>
      </c>
      <c r="G52" s="114">
        <v>3068</v>
      </c>
      <c r="H52" s="140">
        <v>2973</v>
      </c>
      <c r="I52" s="115">
        <v>14</v>
      </c>
      <c r="J52" s="116">
        <v>0.47090480995627315</v>
      </c>
    </row>
    <row r="53" spans="1:12" s="110" customFormat="1" ht="13.5" customHeight="1" x14ac:dyDescent="0.2">
      <c r="A53" s="118"/>
      <c r="B53" s="121" t="s">
        <v>110</v>
      </c>
      <c r="C53" s="113">
        <v>14.112217634199659</v>
      </c>
      <c r="D53" s="115">
        <v>581</v>
      </c>
      <c r="E53" s="114">
        <v>599</v>
      </c>
      <c r="F53" s="114">
        <v>609</v>
      </c>
      <c r="G53" s="114">
        <v>593</v>
      </c>
      <c r="H53" s="140">
        <v>558</v>
      </c>
      <c r="I53" s="115">
        <v>23</v>
      </c>
      <c r="J53" s="116">
        <v>4.1218637992831537</v>
      </c>
    </row>
    <row r="54" spans="1:12" s="110" customFormat="1" ht="13.5" customHeight="1" x14ac:dyDescent="0.2">
      <c r="A54" s="120"/>
      <c r="B54" s="121" t="s">
        <v>111</v>
      </c>
      <c r="C54" s="113">
        <v>1.2387660918144279</v>
      </c>
      <c r="D54" s="115">
        <v>51</v>
      </c>
      <c r="E54" s="114">
        <v>60</v>
      </c>
      <c r="F54" s="114">
        <v>57</v>
      </c>
      <c r="G54" s="114">
        <v>51</v>
      </c>
      <c r="H54" s="140">
        <v>49</v>
      </c>
      <c r="I54" s="115">
        <v>2</v>
      </c>
      <c r="J54" s="116">
        <v>4.0816326530612246</v>
      </c>
    </row>
    <row r="55" spans="1:12" s="110" customFormat="1" ht="13.5" customHeight="1" x14ac:dyDescent="0.2">
      <c r="A55" s="120"/>
      <c r="B55" s="121" t="s">
        <v>112</v>
      </c>
      <c r="C55" s="113">
        <v>0.31576390575661889</v>
      </c>
      <c r="D55" s="115">
        <v>13</v>
      </c>
      <c r="E55" s="114">
        <v>11</v>
      </c>
      <c r="F55" s="114">
        <v>10</v>
      </c>
      <c r="G55" s="114">
        <v>10</v>
      </c>
      <c r="H55" s="140">
        <v>11</v>
      </c>
      <c r="I55" s="115">
        <v>2</v>
      </c>
      <c r="J55" s="116">
        <v>18.181818181818183</v>
      </c>
    </row>
    <row r="56" spans="1:12" s="110" customFormat="1" ht="13.5" customHeight="1" x14ac:dyDescent="0.2">
      <c r="A56" s="118" t="s">
        <v>113</v>
      </c>
      <c r="B56" s="122" t="s">
        <v>116</v>
      </c>
      <c r="C56" s="113">
        <v>91.085742045178534</v>
      </c>
      <c r="D56" s="115">
        <v>3750</v>
      </c>
      <c r="E56" s="114">
        <v>3922</v>
      </c>
      <c r="F56" s="114">
        <v>3894</v>
      </c>
      <c r="G56" s="114">
        <v>3770</v>
      </c>
      <c r="H56" s="140">
        <v>3678</v>
      </c>
      <c r="I56" s="115">
        <v>72</v>
      </c>
      <c r="J56" s="116">
        <v>1.9575856443719413</v>
      </c>
    </row>
    <row r="57" spans="1:12" s="110" customFormat="1" ht="13.5" customHeight="1" x14ac:dyDescent="0.2">
      <c r="A57" s="142"/>
      <c r="B57" s="124" t="s">
        <v>117</v>
      </c>
      <c r="C57" s="125">
        <v>8.8899684236094245</v>
      </c>
      <c r="D57" s="143">
        <v>366</v>
      </c>
      <c r="E57" s="144">
        <v>391</v>
      </c>
      <c r="F57" s="144">
        <v>352</v>
      </c>
      <c r="G57" s="144">
        <v>389</v>
      </c>
      <c r="H57" s="145">
        <v>335</v>
      </c>
      <c r="I57" s="143">
        <v>31</v>
      </c>
      <c r="J57" s="146">
        <v>9.2537313432835813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89188</v>
      </c>
      <c r="E12" s="236">
        <v>87159</v>
      </c>
      <c r="F12" s="114">
        <v>87582</v>
      </c>
      <c r="G12" s="114">
        <v>86168</v>
      </c>
      <c r="H12" s="140">
        <v>85113</v>
      </c>
      <c r="I12" s="115">
        <v>4075</v>
      </c>
      <c r="J12" s="116">
        <v>4.7877527522235148</v>
      </c>
    </row>
    <row r="13" spans="1:15" s="110" customFormat="1" ht="12" customHeight="1" x14ac:dyDescent="0.2">
      <c r="A13" s="118" t="s">
        <v>105</v>
      </c>
      <c r="B13" s="119" t="s">
        <v>106</v>
      </c>
      <c r="C13" s="113">
        <v>45.563304480423376</v>
      </c>
      <c r="D13" s="115">
        <v>40637</v>
      </c>
      <c r="E13" s="114">
        <v>40042</v>
      </c>
      <c r="F13" s="114">
        <v>40483</v>
      </c>
      <c r="G13" s="114">
        <v>39745</v>
      </c>
      <c r="H13" s="140">
        <v>39072</v>
      </c>
      <c r="I13" s="115">
        <v>1565</v>
      </c>
      <c r="J13" s="116">
        <v>4.0054258804258804</v>
      </c>
    </row>
    <row r="14" spans="1:15" s="110" customFormat="1" ht="12" customHeight="1" x14ac:dyDescent="0.2">
      <c r="A14" s="118"/>
      <c r="B14" s="119" t="s">
        <v>107</v>
      </c>
      <c r="C14" s="113">
        <v>54.436695519576624</v>
      </c>
      <c r="D14" s="115">
        <v>48551</v>
      </c>
      <c r="E14" s="114">
        <v>47117</v>
      </c>
      <c r="F14" s="114">
        <v>47099</v>
      </c>
      <c r="G14" s="114">
        <v>46423</v>
      </c>
      <c r="H14" s="140">
        <v>46041</v>
      </c>
      <c r="I14" s="115">
        <v>2510</v>
      </c>
      <c r="J14" s="116">
        <v>5.4516626485089379</v>
      </c>
    </row>
    <row r="15" spans="1:15" s="110" customFormat="1" ht="12" customHeight="1" x14ac:dyDescent="0.2">
      <c r="A15" s="118" t="s">
        <v>105</v>
      </c>
      <c r="B15" s="121" t="s">
        <v>108</v>
      </c>
      <c r="C15" s="113">
        <v>9.0135444230165493</v>
      </c>
      <c r="D15" s="115">
        <v>8039</v>
      </c>
      <c r="E15" s="114">
        <v>8167</v>
      </c>
      <c r="F15" s="114">
        <v>8066</v>
      </c>
      <c r="G15" s="114">
        <v>7412</v>
      </c>
      <c r="H15" s="140">
        <v>7360</v>
      </c>
      <c r="I15" s="115">
        <v>679</v>
      </c>
      <c r="J15" s="116">
        <v>9.2255434782608692</v>
      </c>
    </row>
    <row r="16" spans="1:15" s="110" customFormat="1" ht="12" customHeight="1" x14ac:dyDescent="0.2">
      <c r="A16" s="118"/>
      <c r="B16" s="121" t="s">
        <v>109</v>
      </c>
      <c r="C16" s="113">
        <v>69.883840875454098</v>
      </c>
      <c r="D16" s="115">
        <v>62328</v>
      </c>
      <c r="E16" s="114">
        <v>60919</v>
      </c>
      <c r="F16" s="114">
        <v>61348</v>
      </c>
      <c r="G16" s="114">
        <v>60871</v>
      </c>
      <c r="H16" s="140">
        <v>60181</v>
      </c>
      <c r="I16" s="115">
        <v>2147</v>
      </c>
      <c r="J16" s="116">
        <v>3.5675711603329954</v>
      </c>
    </row>
    <row r="17" spans="1:10" s="110" customFormat="1" ht="12" customHeight="1" x14ac:dyDescent="0.2">
      <c r="A17" s="118"/>
      <c r="B17" s="121" t="s">
        <v>110</v>
      </c>
      <c r="C17" s="113">
        <v>19.963447997488451</v>
      </c>
      <c r="D17" s="115">
        <v>17805</v>
      </c>
      <c r="E17" s="114">
        <v>17052</v>
      </c>
      <c r="F17" s="114">
        <v>17142</v>
      </c>
      <c r="G17" s="114">
        <v>16919</v>
      </c>
      <c r="H17" s="140">
        <v>16689</v>
      </c>
      <c r="I17" s="115">
        <v>1116</v>
      </c>
      <c r="J17" s="116">
        <v>6.6870393672478876</v>
      </c>
    </row>
    <row r="18" spans="1:10" s="110" customFormat="1" ht="12" customHeight="1" x14ac:dyDescent="0.2">
      <c r="A18" s="120"/>
      <c r="B18" s="121" t="s">
        <v>111</v>
      </c>
      <c r="C18" s="113">
        <v>1.1391667040409024</v>
      </c>
      <c r="D18" s="115">
        <v>1016</v>
      </c>
      <c r="E18" s="114">
        <v>1021</v>
      </c>
      <c r="F18" s="114">
        <v>1026</v>
      </c>
      <c r="G18" s="114">
        <v>966</v>
      </c>
      <c r="H18" s="140">
        <v>883</v>
      </c>
      <c r="I18" s="115">
        <v>133</v>
      </c>
      <c r="J18" s="116">
        <v>15.062287655719139</v>
      </c>
    </row>
    <row r="19" spans="1:10" s="110" customFormat="1" ht="12" customHeight="1" x14ac:dyDescent="0.2">
      <c r="A19" s="120"/>
      <c r="B19" s="121" t="s">
        <v>112</v>
      </c>
      <c r="C19" s="113">
        <v>0.39355070188814639</v>
      </c>
      <c r="D19" s="115">
        <v>351</v>
      </c>
      <c r="E19" s="114">
        <v>363</v>
      </c>
      <c r="F19" s="114">
        <v>376</v>
      </c>
      <c r="G19" s="114">
        <v>331</v>
      </c>
      <c r="H19" s="140">
        <v>295</v>
      </c>
      <c r="I19" s="115">
        <v>56</v>
      </c>
      <c r="J19" s="116">
        <v>18.983050847457626</v>
      </c>
    </row>
    <row r="20" spans="1:10" s="110" customFormat="1" ht="12" customHeight="1" x14ac:dyDescent="0.2">
      <c r="A20" s="118" t="s">
        <v>113</v>
      </c>
      <c r="B20" s="119" t="s">
        <v>181</v>
      </c>
      <c r="C20" s="113">
        <v>64.880925685069741</v>
      </c>
      <c r="D20" s="115">
        <v>57866</v>
      </c>
      <c r="E20" s="114">
        <v>57361</v>
      </c>
      <c r="F20" s="114">
        <v>57661</v>
      </c>
      <c r="G20" s="114">
        <v>56730</v>
      </c>
      <c r="H20" s="140">
        <v>56347</v>
      </c>
      <c r="I20" s="115">
        <v>1519</v>
      </c>
      <c r="J20" s="116">
        <v>2.6957956945356454</v>
      </c>
    </row>
    <row r="21" spans="1:10" s="110" customFormat="1" ht="12" customHeight="1" x14ac:dyDescent="0.2">
      <c r="A21" s="118"/>
      <c r="B21" s="119" t="s">
        <v>182</v>
      </c>
      <c r="C21" s="113">
        <v>35.119074314930259</v>
      </c>
      <c r="D21" s="115">
        <v>31322</v>
      </c>
      <c r="E21" s="114">
        <v>29798</v>
      </c>
      <c r="F21" s="114">
        <v>29921</v>
      </c>
      <c r="G21" s="114">
        <v>29438</v>
      </c>
      <c r="H21" s="140">
        <v>28766</v>
      </c>
      <c r="I21" s="115">
        <v>2556</v>
      </c>
      <c r="J21" s="116">
        <v>8.8854898143641794</v>
      </c>
    </row>
    <row r="22" spans="1:10" s="110" customFormat="1" ht="12" customHeight="1" x14ac:dyDescent="0.2">
      <c r="A22" s="118" t="s">
        <v>113</v>
      </c>
      <c r="B22" s="119" t="s">
        <v>116</v>
      </c>
      <c r="C22" s="113">
        <v>90.071534287123825</v>
      </c>
      <c r="D22" s="115">
        <v>80333</v>
      </c>
      <c r="E22" s="114">
        <v>78492</v>
      </c>
      <c r="F22" s="114">
        <v>78874</v>
      </c>
      <c r="G22" s="114">
        <v>77612</v>
      </c>
      <c r="H22" s="140">
        <v>77061</v>
      </c>
      <c r="I22" s="115">
        <v>3272</v>
      </c>
      <c r="J22" s="116">
        <v>4.2459869454068855</v>
      </c>
    </row>
    <row r="23" spans="1:10" s="110" customFormat="1" ht="12" customHeight="1" x14ac:dyDescent="0.2">
      <c r="A23" s="118"/>
      <c r="B23" s="119" t="s">
        <v>117</v>
      </c>
      <c r="C23" s="113">
        <v>9.8780104946853839</v>
      </c>
      <c r="D23" s="115">
        <v>8810</v>
      </c>
      <c r="E23" s="114">
        <v>8626</v>
      </c>
      <c r="F23" s="114">
        <v>8664</v>
      </c>
      <c r="G23" s="114">
        <v>8504</v>
      </c>
      <c r="H23" s="140">
        <v>7996</v>
      </c>
      <c r="I23" s="115">
        <v>814</v>
      </c>
      <c r="J23" s="116">
        <v>10.180090045022512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72867</v>
      </c>
      <c r="E64" s="236">
        <v>73164</v>
      </c>
      <c r="F64" s="236">
        <v>73044</v>
      </c>
      <c r="G64" s="236">
        <v>72042</v>
      </c>
      <c r="H64" s="140">
        <v>71585</v>
      </c>
      <c r="I64" s="115">
        <v>1282</v>
      </c>
      <c r="J64" s="116">
        <v>1.7908779772298666</v>
      </c>
    </row>
    <row r="65" spans="1:12" s="110" customFormat="1" ht="12" customHeight="1" x14ac:dyDescent="0.2">
      <c r="A65" s="118" t="s">
        <v>105</v>
      </c>
      <c r="B65" s="119" t="s">
        <v>106</v>
      </c>
      <c r="C65" s="113">
        <v>49.925206197592871</v>
      </c>
      <c r="D65" s="235">
        <v>36379</v>
      </c>
      <c r="E65" s="236">
        <v>36524</v>
      </c>
      <c r="F65" s="236">
        <v>36595</v>
      </c>
      <c r="G65" s="236">
        <v>36037</v>
      </c>
      <c r="H65" s="140">
        <v>35701</v>
      </c>
      <c r="I65" s="115">
        <v>678</v>
      </c>
      <c r="J65" s="116">
        <v>1.8991064676059495</v>
      </c>
    </row>
    <row r="66" spans="1:12" s="110" customFormat="1" ht="12" customHeight="1" x14ac:dyDescent="0.2">
      <c r="A66" s="118"/>
      <c r="B66" s="119" t="s">
        <v>107</v>
      </c>
      <c r="C66" s="113">
        <v>50.074793802407129</v>
      </c>
      <c r="D66" s="235">
        <v>36488</v>
      </c>
      <c r="E66" s="236">
        <v>36640</v>
      </c>
      <c r="F66" s="236">
        <v>36449</v>
      </c>
      <c r="G66" s="236">
        <v>36005</v>
      </c>
      <c r="H66" s="140">
        <v>35884</v>
      </c>
      <c r="I66" s="115">
        <v>604</v>
      </c>
      <c r="J66" s="116">
        <v>1.6832014268197526</v>
      </c>
    </row>
    <row r="67" spans="1:12" s="110" customFormat="1" ht="12" customHeight="1" x14ac:dyDescent="0.2">
      <c r="A67" s="118" t="s">
        <v>105</v>
      </c>
      <c r="B67" s="121" t="s">
        <v>108</v>
      </c>
      <c r="C67" s="113">
        <v>7.38468716977507</v>
      </c>
      <c r="D67" s="235">
        <v>5381</v>
      </c>
      <c r="E67" s="236">
        <v>5532</v>
      </c>
      <c r="F67" s="236">
        <v>5394</v>
      </c>
      <c r="G67" s="236">
        <v>4949</v>
      </c>
      <c r="H67" s="140">
        <v>5010</v>
      </c>
      <c r="I67" s="115">
        <v>371</v>
      </c>
      <c r="J67" s="116">
        <v>7.4051896207584829</v>
      </c>
    </row>
    <row r="68" spans="1:12" s="110" customFormat="1" ht="12" customHeight="1" x14ac:dyDescent="0.2">
      <c r="A68" s="118"/>
      <c r="B68" s="121" t="s">
        <v>109</v>
      </c>
      <c r="C68" s="113">
        <v>73.086582403557159</v>
      </c>
      <c r="D68" s="235">
        <v>53256</v>
      </c>
      <c r="E68" s="236">
        <v>53463</v>
      </c>
      <c r="F68" s="236">
        <v>53555</v>
      </c>
      <c r="G68" s="236">
        <v>53245</v>
      </c>
      <c r="H68" s="140">
        <v>52976</v>
      </c>
      <c r="I68" s="115">
        <v>280</v>
      </c>
      <c r="J68" s="116">
        <v>0.52854122621564481</v>
      </c>
    </row>
    <row r="69" spans="1:12" s="110" customFormat="1" ht="12" customHeight="1" x14ac:dyDescent="0.2">
      <c r="A69" s="118"/>
      <c r="B69" s="121" t="s">
        <v>110</v>
      </c>
      <c r="C69" s="113">
        <v>18.370455761867511</v>
      </c>
      <c r="D69" s="235">
        <v>13386</v>
      </c>
      <c r="E69" s="236">
        <v>13324</v>
      </c>
      <c r="F69" s="236">
        <v>13263</v>
      </c>
      <c r="G69" s="236">
        <v>13067</v>
      </c>
      <c r="H69" s="140">
        <v>12848</v>
      </c>
      <c r="I69" s="115">
        <v>538</v>
      </c>
      <c r="J69" s="116">
        <v>4.1874221668742218</v>
      </c>
    </row>
    <row r="70" spans="1:12" s="110" customFormat="1" ht="12" customHeight="1" x14ac:dyDescent="0.2">
      <c r="A70" s="120"/>
      <c r="B70" s="121" t="s">
        <v>111</v>
      </c>
      <c r="C70" s="113">
        <v>1.1582746648002524</v>
      </c>
      <c r="D70" s="235">
        <v>844</v>
      </c>
      <c r="E70" s="236">
        <v>845</v>
      </c>
      <c r="F70" s="236">
        <v>832</v>
      </c>
      <c r="G70" s="236">
        <v>781</v>
      </c>
      <c r="H70" s="140">
        <v>751</v>
      </c>
      <c r="I70" s="115">
        <v>93</v>
      </c>
      <c r="J70" s="116">
        <v>12.383488681757656</v>
      </c>
    </row>
    <row r="71" spans="1:12" s="110" customFormat="1" ht="12" customHeight="1" x14ac:dyDescent="0.2">
      <c r="A71" s="120"/>
      <c r="B71" s="121" t="s">
        <v>112</v>
      </c>
      <c r="C71" s="113">
        <v>0.36642101362756802</v>
      </c>
      <c r="D71" s="235">
        <v>267</v>
      </c>
      <c r="E71" s="236">
        <v>255</v>
      </c>
      <c r="F71" s="236">
        <v>272</v>
      </c>
      <c r="G71" s="236">
        <v>233</v>
      </c>
      <c r="H71" s="140">
        <v>226</v>
      </c>
      <c r="I71" s="115">
        <v>41</v>
      </c>
      <c r="J71" s="116">
        <v>18.141592920353983</v>
      </c>
    </row>
    <row r="72" spans="1:12" s="110" customFormat="1" ht="12" customHeight="1" x14ac:dyDescent="0.2">
      <c r="A72" s="118" t="s">
        <v>113</v>
      </c>
      <c r="B72" s="119" t="s">
        <v>181</v>
      </c>
      <c r="C72" s="113">
        <v>68.071966733912475</v>
      </c>
      <c r="D72" s="235">
        <v>49602</v>
      </c>
      <c r="E72" s="236">
        <v>49875</v>
      </c>
      <c r="F72" s="236">
        <v>49941</v>
      </c>
      <c r="G72" s="236">
        <v>49385</v>
      </c>
      <c r="H72" s="140">
        <v>49235</v>
      </c>
      <c r="I72" s="115">
        <v>367</v>
      </c>
      <c r="J72" s="116">
        <v>0.7454046917842998</v>
      </c>
    </row>
    <row r="73" spans="1:12" s="110" customFormat="1" ht="12" customHeight="1" x14ac:dyDescent="0.2">
      <c r="A73" s="118"/>
      <c r="B73" s="119" t="s">
        <v>182</v>
      </c>
      <c r="C73" s="113">
        <v>31.928033266087528</v>
      </c>
      <c r="D73" s="115">
        <v>23265</v>
      </c>
      <c r="E73" s="114">
        <v>23289</v>
      </c>
      <c r="F73" s="114">
        <v>23103</v>
      </c>
      <c r="G73" s="114">
        <v>22657</v>
      </c>
      <c r="H73" s="140">
        <v>22350</v>
      </c>
      <c r="I73" s="115">
        <v>915</v>
      </c>
      <c r="J73" s="116">
        <v>4.0939597315436238</v>
      </c>
    </row>
    <row r="74" spans="1:12" s="110" customFormat="1" ht="12" customHeight="1" x14ac:dyDescent="0.2">
      <c r="A74" s="118" t="s">
        <v>113</v>
      </c>
      <c r="B74" s="119" t="s">
        <v>116</v>
      </c>
      <c r="C74" s="113">
        <v>92.327116527371786</v>
      </c>
      <c r="D74" s="115">
        <v>67276</v>
      </c>
      <c r="E74" s="114">
        <v>67659</v>
      </c>
      <c r="F74" s="114">
        <v>67763</v>
      </c>
      <c r="G74" s="114">
        <v>66842</v>
      </c>
      <c r="H74" s="140">
        <v>66576</v>
      </c>
      <c r="I74" s="115">
        <v>700</v>
      </c>
      <c r="J74" s="116">
        <v>1.0514299447248259</v>
      </c>
    </row>
    <row r="75" spans="1:12" s="110" customFormat="1" ht="12" customHeight="1" x14ac:dyDescent="0.2">
      <c r="A75" s="142"/>
      <c r="B75" s="124" t="s">
        <v>117</v>
      </c>
      <c r="C75" s="125">
        <v>7.6083823953229857</v>
      </c>
      <c r="D75" s="143">
        <v>5544</v>
      </c>
      <c r="E75" s="144">
        <v>5454</v>
      </c>
      <c r="F75" s="144">
        <v>5228</v>
      </c>
      <c r="G75" s="144">
        <v>5137</v>
      </c>
      <c r="H75" s="145">
        <v>4952</v>
      </c>
      <c r="I75" s="143">
        <v>592</v>
      </c>
      <c r="J75" s="146">
        <v>11.954765751211632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89188</v>
      </c>
      <c r="G11" s="114">
        <v>87159</v>
      </c>
      <c r="H11" s="114">
        <v>87582</v>
      </c>
      <c r="I11" s="114">
        <v>86168</v>
      </c>
      <c r="J11" s="140">
        <v>85113</v>
      </c>
      <c r="K11" s="114">
        <v>4075</v>
      </c>
      <c r="L11" s="116">
        <v>4.7877527522235148</v>
      </c>
    </row>
    <row r="12" spans="1:17" s="110" customFormat="1" ht="24.95" customHeight="1" x14ac:dyDescent="0.2">
      <c r="A12" s="604" t="s">
        <v>185</v>
      </c>
      <c r="B12" s="605"/>
      <c r="C12" s="605"/>
      <c r="D12" s="606"/>
      <c r="E12" s="113">
        <v>45.563304480423376</v>
      </c>
      <c r="F12" s="115">
        <v>40637</v>
      </c>
      <c r="G12" s="114">
        <v>40042</v>
      </c>
      <c r="H12" s="114">
        <v>40483</v>
      </c>
      <c r="I12" s="114">
        <v>39745</v>
      </c>
      <c r="J12" s="140">
        <v>39072</v>
      </c>
      <c r="K12" s="114">
        <v>1565</v>
      </c>
      <c r="L12" s="116">
        <v>4.0054258804258804</v>
      </c>
    </row>
    <row r="13" spans="1:17" s="110" customFormat="1" ht="15" customHeight="1" x14ac:dyDescent="0.2">
      <c r="A13" s="120"/>
      <c r="B13" s="612" t="s">
        <v>107</v>
      </c>
      <c r="C13" s="612"/>
      <c r="E13" s="113">
        <v>54.436695519576624</v>
      </c>
      <c r="F13" s="115">
        <v>48551</v>
      </c>
      <c r="G13" s="114">
        <v>47117</v>
      </c>
      <c r="H13" s="114">
        <v>47099</v>
      </c>
      <c r="I13" s="114">
        <v>46423</v>
      </c>
      <c r="J13" s="140">
        <v>46041</v>
      </c>
      <c r="K13" s="114">
        <v>2510</v>
      </c>
      <c r="L13" s="116">
        <v>5.4516626485089379</v>
      </c>
    </row>
    <row r="14" spans="1:17" s="110" customFormat="1" ht="24.95" customHeight="1" x14ac:dyDescent="0.2">
      <c r="A14" s="604" t="s">
        <v>186</v>
      </c>
      <c r="B14" s="605"/>
      <c r="C14" s="605"/>
      <c r="D14" s="606"/>
      <c r="E14" s="113">
        <v>9.0135444230165493</v>
      </c>
      <c r="F14" s="115">
        <v>8039</v>
      </c>
      <c r="G14" s="114">
        <v>8167</v>
      </c>
      <c r="H14" s="114">
        <v>8066</v>
      </c>
      <c r="I14" s="114">
        <v>7412</v>
      </c>
      <c r="J14" s="140">
        <v>7360</v>
      </c>
      <c r="K14" s="114">
        <v>679</v>
      </c>
      <c r="L14" s="116">
        <v>9.2255434782608692</v>
      </c>
    </row>
    <row r="15" spans="1:17" s="110" customFormat="1" ht="15" customHeight="1" x14ac:dyDescent="0.2">
      <c r="A15" s="120"/>
      <c r="B15" s="119"/>
      <c r="C15" s="258" t="s">
        <v>106</v>
      </c>
      <c r="E15" s="113">
        <v>51.100883194427169</v>
      </c>
      <c r="F15" s="115">
        <v>4108</v>
      </c>
      <c r="G15" s="114">
        <v>4209</v>
      </c>
      <c r="H15" s="114">
        <v>4227</v>
      </c>
      <c r="I15" s="114">
        <v>3834</v>
      </c>
      <c r="J15" s="140">
        <v>3811</v>
      </c>
      <c r="K15" s="114">
        <v>297</v>
      </c>
      <c r="L15" s="116">
        <v>7.793230123327211</v>
      </c>
    </row>
    <row r="16" spans="1:17" s="110" customFormat="1" ht="15" customHeight="1" x14ac:dyDescent="0.2">
      <c r="A16" s="120"/>
      <c r="B16" s="119"/>
      <c r="C16" s="258" t="s">
        <v>107</v>
      </c>
      <c r="E16" s="113">
        <v>48.899116805572831</v>
      </c>
      <c r="F16" s="115">
        <v>3931</v>
      </c>
      <c r="G16" s="114">
        <v>3958</v>
      </c>
      <c r="H16" s="114">
        <v>3839</v>
      </c>
      <c r="I16" s="114">
        <v>3578</v>
      </c>
      <c r="J16" s="140">
        <v>3549</v>
      </c>
      <c r="K16" s="114">
        <v>382</v>
      </c>
      <c r="L16" s="116">
        <v>10.763595378979995</v>
      </c>
    </row>
    <row r="17" spans="1:12" s="110" customFormat="1" ht="15" customHeight="1" x14ac:dyDescent="0.2">
      <c r="A17" s="120"/>
      <c r="B17" s="121" t="s">
        <v>109</v>
      </c>
      <c r="C17" s="258"/>
      <c r="E17" s="113">
        <v>69.883840875454098</v>
      </c>
      <c r="F17" s="115">
        <v>62328</v>
      </c>
      <c r="G17" s="114">
        <v>60919</v>
      </c>
      <c r="H17" s="114">
        <v>61348</v>
      </c>
      <c r="I17" s="114">
        <v>60871</v>
      </c>
      <c r="J17" s="140">
        <v>60181</v>
      </c>
      <c r="K17" s="114">
        <v>2147</v>
      </c>
      <c r="L17" s="116">
        <v>3.5675711603329954</v>
      </c>
    </row>
    <row r="18" spans="1:12" s="110" customFormat="1" ht="15" customHeight="1" x14ac:dyDescent="0.2">
      <c r="A18" s="120"/>
      <c r="B18" s="119"/>
      <c r="C18" s="258" t="s">
        <v>106</v>
      </c>
      <c r="E18" s="113">
        <v>45.374470542934155</v>
      </c>
      <c r="F18" s="115">
        <v>28281</v>
      </c>
      <c r="G18" s="114">
        <v>27750</v>
      </c>
      <c r="H18" s="114">
        <v>28098</v>
      </c>
      <c r="I18" s="114">
        <v>27871</v>
      </c>
      <c r="J18" s="140">
        <v>27381</v>
      </c>
      <c r="K18" s="114">
        <v>900</v>
      </c>
      <c r="L18" s="116">
        <v>3.2869508053029475</v>
      </c>
    </row>
    <row r="19" spans="1:12" s="110" customFormat="1" ht="15" customHeight="1" x14ac:dyDescent="0.2">
      <c r="A19" s="120"/>
      <c r="B19" s="119"/>
      <c r="C19" s="258" t="s">
        <v>107</v>
      </c>
      <c r="E19" s="113">
        <v>54.625529457065845</v>
      </c>
      <c r="F19" s="115">
        <v>34047</v>
      </c>
      <c r="G19" s="114">
        <v>33169</v>
      </c>
      <c r="H19" s="114">
        <v>33250</v>
      </c>
      <c r="I19" s="114">
        <v>33000</v>
      </c>
      <c r="J19" s="140">
        <v>32800</v>
      </c>
      <c r="K19" s="114">
        <v>1247</v>
      </c>
      <c r="L19" s="116">
        <v>3.8018292682926829</v>
      </c>
    </row>
    <row r="20" spans="1:12" s="110" customFormat="1" ht="15" customHeight="1" x14ac:dyDescent="0.2">
      <c r="A20" s="120"/>
      <c r="B20" s="121" t="s">
        <v>110</v>
      </c>
      <c r="C20" s="258"/>
      <c r="E20" s="113">
        <v>19.963447997488451</v>
      </c>
      <c r="F20" s="115">
        <v>17805</v>
      </c>
      <c r="G20" s="114">
        <v>17052</v>
      </c>
      <c r="H20" s="114">
        <v>17142</v>
      </c>
      <c r="I20" s="114">
        <v>16919</v>
      </c>
      <c r="J20" s="140">
        <v>16689</v>
      </c>
      <c r="K20" s="114">
        <v>1116</v>
      </c>
      <c r="L20" s="116">
        <v>6.6870393672478876</v>
      </c>
    </row>
    <row r="21" spans="1:12" s="110" customFormat="1" ht="15" customHeight="1" x14ac:dyDescent="0.2">
      <c r="A21" s="120"/>
      <c r="B21" s="119"/>
      <c r="C21" s="258" t="s">
        <v>106</v>
      </c>
      <c r="E21" s="113">
        <v>42.869980342600392</v>
      </c>
      <c r="F21" s="115">
        <v>7633</v>
      </c>
      <c r="G21" s="114">
        <v>7462</v>
      </c>
      <c r="H21" s="114">
        <v>7548</v>
      </c>
      <c r="I21" s="114">
        <v>7451</v>
      </c>
      <c r="J21" s="140">
        <v>7331</v>
      </c>
      <c r="K21" s="114">
        <v>302</v>
      </c>
      <c r="L21" s="116">
        <v>4.1194925658163966</v>
      </c>
    </row>
    <row r="22" spans="1:12" s="110" customFormat="1" ht="15" customHeight="1" x14ac:dyDescent="0.2">
      <c r="A22" s="120"/>
      <c r="B22" s="119"/>
      <c r="C22" s="258" t="s">
        <v>107</v>
      </c>
      <c r="E22" s="113">
        <v>57.130019657399608</v>
      </c>
      <c r="F22" s="115">
        <v>10172</v>
      </c>
      <c r="G22" s="114">
        <v>9590</v>
      </c>
      <c r="H22" s="114">
        <v>9594</v>
      </c>
      <c r="I22" s="114">
        <v>9468</v>
      </c>
      <c r="J22" s="140">
        <v>9358</v>
      </c>
      <c r="K22" s="114">
        <v>814</v>
      </c>
      <c r="L22" s="116">
        <v>8.6984398375721312</v>
      </c>
    </row>
    <row r="23" spans="1:12" s="110" customFormat="1" ht="15" customHeight="1" x14ac:dyDescent="0.2">
      <c r="A23" s="120"/>
      <c r="B23" s="121" t="s">
        <v>111</v>
      </c>
      <c r="C23" s="258"/>
      <c r="E23" s="113">
        <v>1.1391667040409024</v>
      </c>
      <c r="F23" s="115">
        <v>1016</v>
      </c>
      <c r="G23" s="114">
        <v>1021</v>
      </c>
      <c r="H23" s="114">
        <v>1026</v>
      </c>
      <c r="I23" s="114">
        <v>966</v>
      </c>
      <c r="J23" s="140">
        <v>883</v>
      </c>
      <c r="K23" s="114">
        <v>133</v>
      </c>
      <c r="L23" s="116">
        <v>15.062287655719139</v>
      </c>
    </row>
    <row r="24" spans="1:12" s="110" customFormat="1" ht="15" customHeight="1" x14ac:dyDescent="0.2">
      <c r="A24" s="120"/>
      <c r="B24" s="119"/>
      <c r="C24" s="258" t="s">
        <v>106</v>
      </c>
      <c r="E24" s="113">
        <v>60.531496062992126</v>
      </c>
      <c r="F24" s="115">
        <v>615</v>
      </c>
      <c r="G24" s="114">
        <v>621</v>
      </c>
      <c r="H24" s="114">
        <v>610</v>
      </c>
      <c r="I24" s="114">
        <v>589</v>
      </c>
      <c r="J24" s="140">
        <v>549</v>
      </c>
      <c r="K24" s="114">
        <v>66</v>
      </c>
      <c r="L24" s="116">
        <v>12.021857923497267</v>
      </c>
    </row>
    <row r="25" spans="1:12" s="110" customFormat="1" ht="15" customHeight="1" x14ac:dyDescent="0.2">
      <c r="A25" s="120"/>
      <c r="B25" s="119"/>
      <c r="C25" s="258" t="s">
        <v>107</v>
      </c>
      <c r="E25" s="113">
        <v>39.468503937007874</v>
      </c>
      <c r="F25" s="115">
        <v>401</v>
      </c>
      <c r="G25" s="114">
        <v>400</v>
      </c>
      <c r="H25" s="114">
        <v>416</v>
      </c>
      <c r="I25" s="114">
        <v>377</v>
      </c>
      <c r="J25" s="140">
        <v>334</v>
      </c>
      <c r="K25" s="114">
        <v>67</v>
      </c>
      <c r="L25" s="116">
        <v>20.059880239520957</v>
      </c>
    </row>
    <row r="26" spans="1:12" s="110" customFormat="1" ht="15" customHeight="1" x14ac:dyDescent="0.2">
      <c r="A26" s="120"/>
      <c r="C26" s="121" t="s">
        <v>187</v>
      </c>
      <c r="D26" s="110" t="s">
        <v>188</v>
      </c>
      <c r="E26" s="113">
        <v>0.39355070188814639</v>
      </c>
      <c r="F26" s="115">
        <v>351</v>
      </c>
      <c r="G26" s="114">
        <v>363</v>
      </c>
      <c r="H26" s="114">
        <v>376</v>
      </c>
      <c r="I26" s="114">
        <v>331</v>
      </c>
      <c r="J26" s="140">
        <v>295</v>
      </c>
      <c r="K26" s="114">
        <v>56</v>
      </c>
      <c r="L26" s="116">
        <v>18.983050847457626</v>
      </c>
    </row>
    <row r="27" spans="1:12" s="110" customFormat="1" ht="15" customHeight="1" x14ac:dyDescent="0.2">
      <c r="A27" s="120"/>
      <c r="B27" s="119"/>
      <c r="D27" s="259" t="s">
        <v>106</v>
      </c>
      <c r="E27" s="113">
        <v>52.421652421652425</v>
      </c>
      <c r="F27" s="115">
        <v>184</v>
      </c>
      <c r="G27" s="114">
        <v>190</v>
      </c>
      <c r="H27" s="114">
        <v>184</v>
      </c>
      <c r="I27" s="114">
        <v>174</v>
      </c>
      <c r="J27" s="140">
        <v>163</v>
      </c>
      <c r="K27" s="114">
        <v>21</v>
      </c>
      <c r="L27" s="116">
        <v>12.883435582822086</v>
      </c>
    </row>
    <row r="28" spans="1:12" s="110" customFormat="1" ht="15" customHeight="1" x14ac:dyDescent="0.2">
      <c r="A28" s="120"/>
      <c r="B28" s="119"/>
      <c r="D28" s="259" t="s">
        <v>107</v>
      </c>
      <c r="E28" s="113">
        <v>47.578347578347575</v>
      </c>
      <c r="F28" s="115">
        <v>167</v>
      </c>
      <c r="G28" s="114">
        <v>173</v>
      </c>
      <c r="H28" s="114">
        <v>192</v>
      </c>
      <c r="I28" s="114">
        <v>157</v>
      </c>
      <c r="J28" s="140">
        <v>132</v>
      </c>
      <c r="K28" s="114">
        <v>35</v>
      </c>
      <c r="L28" s="116">
        <v>26.515151515151516</v>
      </c>
    </row>
    <row r="29" spans="1:12" s="110" customFormat="1" ht="24.95" customHeight="1" x14ac:dyDescent="0.2">
      <c r="A29" s="604" t="s">
        <v>189</v>
      </c>
      <c r="B29" s="605"/>
      <c r="C29" s="605"/>
      <c r="D29" s="606"/>
      <c r="E29" s="113">
        <v>90.071534287123825</v>
      </c>
      <c r="F29" s="115">
        <v>80333</v>
      </c>
      <c r="G29" s="114">
        <v>78492</v>
      </c>
      <c r="H29" s="114">
        <v>78874</v>
      </c>
      <c r="I29" s="114">
        <v>77612</v>
      </c>
      <c r="J29" s="140">
        <v>77061</v>
      </c>
      <c r="K29" s="114">
        <v>3272</v>
      </c>
      <c r="L29" s="116">
        <v>4.2459869454068855</v>
      </c>
    </row>
    <row r="30" spans="1:12" s="110" customFormat="1" ht="15" customHeight="1" x14ac:dyDescent="0.2">
      <c r="A30" s="120"/>
      <c r="B30" s="119"/>
      <c r="C30" s="258" t="s">
        <v>106</v>
      </c>
      <c r="E30" s="113">
        <v>44.222175195747703</v>
      </c>
      <c r="F30" s="115">
        <v>35525</v>
      </c>
      <c r="G30" s="114">
        <v>35032</v>
      </c>
      <c r="H30" s="114">
        <v>35397</v>
      </c>
      <c r="I30" s="114">
        <v>34712</v>
      </c>
      <c r="J30" s="140">
        <v>34348</v>
      </c>
      <c r="K30" s="114">
        <v>1177</v>
      </c>
      <c r="L30" s="116">
        <v>3.426691510422732</v>
      </c>
    </row>
    <row r="31" spans="1:12" s="110" customFormat="1" ht="15" customHeight="1" x14ac:dyDescent="0.2">
      <c r="A31" s="120"/>
      <c r="B31" s="119"/>
      <c r="C31" s="258" t="s">
        <v>107</v>
      </c>
      <c r="E31" s="113">
        <v>55.777824804252297</v>
      </c>
      <c r="F31" s="115">
        <v>44808</v>
      </c>
      <c r="G31" s="114">
        <v>43460</v>
      </c>
      <c r="H31" s="114">
        <v>43477</v>
      </c>
      <c r="I31" s="114">
        <v>42900</v>
      </c>
      <c r="J31" s="140">
        <v>42713</v>
      </c>
      <c r="K31" s="114">
        <v>2095</v>
      </c>
      <c r="L31" s="116">
        <v>4.9048299112682319</v>
      </c>
    </row>
    <row r="32" spans="1:12" s="110" customFormat="1" ht="15" customHeight="1" x14ac:dyDescent="0.2">
      <c r="A32" s="120"/>
      <c r="B32" s="119" t="s">
        <v>117</v>
      </c>
      <c r="C32" s="258"/>
      <c r="E32" s="113">
        <v>9.8780104946853839</v>
      </c>
      <c r="F32" s="115">
        <v>8810</v>
      </c>
      <c r="G32" s="114">
        <v>8626</v>
      </c>
      <c r="H32" s="114">
        <v>8664</v>
      </c>
      <c r="I32" s="114">
        <v>8504</v>
      </c>
      <c r="J32" s="140">
        <v>7996</v>
      </c>
      <c r="K32" s="114">
        <v>814</v>
      </c>
      <c r="L32" s="116">
        <v>10.180090045022512</v>
      </c>
    </row>
    <row r="33" spans="1:12" s="110" customFormat="1" ht="15" customHeight="1" x14ac:dyDescent="0.2">
      <c r="A33" s="120"/>
      <c r="B33" s="119"/>
      <c r="C33" s="258" t="s">
        <v>106</v>
      </c>
      <c r="E33" s="113">
        <v>57.650397275822925</v>
      </c>
      <c r="F33" s="115">
        <v>5079</v>
      </c>
      <c r="G33" s="114">
        <v>4980</v>
      </c>
      <c r="H33" s="114">
        <v>5054</v>
      </c>
      <c r="I33" s="114">
        <v>4996</v>
      </c>
      <c r="J33" s="140">
        <v>4686</v>
      </c>
      <c r="K33" s="114">
        <v>393</v>
      </c>
      <c r="L33" s="116">
        <v>8.3866837387964157</v>
      </c>
    </row>
    <row r="34" spans="1:12" s="110" customFormat="1" ht="15" customHeight="1" x14ac:dyDescent="0.2">
      <c r="A34" s="120"/>
      <c r="B34" s="119"/>
      <c r="C34" s="258" t="s">
        <v>107</v>
      </c>
      <c r="E34" s="113">
        <v>42.349602724177075</v>
      </c>
      <c r="F34" s="115">
        <v>3731</v>
      </c>
      <c r="G34" s="114">
        <v>3646</v>
      </c>
      <c r="H34" s="114">
        <v>3610</v>
      </c>
      <c r="I34" s="114">
        <v>3508</v>
      </c>
      <c r="J34" s="140">
        <v>3310</v>
      </c>
      <c r="K34" s="114">
        <v>421</v>
      </c>
      <c r="L34" s="116">
        <v>12.719033232628398</v>
      </c>
    </row>
    <row r="35" spans="1:12" s="110" customFormat="1" ht="24.95" customHeight="1" x14ac:dyDescent="0.2">
      <c r="A35" s="604" t="s">
        <v>190</v>
      </c>
      <c r="B35" s="605"/>
      <c r="C35" s="605"/>
      <c r="D35" s="606"/>
      <c r="E35" s="113">
        <v>64.880925685069741</v>
      </c>
      <c r="F35" s="115">
        <v>57866</v>
      </c>
      <c r="G35" s="114">
        <v>57361</v>
      </c>
      <c r="H35" s="114">
        <v>57661</v>
      </c>
      <c r="I35" s="114">
        <v>56730</v>
      </c>
      <c r="J35" s="140">
        <v>56347</v>
      </c>
      <c r="K35" s="114">
        <v>1519</v>
      </c>
      <c r="L35" s="116">
        <v>2.6957956945356454</v>
      </c>
    </row>
    <row r="36" spans="1:12" s="110" customFormat="1" ht="15" customHeight="1" x14ac:dyDescent="0.2">
      <c r="A36" s="120"/>
      <c r="B36" s="119"/>
      <c r="C36" s="258" t="s">
        <v>106</v>
      </c>
      <c r="E36" s="113">
        <v>55.20167283033215</v>
      </c>
      <c r="F36" s="115">
        <v>31943</v>
      </c>
      <c r="G36" s="114">
        <v>31557</v>
      </c>
      <c r="H36" s="114">
        <v>31909</v>
      </c>
      <c r="I36" s="114">
        <v>31282</v>
      </c>
      <c r="J36" s="140">
        <v>30912</v>
      </c>
      <c r="K36" s="114">
        <v>1031</v>
      </c>
      <c r="L36" s="116">
        <v>3.335274327122153</v>
      </c>
    </row>
    <row r="37" spans="1:12" s="110" customFormat="1" ht="15" customHeight="1" x14ac:dyDescent="0.2">
      <c r="A37" s="120"/>
      <c r="B37" s="119"/>
      <c r="C37" s="258" t="s">
        <v>107</v>
      </c>
      <c r="E37" s="113">
        <v>44.79832716966785</v>
      </c>
      <c r="F37" s="115">
        <v>25923</v>
      </c>
      <c r="G37" s="114">
        <v>25804</v>
      </c>
      <c r="H37" s="114">
        <v>25752</v>
      </c>
      <c r="I37" s="114">
        <v>25448</v>
      </c>
      <c r="J37" s="140">
        <v>25435</v>
      </c>
      <c r="K37" s="114">
        <v>488</v>
      </c>
      <c r="L37" s="116">
        <v>1.9186160802044427</v>
      </c>
    </row>
    <row r="38" spans="1:12" s="110" customFormat="1" ht="15" customHeight="1" x14ac:dyDescent="0.2">
      <c r="A38" s="120"/>
      <c r="B38" s="119" t="s">
        <v>182</v>
      </c>
      <c r="C38" s="258"/>
      <c r="E38" s="113">
        <v>35.119074314930259</v>
      </c>
      <c r="F38" s="115">
        <v>31322</v>
      </c>
      <c r="G38" s="114">
        <v>29798</v>
      </c>
      <c r="H38" s="114">
        <v>29921</v>
      </c>
      <c r="I38" s="114">
        <v>29438</v>
      </c>
      <c r="J38" s="140">
        <v>28766</v>
      </c>
      <c r="K38" s="114">
        <v>2556</v>
      </c>
      <c r="L38" s="116">
        <v>8.8854898143641794</v>
      </c>
    </row>
    <row r="39" spans="1:12" s="110" customFormat="1" ht="15" customHeight="1" x14ac:dyDescent="0.2">
      <c r="A39" s="120"/>
      <c r="B39" s="119"/>
      <c r="C39" s="258" t="s">
        <v>106</v>
      </c>
      <c r="E39" s="113">
        <v>27.756848221697208</v>
      </c>
      <c r="F39" s="115">
        <v>8694</v>
      </c>
      <c r="G39" s="114">
        <v>8485</v>
      </c>
      <c r="H39" s="114">
        <v>8574</v>
      </c>
      <c r="I39" s="114">
        <v>8463</v>
      </c>
      <c r="J39" s="140">
        <v>8160</v>
      </c>
      <c r="K39" s="114">
        <v>534</v>
      </c>
      <c r="L39" s="116">
        <v>6.5441176470588234</v>
      </c>
    </row>
    <row r="40" spans="1:12" s="110" customFormat="1" ht="15" customHeight="1" x14ac:dyDescent="0.2">
      <c r="A40" s="120"/>
      <c r="B40" s="119"/>
      <c r="C40" s="258" t="s">
        <v>107</v>
      </c>
      <c r="E40" s="113">
        <v>72.243151778302789</v>
      </c>
      <c r="F40" s="115">
        <v>22628</v>
      </c>
      <c r="G40" s="114">
        <v>21313</v>
      </c>
      <c r="H40" s="114">
        <v>21347</v>
      </c>
      <c r="I40" s="114">
        <v>20975</v>
      </c>
      <c r="J40" s="140">
        <v>20606</v>
      </c>
      <c r="K40" s="114">
        <v>2022</v>
      </c>
      <c r="L40" s="116">
        <v>9.8126759196350584</v>
      </c>
    </row>
    <row r="41" spans="1:12" s="110" customFormat="1" ht="24.75" customHeight="1" x14ac:dyDescent="0.2">
      <c r="A41" s="604" t="s">
        <v>517</v>
      </c>
      <c r="B41" s="605"/>
      <c r="C41" s="605"/>
      <c r="D41" s="606"/>
      <c r="E41" s="113">
        <v>3.3726510292864509</v>
      </c>
      <c r="F41" s="115">
        <v>3008</v>
      </c>
      <c r="G41" s="114">
        <v>3205</v>
      </c>
      <c r="H41" s="114">
        <v>2992</v>
      </c>
      <c r="I41" s="114">
        <v>2512</v>
      </c>
      <c r="J41" s="140">
        <v>2784</v>
      </c>
      <c r="K41" s="114">
        <v>224</v>
      </c>
      <c r="L41" s="116">
        <v>8.0459770114942533</v>
      </c>
    </row>
    <row r="42" spans="1:12" s="110" customFormat="1" ht="15" customHeight="1" x14ac:dyDescent="0.2">
      <c r="A42" s="120"/>
      <c r="B42" s="119"/>
      <c r="C42" s="258" t="s">
        <v>106</v>
      </c>
      <c r="E42" s="113">
        <v>47.905585106382979</v>
      </c>
      <c r="F42" s="115">
        <v>1441</v>
      </c>
      <c r="G42" s="114">
        <v>1564</v>
      </c>
      <c r="H42" s="114">
        <v>1501</v>
      </c>
      <c r="I42" s="114">
        <v>1229</v>
      </c>
      <c r="J42" s="140">
        <v>1348</v>
      </c>
      <c r="K42" s="114">
        <v>93</v>
      </c>
      <c r="L42" s="116">
        <v>6.8991097922848663</v>
      </c>
    </row>
    <row r="43" spans="1:12" s="110" customFormat="1" ht="15" customHeight="1" x14ac:dyDescent="0.2">
      <c r="A43" s="123"/>
      <c r="B43" s="124"/>
      <c r="C43" s="260" t="s">
        <v>107</v>
      </c>
      <c r="D43" s="261"/>
      <c r="E43" s="125">
        <v>52.094414893617021</v>
      </c>
      <c r="F43" s="143">
        <v>1567</v>
      </c>
      <c r="G43" s="144">
        <v>1641</v>
      </c>
      <c r="H43" s="144">
        <v>1491</v>
      </c>
      <c r="I43" s="144">
        <v>1283</v>
      </c>
      <c r="J43" s="145">
        <v>1436</v>
      </c>
      <c r="K43" s="144">
        <v>131</v>
      </c>
      <c r="L43" s="146">
        <v>9.1225626740947074</v>
      </c>
    </row>
    <row r="44" spans="1:12" s="110" customFormat="1" ht="45.75" customHeight="1" x14ac:dyDescent="0.2">
      <c r="A44" s="604" t="s">
        <v>191</v>
      </c>
      <c r="B44" s="605"/>
      <c r="C44" s="605"/>
      <c r="D44" s="606"/>
      <c r="E44" s="113">
        <v>1.2131676907207247</v>
      </c>
      <c r="F44" s="115">
        <v>1082</v>
      </c>
      <c r="G44" s="114">
        <v>1128</v>
      </c>
      <c r="H44" s="114">
        <v>1135</v>
      </c>
      <c r="I44" s="114">
        <v>1032</v>
      </c>
      <c r="J44" s="140">
        <v>1080</v>
      </c>
      <c r="K44" s="114">
        <v>2</v>
      </c>
      <c r="L44" s="116">
        <v>0.18518518518518517</v>
      </c>
    </row>
    <row r="45" spans="1:12" s="110" customFormat="1" ht="15" customHeight="1" x14ac:dyDescent="0.2">
      <c r="A45" s="120"/>
      <c r="B45" s="119"/>
      <c r="C45" s="258" t="s">
        <v>106</v>
      </c>
      <c r="E45" s="113">
        <v>61.367837338262476</v>
      </c>
      <c r="F45" s="115">
        <v>664</v>
      </c>
      <c r="G45" s="114">
        <v>691</v>
      </c>
      <c r="H45" s="114">
        <v>694</v>
      </c>
      <c r="I45" s="114">
        <v>642</v>
      </c>
      <c r="J45" s="140">
        <v>667</v>
      </c>
      <c r="K45" s="114">
        <v>-3</v>
      </c>
      <c r="L45" s="116">
        <v>-0.4497751124437781</v>
      </c>
    </row>
    <row r="46" spans="1:12" s="110" customFormat="1" ht="15" customHeight="1" x14ac:dyDescent="0.2">
      <c r="A46" s="123"/>
      <c r="B46" s="124"/>
      <c r="C46" s="260" t="s">
        <v>107</v>
      </c>
      <c r="D46" s="261"/>
      <c r="E46" s="125">
        <v>38.632162661737524</v>
      </c>
      <c r="F46" s="143">
        <v>418</v>
      </c>
      <c r="G46" s="144">
        <v>437</v>
      </c>
      <c r="H46" s="144">
        <v>441</v>
      </c>
      <c r="I46" s="144">
        <v>390</v>
      </c>
      <c r="J46" s="145">
        <v>413</v>
      </c>
      <c r="K46" s="144">
        <v>5</v>
      </c>
      <c r="L46" s="146">
        <v>1.2106537530266344</v>
      </c>
    </row>
    <row r="47" spans="1:12" s="110" customFormat="1" ht="39" customHeight="1" x14ac:dyDescent="0.2">
      <c r="A47" s="604" t="s">
        <v>518</v>
      </c>
      <c r="B47" s="607"/>
      <c r="C47" s="607"/>
      <c r="D47" s="608"/>
      <c r="E47" s="113">
        <v>0.63012961384939681</v>
      </c>
      <c r="F47" s="115">
        <v>562</v>
      </c>
      <c r="G47" s="114">
        <v>589</v>
      </c>
      <c r="H47" s="114">
        <v>579</v>
      </c>
      <c r="I47" s="114">
        <v>531</v>
      </c>
      <c r="J47" s="140">
        <v>579</v>
      </c>
      <c r="K47" s="114">
        <v>-17</v>
      </c>
      <c r="L47" s="116">
        <v>-2.9360967184801381</v>
      </c>
    </row>
    <row r="48" spans="1:12" s="110" customFormat="1" ht="15" customHeight="1" x14ac:dyDescent="0.2">
      <c r="A48" s="120"/>
      <c r="B48" s="119"/>
      <c r="C48" s="258" t="s">
        <v>106</v>
      </c>
      <c r="E48" s="113">
        <v>51.067615658362989</v>
      </c>
      <c r="F48" s="115">
        <v>287</v>
      </c>
      <c r="G48" s="114">
        <v>304</v>
      </c>
      <c r="H48" s="114">
        <v>309</v>
      </c>
      <c r="I48" s="114">
        <v>265</v>
      </c>
      <c r="J48" s="140">
        <v>286</v>
      </c>
      <c r="K48" s="114">
        <v>1</v>
      </c>
      <c r="L48" s="116">
        <v>0.34965034965034963</v>
      </c>
    </row>
    <row r="49" spans="1:12" s="110" customFormat="1" ht="15" customHeight="1" x14ac:dyDescent="0.2">
      <c r="A49" s="123"/>
      <c r="B49" s="124"/>
      <c r="C49" s="260" t="s">
        <v>107</v>
      </c>
      <c r="D49" s="261"/>
      <c r="E49" s="125">
        <v>48.932384341637011</v>
      </c>
      <c r="F49" s="143">
        <v>275</v>
      </c>
      <c r="G49" s="144">
        <v>285</v>
      </c>
      <c r="H49" s="144">
        <v>270</v>
      </c>
      <c r="I49" s="144">
        <v>266</v>
      </c>
      <c r="J49" s="145">
        <v>293</v>
      </c>
      <c r="K49" s="144">
        <v>-18</v>
      </c>
      <c r="L49" s="146">
        <v>-6.1433447098976108</v>
      </c>
    </row>
    <row r="50" spans="1:12" s="110" customFormat="1" ht="24.95" customHeight="1" x14ac:dyDescent="0.2">
      <c r="A50" s="609" t="s">
        <v>192</v>
      </c>
      <c r="B50" s="610"/>
      <c r="C50" s="610"/>
      <c r="D50" s="611"/>
      <c r="E50" s="262">
        <v>9.4216710768264793</v>
      </c>
      <c r="F50" s="263">
        <v>8403</v>
      </c>
      <c r="G50" s="264">
        <v>8635</v>
      </c>
      <c r="H50" s="264">
        <v>8397</v>
      </c>
      <c r="I50" s="264">
        <v>7728</v>
      </c>
      <c r="J50" s="265">
        <v>7582</v>
      </c>
      <c r="K50" s="263">
        <v>821</v>
      </c>
      <c r="L50" s="266">
        <v>10.828277499340544</v>
      </c>
    </row>
    <row r="51" spans="1:12" s="110" customFormat="1" ht="15" customHeight="1" x14ac:dyDescent="0.2">
      <c r="A51" s="120"/>
      <c r="B51" s="119"/>
      <c r="C51" s="258" t="s">
        <v>106</v>
      </c>
      <c r="E51" s="113">
        <v>56.063310722361059</v>
      </c>
      <c r="F51" s="115">
        <v>4711</v>
      </c>
      <c r="G51" s="114">
        <v>4821</v>
      </c>
      <c r="H51" s="114">
        <v>4739</v>
      </c>
      <c r="I51" s="114">
        <v>4326</v>
      </c>
      <c r="J51" s="140">
        <v>4223</v>
      </c>
      <c r="K51" s="114">
        <v>488</v>
      </c>
      <c r="L51" s="116">
        <v>11.555766043097325</v>
      </c>
    </row>
    <row r="52" spans="1:12" s="110" customFormat="1" ht="15" customHeight="1" x14ac:dyDescent="0.2">
      <c r="A52" s="120"/>
      <c r="B52" s="119"/>
      <c r="C52" s="258" t="s">
        <v>107</v>
      </c>
      <c r="E52" s="113">
        <v>43.936689277638941</v>
      </c>
      <c r="F52" s="115">
        <v>3692</v>
      </c>
      <c r="G52" s="114">
        <v>3814</v>
      </c>
      <c r="H52" s="114">
        <v>3658</v>
      </c>
      <c r="I52" s="114">
        <v>3402</v>
      </c>
      <c r="J52" s="140">
        <v>3359</v>
      </c>
      <c r="K52" s="114">
        <v>333</v>
      </c>
      <c r="L52" s="116">
        <v>9.9136647811848757</v>
      </c>
    </row>
    <row r="53" spans="1:12" s="110" customFormat="1" ht="15" customHeight="1" x14ac:dyDescent="0.2">
      <c r="A53" s="120"/>
      <c r="B53" s="119"/>
      <c r="C53" s="258" t="s">
        <v>187</v>
      </c>
      <c r="D53" s="110" t="s">
        <v>193</v>
      </c>
      <c r="E53" s="113">
        <v>24.669760799714389</v>
      </c>
      <c r="F53" s="115">
        <v>2073</v>
      </c>
      <c r="G53" s="114">
        <v>2315</v>
      </c>
      <c r="H53" s="114">
        <v>2138</v>
      </c>
      <c r="I53" s="114">
        <v>1720</v>
      </c>
      <c r="J53" s="140">
        <v>1869</v>
      </c>
      <c r="K53" s="114">
        <v>204</v>
      </c>
      <c r="L53" s="116">
        <v>10.914927768860354</v>
      </c>
    </row>
    <row r="54" spans="1:12" s="110" customFormat="1" ht="15" customHeight="1" x14ac:dyDescent="0.2">
      <c r="A54" s="120"/>
      <c r="B54" s="119"/>
      <c r="D54" s="267" t="s">
        <v>194</v>
      </c>
      <c r="E54" s="113">
        <v>50.36179450072359</v>
      </c>
      <c r="F54" s="115">
        <v>1044</v>
      </c>
      <c r="G54" s="114">
        <v>1161</v>
      </c>
      <c r="H54" s="114">
        <v>1121</v>
      </c>
      <c r="I54" s="114">
        <v>878</v>
      </c>
      <c r="J54" s="140">
        <v>941</v>
      </c>
      <c r="K54" s="114">
        <v>103</v>
      </c>
      <c r="L54" s="116">
        <v>10.945802337938364</v>
      </c>
    </row>
    <row r="55" spans="1:12" s="110" customFormat="1" ht="15" customHeight="1" x14ac:dyDescent="0.2">
      <c r="A55" s="120"/>
      <c r="B55" s="119"/>
      <c r="D55" s="267" t="s">
        <v>195</v>
      </c>
      <c r="E55" s="113">
        <v>49.63820549927641</v>
      </c>
      <c r="F55" s="115">
        <v>1029</v>
      </c>
      <c r="G55" s="114">
        <v>1154</v>
      </c>
      <c r="H55" s="114">
        <v>1017</v>
      </c>
      <c r="I55" s="114">
        <v>842</v>
      </c>
      <c r="J55" s="140">
        <v>928</v>
      </c>
      <c r="K55" s="114">
        <v>101</v>
      </c>
      <c r="L55" s="116">
        <v>10.883620689655173</v>
      </c>
    </row>
    <row r="56" spans="1:12" s="110" customFormat="1" ht="15" customHeight="1" x14ac:dyDescent="0.2">
      <c r="A56" s="120"/>
      <c r="B56" s="119" t="s">
        <v>196</v>
      </c>
      <c r="C56" s="258"/>
      <c r="E56" s="113">
        <v>53.423106247477236</v>
      </c>
      <c r="F56" s="115">
        <v>47647</v>
      </c>
      <c r="G56" s="114">
        <v>45589</v>
      </c>
      <c r="H56" s="114">
        <v>45943</v>
      </c>
      <c r="I56" s="114">
        <v>45741</v>
      </c>
      <c r="J56" s="140">
        <v>45589</v>
      </c>
      <c r="K56" s="114">
        <v>2058</v>
      </c>
      <c r="L56" s="116">
        <v>4.5142468577946433</v>
      </c>
    </row>
    <row r="57" spans="1:12" s="110" customFormat="1" ht="15" customHeight="1" x14ac:dyDescent="0.2">
      <c r="A57" s="120"/>
      <c r="B57" s="119"/>
      <c r="C57" s="258" t="s">
        <v>106</v>
      </c>
      <c r="E57" s="113">
        <v>41.887212206434825</v>
      </c>
      <c r="F57" s="115">
        <v>19958</v>
      </c>
      <c r="G57" s="114">
        <v>19379</v>
      </c>
      <c r="H57" s="114">
        <v>19638</v>
      </c>
      <c r="I57" s="114">
        <v>19554</v>
      </c>
      <c r="J57" s="140">
        <v>19384</v>
      </c>
      <c r="K57" s="114">
        <v>574</v>
      </c>
      <c r="L57" s="116">
        <v>2.9612051176227818</v>
      </c>
    </row>
    <row r="58" spans="1:12" s="110" customFormat="1" ht="15" customHeight="1" x14ac:dyDescent="0.2">
      <c r="A58" s="120"/>
      <c r="B58" s="119"/>
      <c r="C58" s="258" t="s">
        <v>107</v>
      </c>
      <c r="E58" s="113">
        <v>58.112787793565175</v>
      </c>
      <c r="F58" s="115">
        <v>27689</v>
      </c>
      <c r="G58" s="114">
        <v>26210</v>
      </c>
      <c r="H58" s="114">
        <v>26305</v>
      </c>
      <c r="I58" s="114">
        <v>26187</v>
      </c>
      <c r="J58" s="140">
        <v>26205</v>
      </c>
      <c r="K58" s="114">
        <v>1484</v>
      </c>
      <c r="L58" s="116">
        <v>5.6630414043121542</v>
      </c>
    </row>
    <row r="59" spans="1:12" s="110" customFormat="1" ht="15" customHeight="1" x14ac:dyDescent="0.2">
      <c r="A59" s="120"/>
      <c r="B59" s="119"/>
      <c r="C59" s="258" t="s">
        <v>105</v>
      </c>
      <c r="D59" s="110" t="s">
        <v>197</v>
      </c>
      <c r="E59" s="113">
        <v>90.903939387579484</v>
      </c>
      <c r="F59" s="115">
        <v>43313</v>
      </c>
      <c r="G59" s="114">
        <v>41287</v>
      </c>
      <c r="H59" s="114">
        <v>41590</v>
      </c>
      <c r="I59" s="114">
        <v>41396</v>
      </c>
      <c r="J59" s="140">
        <v>41266</v>
      </c>
      <c r="K59" s="114">
        <v>2047</v>
      </c>
      <c r="L59" s="116">
        <v>4.9605001696311737</v>
      </c>
    </row>
    <row r="60" spans="1:12" s="110" customFormat="1" ht="15" customHeight="1" x14ac:dyDescent="0.2">
      <c r="A60" s="120"/>
      <c r="B60" s="119"/>
      <c r="C60" s="258"/>
      <c r="D60" s="267" t="s">
        <v>198</v>
      </c>
      <c r="E60" s="113">
        <v>41.624916306882461</v>
      </c>
      <c r="F60" s="115">
        <v>18029</v>
      </c>
      <c r="G60" s="114">
        <v>17462</v>
      </c>
      <c r="H60" s="114">
        <v>17685</v>
      </c>
      <c r="I60" s="114">
        <v>17613</v>
      </c>
      <c r="J60" s="140">
        <v>17476</v>
      </c>
      <c r="K60" s="114">
        <v>553</v>
      </c>
      <c r="L60" s="116">
        <v>3.1643396658274203</v>
      </c>
    </row>
    <row r="61" spans="1:12" s="110" customFormat="1" ht="15" customHeight="1" x14ac:dyDescent="0.2">
      <c r="A61" s="120"/>
      <c r="B61" s="119"/>
      <c r="C61" s="258"/>
      <c r="D61" s="267" t="s">
        <v>199</v>
      </c>
      <c r="E61" s="113">
        <v>58.375083693117539</v>
      </c>
      <c r="F61" s="115">
        <v>25284</v>
      </c>
      <c r="G61" s="114">
        <v>23825</v>
      </c>
      <c r="H61" s="114">
        <v>23905</v>
      </c>
      <c r="I61" s="114">
        <v>23783</v>
      </c>
      <c r="J61" s="140">
        <v>23790</v>
      </c>
      <c r="K61" s="114">
        <v>1494</v>
      </c>
      <c r="L61" s="116">
        <v>6.2799495586380836</v>
      </c>
    </row>
    <row r="62" spans="1:12" s="110" customFormat="1" ht="15" customHeight="1" x14ac:dyDescent="0.2">
      <c r="A62" s="120"/>
      <c r="B62" s="119"/>
      <c r="C62" s="258"/>
      <c r="D62" s="258" t="s">
        <v>200</v>
      </c>
      <c r="E62" s="113">
        <v>9.0960606124205086</v>
      </c>
      <c r="F62" s="115">
        <v>4334</v>
      </c>
      <c r="G62" s="114">
        <v>4302</v>
      </c>
      <c r="H62" s="114">
        <v>4353</v>
      </c>
      <c r="I62" s="114">
        <v>4345</v>
      </c>
      <c r="J62" s="140">
        <v>4323</v>
      </c>
      <c r="K62" s="114">
        <v>11</v>
      </c>
      <c r="L62" s="116">
        <v>0.2544529262086514</v>
      </c>
    </row>
    <row r="63" spans="1:12" s="110" customFormat="1" ht="15" customHeight="1" x14ac:dyDescent="0.2">
      <c r="A63" s="120"/>
      <c r="B63" s="119"/>
      <c r="C63" s="258"/>
      <c r="D63" s="267" t="s">
        <v>198</v>
      </c>
      <c r="E63" s="113">
        <v>44.508537148131055</v>
      </c>
      <c r="F63" s="115">
        <v>1929</v>
      </c>
      <c r="G63" s="114">
        <v>1917</v>
      </c>
      <c r="H63" s="114">
        <v>1953</v>
      </c>
      <c r="I63" s="114">
        <v>1941</v>
      </c>
      <c r="J63" s="140">
        <v>1908</v>
      </c>
      <c r="K63" s="114">
        <v>21</v>
      </c>
      <c r="L63" s="116">
        <v>1.10062893081761</v>
      </c>
    </row>
    <row r="64" spans="1:12" s="110" customFormat="1" ht="15" customHeight="1" x14ac:dyDescent="0.2">
      <c r="A64" s="120"/>
      <c r="B64" s="119"/>
      <c r="C64" s="258"/>
      <c r="D64" s="267" t="s">
        <v>199</v>
      </c>
      <c r="E64" s="113">
        <v>55.491462851868945</v>
      </c>
      <c r="F64" s="115">
        <v>2405</v>
      </c>
      <c r="G64" s="114">
        <v>2385</v>
      </c>
      <c r="H64" s="114">
        <v>2400</v>
      </c>
      <c r="I64" s="114">
        <v>2404</v>
      </c>
      <c r="J64" s="140">
        <v>2415</v>
      </c>
      <c r="K64" s="114">
        <v>-10</v>
      </c>
      <c r="L64" s="116">
        <v>-0.41407867494824019</v>
      </c>
    </row>
    <row r="65" spans="1:12" s="110" customFormat="1" ht="15" customHeight="1" x14ac:dyDescent="0.2">
      <c r="A65" s="120"/>
      <c r="B65" s="119" t="s">
        <v>201</v>
      </c>
      <c r="C65" s="258"/>
      <c r="E65" s="113">
        <v>27.614701529353724</v>
      </c>
      <c r="F65" s="115">
        <v>24629</v>
      </c>
      <c r="G65" s="114">
        <v>24432</v>
      </c>
      <c r="H65" s="114">
        <v>24230</v>
      </c>
      <c r="I65" s="114">
        <v>23861</v>
      </c>
      <c r="J65" s="140">
        <v>23426</v>
      </c>
      <c r="K65" s="114">
        <v>1203</v>
      </c>
      <c r="L65" s="116">
        <v>5.1353197302142917</v>
      </c>
    </row>
    <row r="66" spans="1:12" s="110" customFormat="1" ht="15" customHeight="1" x14ac:dyDescent="0.2">
      <c r="A66" s="120"/>
      <c r="B66" s="119"/>
      <c r="C66" s="258" t="s">
        <v>106</v>
      </c>
      <c r="E66" s="113">
        <v>45.198749441715051</v>
      </c>
      <c r="F66" s="115">
        <v>11132</v>
      </c>
      <c r="G66" s="114">
        <v>11035</v>
      </c>
      <c r="H66" s="114">
        <v>10948</v>
      </c>
      <c r="I66" s="114">
        <v>10817</v>
      </c>
      <c r="J66" s="140">
        <v>10623</v>
      </c>
      <c r="K66" s="114">
        <v>509</v>
      </c>
      <c r="L66" s="116">
        <v>4.7914901628541839</v>
      </c>
    </row>
    <row r="67" spans="1:12" s="110" customFormat="1" ht="15" customHeight="1" x14ac:dyDescent="0.2">
      <c r="A67" s="120"/>
      <c r="B67" s="119"/>
      <c r="C67" s="258" t="s">
        <v>107</v>
      </c>
      <c r="E67" s="113">
        <v>54.801250558284949</v>
      </c>
      <c r="F67" s="115">
        <v>13497</v>
      </c>
      <c r="G67" s="114">
        <v>13397</v>
      </c>
      <c r="H67" s="114">
        <v>13282</v>
      </c>
      <c r="I67" s="114">
        <v>13044</v>
      </c>
      <c r="J67" s="140">
        <v>12803</v>
      </c>
      <c r="K67" s="114">
        <v>694</v>
      </c>
      <c r="L67" s="116">
        <v>5.4206045458095762</v>
      </c>
    </row>
    <row r="68" spans="1:12" s="110" customFormat="1" ht="15" customHeight="1" x14ac:dyDescent="0.2">
      <c r="A68" s="120"/>
      <c r="B68" s="119"/>
      <c r="C68" s="258" t="s">
        <v>105</v>
      </c>
      <c r="D68" s="110" t="s">
        <v>202</v>
      </c>
      <c r="E68" s="113">
        <v>15.489869665841082</v>
      </c>
      <c r="F68" s="115">
        <v>3815</v>
      </c>
      <c r="G68" s="114">
        <v>3750</v>
      </c>
      <c r="H68" s="114">
        <v>3672</v>
      </c>
      <c r="I68" s="114">
        <v>3610</v>
      </c>
      <c r="J68" s="140">
        <v>3344</v>
      </c>
      <c r="K68" s="114">
        <v>471</v>
      </c>
      <c r="L68" s="116">
        <v>14.084928229665072</v>
      </c>
    </row>
    <row r="69" spans="1:12" s="110" customFormat="1" ht="15" customHeight="1" x14ac:dyDescent="0.2">
      <c r="A69" s="120"/>
      <c r="B69" s="119"/>
      <c r="C69" s="258"/>
      <c r="D69" s="267" t="s">
        <v>198</v>
      </c>
      <c r="E69" s="113">
        <v>43.643512450851901</v>
      </c>
      <c r="F69" s="115">
        <v>1665</v>
      </c>
      <c r="G69" s="114">
        <v>1629</v>
      </c>
      <c r="H69" s="114">
        <v>1602</v>
      </c>
      <c r="I69" s="114">
        <v>1582</v>
      </c>
      <c r="J69" s="140">
        <v>1467</v>
      </c>
      <c r="K69" s="114">
        <v>198</v>
      </c>
      <c r="L69" s="116">
        <v>13.496932515337424</v>
      </c>
    </row>
    <row r="70" spans="1:12" s="110" customFormat="1" ht="15" customHeight="1" x14ac:dyDescent="0.2">
      <c r="A70" s="120"/>
      <c r="B70" s="119"/>
      <c r="C70" s="258"/>
      <c r="D70" s="267" t="s">
        <v>199</v>
      </c>
      <c r="E70" s="113">
        <v>56.356487549148099</v>
      </c>
      <c r="F70" s="115">
        <v>2150</v>
      </c>
      <c r="G70" s="114">
        <v>2121</v>
      </c>
      <c r="H70" s="114">
        <v>2070</v>
      </c>
      <c r="I70" s="114">
        <v>2028</v>
      </c>
      <c r="J70" s="140">
        <v>1877</v>
      </c>
      <c r="K70" s="114">
        <v>273</v>
      </c>
      <c r="L70" s="116">
        <v>14.544485881726159</v>
      </c>
    </row>
    <row r="71" spans="1:12" s="110" customFormat="1" ht="15" customHeight="1" x14ac:dyDescent="0.2">
      <c r="A71" s="120"/>
      <c r="B71" s="119"/>
      <c r="C71" s="258"/>
      <c r="D71" s="110" t="s">
        <v>203</v>
      </c>
      <c r="E71" s="113">
        <v>72.796297048195214</v>
      </c>
      <c r="F71" s="115">
        <v>17929</v>
      </c>
      <c r="G71" s="114">
        <v>17802</v>
      </c>
      <c r="H71" s="114">
        <v>17708</v>
      </c>
      <c r="I71" s="114">
        <v>17503</v>
      </c>
      <c r="J71" s="140">
        <v>17403</v>
      </c>
      <c r="K71" s="114">
        <v>526</v>
      </c>
      <c r="L71" s="116">
        <v>3.0224673906797679</v>
      </c>
    </row>
    <row r="72" spans="1:12" s="110" customFormat="1" ht="15" customHeight="1" x14ac:dyDescent="0.2">
      <c r="A72" s="120"/>
      <c r="B72" s="119"/>
      <c r="C72" s="258"/>
      <c r="D72" s="267" t="s">
        <v>198</v>
      </c>
      <c r="E72" s="113">
        <v>43.69457303809471</v>
      </c>
      <c r="F72" s="115">
        <v>7834</v>
      </c>
      <c r="G72" s="114">
        <v>7763</v>
      </c>
      <c r="H72" s="114">
        <v>7712</v>
      </c>
      <c r="I72" s="114">
        <v>7664</v>
      </c>
      <c r="J72" s="140">
        <v>7620</v>
      </c>
      <c r="K72" s="114">
        <v>214</v>
      </c>
      <c r="L72" s="116">
        <v>2.8083989501312336</v>
      </c>
    </row>
    <row r="73" spans="1:12" s="110" customFormat="1" ht="15" customHeight="1" x14ac:dyDescent="0.2">
      <c r="A73" s="120"/>
      <c r="B73" s="119"/>
      <c r="C73" s="258"/>
      <c r="D73" s="267" t="s">
        <v>199</v>
      </c>
      <c r="E73" s="113">
        <v>56.30542696190529</v>
      </c>
      <c r="F73" s="115">
        <v>10095</v>
      </c>
      <c r="G73" s="114">
        <v>10039</v>
      </c>
      <c r="H73" s="114">
        <v>9996</v>
      </c>
      <c r="I73" s="114">
        <v>9839</v>
      </c>
      <c r="J73" s="140">
        <v>9783</v>
      </c>
      <c r="K73" s="114">
        <v>312</v>
      </c>
      <c r="L73" s="116">
        <v>3.189205765102729</v>
      </c>
    </row>
    <row r="74" spans="1:12" s="110" customFormat="1" ht="15" customHeight="1" x14ac:dyDescent="0.2">
      <c r="A74" s="120"/>
      <c r="B74" s="119"/>
      <c r="C74" s="258"/>
      <c r="D74" s="110" t="s">
        <v>204</v>
      </c>
      <c r="E74" s="113">
        <v>11.713833285963702</v>
      </c>
      <c r="F74" s="115">
        <v>2885</v>
      </c>
      <c r="G74" s="114">
        <v>2880</v>
      </c>
      <c r="H74" s="114">
        <v>2850</v>
      </c>
      <c r="I74" s="114">
        <v>2748</v>
      </c>
      <c r="J74" s="140">
        <v>2679</v>
      </c>
      <c r="K74" s="114">
        <v>206</v>
      </c>
      <c r="L74" s="116">
        <v>7.6894363568495709</v>
      </c>
    </row>
    <row r="75" spans="1:12" s="110" customFormat="1" ht="15" customHeight="1" x14ac:dyDescent="0.2">
      <c r="A75" s="120"/>
      <c r="B75" s="119"/>
      <c r="C75" s="258"/>
      <c r="D75" s="267" t="s">
        <v>198</v>
      </c>
      <c r="E75" s="113">
        <v>56.603119584055456</v>
      </c>
      <c r="F75" s="115">
        <v>1633</v>
      </c>
      <c r="G75" s="114">
        <v>1643</v>
      </c>
      <c r="H75" s="114">
        <v>1634</v>
      </c>
      <c r="I75" s="114">
        <v>1571</v>
      </c>
      <c r="J75" s="140">
        <v>1536</v>
      </c>
      <c r="K75" s="114">
        <v>97</v>
      </c>
      <c r="L75" s="116">
        <v>6.315104166666667</v>
      </c>
    </row>
    <row r="76" spans="1:12" s="110" customFormat="1" ht="15" customHeight="1" x14ac:dyDescent="0.2">
      <c r="A76" s="120"/>
      <c r="B76" s="119"/>
      <c r="C76" s="258"/>
      <c r="D76" s="267" t="s">
        <v>199</v>
      </c>
      <c r="E76" s="113">
        <v>43.396880415944544</v>
      </c>
      <c r="F76" s="115">
        <v>1252</v>
      </c>
      <c r="G76" s="114">
        <v>1237</v>
      </c>
      <c r="H76" s="114">
        <v>1216</v>
      </c>
      <c r="I76" s="114">
        <v>1177</v>
      </c>
      <c r="J76" s="140">
        <v>1143</v>
      </c>
      <c r="K76" s="114">
        <v>109</v>
      </c>
      <c r="L76" s="116">
        <v>9.5363079615048125</v>
      </c>
    </row>
    <row r="77" spans="1:12" s="110" customFormat="1" ht="15" customHeight="1" x14ac:dyDescent="0.2">
      <c r="A77" s="534"/>
      <c r="B77" s="119" t="s">
        <v>205</v>
      </c>
      <c r="C77" s="268"/>
      <c r="D77" s="182"/>
      <c r="E77" s="113">
        <v>9.5405211463425577</v>
      </c>
      <c r="F77" s="115">
        <v>8509</v>
      </c>
      <c r="G77" s="114">
        <v>8503</v>
      </c>
      <c r="H77" s="114">
        <v>9012</v>
      </c>
      <c r="I77" s="114">
        <v>8838</v>
      </c>
      <c r="J77" s="140">
        <v>8516</v>
      </c>
      <c r="K77" s="114">
        <v>-7</v>
      </c>
      <c r="L77" s="116">
        <v>-8.2198215124471577E-2</v>
      </c>
    </row>
    <row r="78" spans="1:12" s="110" customFormat="1" ht="15" customHeight="1" x14ac:dyDescent="0.2">
      <c r="A78" s="120"/>
      <c r="B78" s="119"/>
      <c r="C78" s="268" t="s">
        <v>106</v>
      </c>
      <c r="D78" s="182"/>
      <c r="E78" s="113">
        <v>56.833940533552706</v>
      </c>
      <c r="F78" s="115">
        <v>4836</v>
      </c>
      <c r="G78" s="114">
        <v>4807</v>
      </c>
      <c r="H78" s="114">
        <v>5158</v>
      </c>
      <c r="I78" s="114">
        <v>5048</v>
      </c>
      <c r="J78" s="140">
        <v>4842</v>
      </c>
      <c r="K78" s="114">
        <v>-6</v>
      </c>
      <c r="L78" s="116">
        <v>-0.12391573729863693</v>
      </c>
    </row>
    <row r="79" spans="1:12" s="110" customFormat="1" ht="15" customHeight="1" x14ac:dyDescent="0.2">
      <c r="A79" s="123"/>
      <c r="B79" s="124"/>
      <c r="C79" s="260" t="s">
        <v>107</v>
      </c>
      <c r="D79" s="261"/>
      <c r="E79" s="125">
        <v>43.166059466447294</v>
      </c>
      <c r="F79" s="143">
        <v>3673</v>
      </c>
      <c r="G79" s="144">
        <v>3696</v>
      </c>
      <c r="H79" s="144">
        <v>3854</v>
      </c>
      <c r="I79" s="144">
        <v>3790</v>
      </c>
      <c r="J79" s="145">
        <v>3674</v>
      </c>
      <c r="K79" s="144">
        <v>-1</v>
      </c>
      <c r="L79" s="146">
        <v>-2.7218290691344585E-2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89188</v>
      </c>
      <c r="E11" s="114">
        <v>87159</v>
      </c>
      <c r="F11" s="114">
        <v>87582</v>
      </c>
      <c r="G11" s="114">
        <v>86168</v>
      </c>
      <c r="H11" s="140">
        <v>85113</v>
      </c>
      <c r="I11" s="115">
        <v>4075</v>
      </c>
      <c r="J11" s="116">
        <v>4.7877527522235148</v>
      </c>
    </row>
    <row r="12" spans="1:15" s="110" customFormat="1" ht="24.95" customHeight="1" x14ac:dyDescent="0.2">
      <c r="A12" s="193" t="s">
        <v>132</v>
      </c>
      <c r="B12" s="194" t="s">
        <v>133</v>
      </c>
      <c r="C12" s="113">
        <v>9.6425528097950394E-2</v>
      </c>
      <c r="D12" s="115">
        <v>86</v>
      </c>
      <c r="E12" s="114">
        <v>61</v>
      </c>
      <c r="F12" s="114">
        <v>97</v>
      </c>
      <c r="G12" s="114">
        <v>91</v>
      </c>
      <c r="H12" s="140">
        <v>84</v>
      </c>
      <c r="I12" s="115">
        <v>2</v>
      </c>
      <c r="J12" s="116">
        <v>2.3809523809523809</v>
      </c>
    </row>
    <row r="13" spans="1:15" s="110" customFormat="1" ht="24.95" customHeight="1" x14ac:dyDescent="0.2">
      <c r="A13" s="193" t="s">
        <v>134</v>
      </c>
      <c r="B13" s="199" t="s">
        <v>214</v>
      </c>
      <c r="C13" s="113">
        <v>2.4375476521505135</v>
      </c>
      <c r="D13" s="115">
        <v>2174</v>
      </c>
      <c r="E13" s="114">
        <v>2166</v>
      </c>
      <c r="F13" s="114">
        <v>2125</v>
      </c>
      <c r="G13" s="114">
        <v>2088</v>
      </c>
      <c r="H13" s="140">
        <v>2060</v>
      </c>
      <c r="I13" s="115">
        <v>114</v>
      </c>
      <c r="J13" s="116">
        <v>5.5339805825242721</v>
      </c>
    </row>
    <row r="14" spans="1:15" s="287" customFormat="1" ht="24" customHeight="1" x14ac:dyDescent="0.2">
      <c r="A14" s="193" t="s">
        <v>215</v>
      </c>
      <c r="B14" s="199" t="s">
        <v>137</v>
      </c>
      <c r="C14" s="113">
        <v>1.9744808718661704</v>
      </c>
      <c r="D14" s="115">
        <v>1761</v>
      </c>
      <c r="E14" s="114">
        <v>1759</v>
      </c>
      <c r="F14" s="114">
        <v>1771</v>
      </c>
      <c r="G14" s="114">
        <v>1738</v>
      </c>
      <c r="H14" s="140">
        <v>1792</v>
      </c>
      <c r="I14" s="115">
        <v>-31</v>
      </c>
      <c r="J14" s="116">
        <v>-1.7299107142857142</v>
      </c>
      <c r="K14" s="110"/>
      <c r="L14" s="110"/>
      <c r="M14" s="110"/>
      <c r="N14" s="110"/>
      <c r="O14" s="110"/>
    </row>
    <row r="15" spans="1:15" s="110" customFormat="1" ht="24.75" customHeight="1" x14ac:dyDescent="0.2">
      <c r="A15" s="193" t="s">
        <v>216</v>
      </c>
      <c r="B15" s="199" t="s">
        <v>217</v>
      </c>
      <c r="C15" s="113">
        <v>0.56509844373682561</v>
      </c>
      <c r="D15" s="115">
        <v>504</v>
      </c>
      <c r="E15" s="114">
        <v>514</v>
      </c>
      <c r="F15" s="114">
        <v>520</v>
      </c>
      <c r="G15" s="114">
        <v>512</v>
      </c>
      <c r="H15" s="140">
        <v>527</v>
      </c>
      <c r="I15" s="115">
        <v>-23</v>
      </c>
      <c r="J15" s="116">
        <v>-4.3643263757115749</v>
      </c>
    </row>
    <row r="16" spans="1:15" s="287" customFormat="1" ht="24.95" customHeight="1" x14ac:dyDescent="0.2">
      <c r="A16" s="193" t="s">
        <v>218</v>
      </c>
      <c r="B16" s="199" t="s">
        <v>141</v>
      </c>
      <c r="C16" s="113">
        <v>1.1066511189846167</v>
      </c>
      <c r="D16" s="115">
        <v>987</v>
      </c>
      <c r="E16" s="114">
        <v>976</v>
      </c>
      <c r="F16" s="114">
        <v>980</v>
      </c>
      <c r="G16" s="114">
        <v>950</v>
      </c>
      <c r="H16" s="140">
        <v>991</v>
      </c>
      <c r="I16" s="115">
        <v>-4</v>
      </c>
      <c r="J16" s="116">
        <v>-0.40363269424823411</v>
      </c>
      <c r="K16" s="110"/>
      <c r="L16" s="110"/>
      <c r="M16" s="110"/>
      <c r="N16" s="110"/>
      <c r="O16" s="110"/>
    </row>
    <row r="17" spans="1:15" s="110" customFormat="1" ht="24.95" customHeight="1" x14ac:dyDescent="0.2">
      <c r="A17" s="193" t="s">
        <v>219</v>
      </c>
      <c r="B17" s="199" t="s">
        <v>220</v>
      </c>
      <c r="C17" s="113">
        <v>0.30273130914472801</v>
      </c>
      <c r="D17" s="115">
        <v>270</v>
      </c>
      <c r="E17" s="114">
        <v>269</v>
      </c>
      <c r="F17" s="114">
        <v>271</v>
      </c>
      <c r="G17" s="114">
        <v>276</v>
      </c>
      <c r="H17" s="140">
        <v>274</v>
      </c>
      <c r="I17" s="115">
        <v>-4</v>
      </c>
      <c r="J17" s="116">
        <v>-1.4598540145985401</v>
      </c>
    </row>
    <row r="18" spans="1:15" s="287" customFormat="1" ht="24.95" customHeight="1" x14ac:dyDescent="0.2">
      <c r="A18" s="201" t="s">
        <v>144</v>
      </c>
      <c r="B18" s="202" t="s">
        <v>145</v>
      </c>
      <c r="C18" s="113">
        <v>2.9667668296183343</v>
      </c>
      <c r="D18" s="115">
        <v>2646</v>
      </c>
      <c r="E18" s="114">
        <v>2623</v>
      </c>
      <c r="F18" s="114">
        <v>2797</v>
      </c>
      <c r="G18" s="114">
        <v>2725</v>
      </c>
      <c r="H18" s="140">
        <v>2664</v>
      </c>
      <c r="I18" s="115">
        <v>-18</v>
      </c>
      <c r="J18" s="116">
        <v>-0.67567567567567566</v>
      </c>
      <c r="K18" s="110"/>
      <c r="L18" s="110"/>
      <c r="M18" s="110"/>
      <c r="N18" s="110"/>
      <c r="O18" s="110"/>
    </row>
    <row r="19" spans="1:15" s="110" customFormat="1" ht="24.95" customHeight="1" x14ac:dyDescent="0.2">
      <c r="A19" s="193" t="s">
        <v>146</v>
      </c>
      <c r="B19" s="199" t="s">
        <v>147</v>
      </c>
      <c r="C19" s="113">
        <v>8.7500560613535452</v>
      </c>
      <c r="D19" s="115">
        <v>7804</v>
      </c>
      <c r="E19" s="114">
        <v>7876</v>
      </c>
      <c r="F19" s="114">
        <v>7965</v>
      </c>
      <c r="G19" s="114">
        <v>7896</v>
      </c>
      <c r="H19" s="140">
        <v>7968</v>
      </c>
      <c r="I19" s="115">
        <v>-164</v>
      </c>
      <c r="J19" s="116">
        <v>-2.0582329317269075</v>
      </c>
    </row>
    <row r="20" spans="1:15" s="287" customFormat="1" ht="24.95" customHeight="1" x14ac:dyDescent="0.2">
      <c r="A20" s="193" t="s">
        <v>148</v>
      </c>
      <c r="B20" s="199" t="s">
        <v>149</v>
      </c>
      <c r="C20" s="113">
        <v>3.4275911557608647</v>
      </c>
      <c r="D20" s="115">
        <v>3057</v>
      </c>
      <c r="E20" s="114">
        <v>3110</v>
      </c>
      <c r="F20" s="114">
        <v>3108</v>
      </c>
      <c r="G20" s="114">
        <v>3152</v>
      </c>
      <c r="H20" s="140">
        <v>3138</v>
      </c>
      <c r="I20" s="115">
        <v>-81</v>
      </c>
      <c r="J20" s="116">
        <v>-2.581261950286807</v>
      </c>
      <c r="K20" s="110"/>
      <c r="L20" s="110"/>
      <c r="M20" s="110"/>
      <c r="N20" s="110"/>
      <c r="O20" s="110"/>
    </row>
    <row r="21" spans="1:15" s="110" customFormat="1" ht="24.95" customHeight="1" x14ac:dyDescent="0.2">
      <c r="A21" s="201" t="s">
        <v>150</v>
      </c>
      <c r="B21" s="202" t="s">
        <v>151</v>
      </c>
      <c r="C21" s="113">
        <v>3.5912903081131993</v>
      </c>
      <c r="D21" s="115">
        <v>3203</v>
      </c>
      <c r="E21" s="114">
        <v>3294</v>
      </c>
      <c r="F21" s="114">
        <v>3422</v>
      </c>
      <c r="G21" s="114">
        <v>3365</v>
      </c>
      <c r="H21" s="140">
        <v>3247</v>
      </c>
      <c r="I21" s="115">
        <v>-44</v>
      </c>
      <c r="J21" s="116">
        <v>-1.3550970126270403</v>
      </c>
    </row>
    <row r="22" spans="1:15" s="110" customFormat="1" ht="24.95" customHeight="1" x14ac:dyDescent="0.2">
      <c r="A22" s="201" t="s">
        <v>152</v>
      </c>
      <c r="B22" s="199" t="s">
        <v>153</v>
      </c>
      <c r="C22" s="113">
        <v>5.1890388841548187</v>
      </c>
      <c r="D22" s="115">
        <v>4628</v>
      </c>
      <c r="E22" s="114">
        <v>4509</v>
      </c>
      <c r="F22" s="114">
        <v>4724</v>
      </c>
      <c r="G22" s="114">
        <v>4416</v>
      </c>
      <c r="H22" s="140">
        <v>4284</v>
      </c>
      <c r="I22" s="115">
        <v>344</v>
      </c>
      <c r="J22" s="116">
        <v>8.0298786181139121</v>
      </c>
    </row>
    <row r="23" spans="1:15" s="110" customFormat="1" ht="24.95" customHeight="1" x14ac:dyDescent="0.2">
      <c r="A23" s="193" t="s">
        <v>154</v>
      </c>
      <c r="B23" s="199" t="s">
        <v>155</v>
      </c>
      <c r="C23" s="113">
        <v>3.4634704220298693</v>
      </c>
      <c r="D23" s="115">
        <v>3089</v>
      </c>
      <c r="E23" s="114">
        <v>3124</v>
      </c>
      <c r="F23" s="114">
        <v>3158</v>
      </c>
      <c r="G23" s="114">
        <v>3116</v>
      </c>
      <c r="H23" s="140">
        <v>3111</v>
      </c>
      <c r="I23" s="115">
        <v>-22</v>
      </c>
      <c r="J23" s="116">
        <v>-0.70716811314689809</v>
      </c>
    </row>
    <row r="24" spans="1:15" s="110" customFormat="1" ht="24.95" customHeight="1" x14ac:dyDescent="0.2">
      <c r="A24" s="193" t="s">
        <v>156</v>
      </c>
      <c r="B24" s="199" t="s">
        <v>221</v>
      </c>
      <c r="C24" s="113">
        <v>12.31443691976499</v>
      </c>
      <c r="D24" s="115">
        <v>10983</v>
      </c>
      <c r="E24" s="114">
        <v>9403</v>
      </c>
      <c r="F24" s="114">
        <v>9359</v>
      </c>
      <c r="G24" s="114">
        <v>9208</v>
      </c>
      <c r="H24" s="140">
        <v>9178</v>
      </c>
      <c r="I24" s="115">
        <v>1805</v>
      </c>
      <c r="J24" s="116">
        <v>19.666594029200262</v>
      </c>
    </row>
    <row r="25" spans="1:15" s="110" customFormat="1" ht="24.95" customHeight="1" x14ac:dyDescent="0.2">
      <c r="A25" s="193" t="s">
        <v>222</v>
      </c>
      <c r="B25" s="204" t="s">
        <v>159</v>
      </c>
      <c r="C25" s="113">
        <v>10.148226218773827</v>
      </c>
      <c r="D25" s="115">
        <v>9051</v>
      </c>
      <c r="E25" s="114">
        <v>8826</v>
      </c>
      <c r="F25" s="114">
        <v>9095</v>
      </c>
      <c r="G25" s="114">
        <v>8959</v>
      </c>
      <c r="H25" s="140">
        <v>8724</v>
      </c>
      <c r="I25" s="115">
        <v>327</v>
      </c>
      <c r="J25" s="116">
        <v>3.7482806052269599</v>
      </c>
    </row>
    <row r="26" spans="1:15" s="110" customFormat="1" ht="24.95" customHeight="1" x14ac:dyDescent="0.2">
      <c r="A26" s="201">
        <v>782.78300000000002</v>
      </c>
      <c r="B26" s="203" t="s">
        <v>160</v>
      </c>
      <c r="C26" s="113">
        <v>3.7482620980400951</v>
      </c>
      <c r="D26" s="115">
        <v>3343</v>
      </c>
      <c r="E26" s="114">
        <v>3568</v>
      </c>
      <c r="F26" s="114">
        <v>3654</v>
      </c>
      <c r="G26" s="114">
        <v>3749</v>
      </c>
      <c r="H26" s="140">
        <v>3547</v>
      </c>
      <c r="I26" s="115">
        <v>-204</v>
      </c>
      <c r="J26" s="116">
        <v>-5.7513391598533969</v>
      </c>
    </row>
    <row r="27" spans="1:15" s="110" customFormat="1" ht="24.95" customHeight="1" x14ac:dyDescent="0.2">
      <c r="A27" s="193" t="s">
        <v>161</v>
      </c>
      <c r="B27" s="199" t="s">
        <v>223</v>
      </c>
      <c r="C27" s="113">
        <v>9.9710723415706148</v>
      </c>
      <c r="D27" s="115">
        <v>8893</v>
      </c>
      <c r="E27" s="114">
        <v>8935</v>
      </c>
      <c r="F27" s="114">
        <v>8876</v>
      </c>
      <c r="G27" s="114">
        <v>8769</v>
      </c>
      <c r="H27" s="140">
        <v>8806</v>
      </c>
      <c r="I27" s="115">
        <v>87</v>
      </c>
      <c r="J27" s="116">
        <v>0.98796275266863498</v>
      </c>
    </row>
    <row r="28" spans="1:15" s="110" customFormat="1" ht="24.95" customHeight="1" x14ac:dyDescent="0.2">
      <c r="A28" s="193" t="s">
        <v>163</v>
      </c>
      <c r="B28" s="199" t="s">
        <v>164</v>
      </c>
      <c r="C28" s="113">
        <v>8.432748800287035</v>
      </c>
      <c r="D28" s="115">
        <v>7521</v>
      </c>
      <c r="E28" s="114">
        <v>7574</v>
      </c>
      <c r="F28" s="114">
        <v>7467</v>
      </c>
      <c r="G28" s="114">
        <v>7231</v>
      </c>
      <c r="H28" s="140">
        <v>7131</v>
      </c>
      <c r="I28" s="115">
        <v>390</v>
      </c>
      <c r="J28" s="116">
        <v>5.4690786705931851</v>
      </c>
    </row>
    <row r="29" spans="1:15" s="110" customFormat="1" ht="24.95" customHeight="1" x14ac:dyDescent="0.2">
      <c r="A29" s="193">
        <v>86</v>
      </c>
      <c r="B29" s="199" t="s">
        <v>165</v>
      </c>
      <c r="C29" s="113">
        <v>8.1445934430640889</v>
      </c>
      <c r="D29" s="115">
        <v>7264</v>
      </c>
      <c r="E29" s="114">
        <v>7235</v>
      </c>
      <c r="F29" s="114">
        <v>6933</v>
      </c>
      <c r="G29" s="114">
        <v>6832</v>
      </c>
      <c r="H29" s="140">
        <v>6792</v>
      </c>
      <c r="I29" s="115">
        <v>472</v>
      </c>
      <c r="J29" s="116">
        <v>6.9493521790341575</v>
      </c>
    </row>
    <row r="30" spans="1:15" s="110" customFormat="1" ht="24.95" customHeight="1" x14ac:dyDescent="0.2">
      <c r="A30" s="193">
        <v>87.88</v>
      </c>
      <c r="B30" s="204" t="s">
        <v>166</v>
      </c>
      <c r="C30" s="113">
        <v>7.6030407678162986</v>
      </c>
      <c r="D30" s="115">
        <v>6781</v>
      </c>
      <c r="E30" s="114">
        <v>6379</v>
      </c>
      <c r="F30" s="114">
        <v>6414</v>
      </c>
      <c r="G30" s="114">
        <v>6344</v>
      </c>
      <c r="H30" s="140">
        <v>6399</v>
      </c>
      <c r="I30" s="115">
        <v>382</v>
      </c>
      <c r="J30" s="116">
        <v>5.9696827629317077</v>
      </c>
    </row>
    <row r="31" spans="1:15" s="110" customFormat="1" ht="24.95" customHeight="1" x14ac:dyDescent="0.2">
      <c r="A31" s="193" t="s">
        <v>167</v>
      </c>
      <c r="B31" s="199" t="s">
        <v>168</v>
      </c>
      <c r="C31" s="113">
        <v>7.7409516975377857</v>
      </c>
      <c r="D31" s="115">
        <v>6904</v>
      </c>
      <c r="E31" s="114">
        <v>6717</v>
      </c>
      <c r="F31" s="114">
        <v>6617</v>
      </c>
      <c r="G31" s="114">
        <v>6489</v>
      </c>
      <c r="H31" s="140">
        <v>6188</v>
      </c>
      <c r="I31" s="115">
        <v>716</v>
      </c>
      <c r="J31" s="116">
        <v>11.570782159017453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9.6425528097950394E-2</v>
      </c>
      <c r="D34" s="115">
        <v>86</v>
      </c>
      <c r="E34" s="114">
        <v>61</v>
      </c>
      <c r="F34" s="114">
        <v>97</v>
      </c>
      <c r="G34" s="114">
        <v>91</v>
      </c>
      <c r="H34" s="140">
        <v>84</v>
      </c>
      <c r="I34" s="115">
        <v>2</v>
      </c>
      <c r="J34" s="116">
        <v>2.3809523809523809</v>
      </c>
    </row>
    <row r="35" spans="1:10" s="110" customFormat="1" ht="24.95" customHeight="1" x14ac:dyDescent="0.2">
      <c r="A35" s="292" t="s">
        <v>171</v>
      </c>
      <c r="B35" s="293" t="s">
        <v>172</v>
      </c>
      <c r="C35" s="113">
        <v>7.3787953536350184</v>
      </c>
      <c r="D35" s="115">
        <v>6581</v>
      </c>
      <c r="E35" s="114">
        <v>6548</v>
      </c>
      <c r="F35" s="114">
        <v>6693</v>
      </c>
      <c r="G35" s="114">
        <v>6551</v>
      </c>
      <c r="H35" s="140">
        <v>6516</v>
      </c>
      <c r="I35" s="115">
        <v>65</v>
      </c>
      <c r="J35" s="116">
        <v>0.99754450583179866</v>
      </c>
    </row>
    <row r="36" spans="1:10" s="110" customFormat="1" ht="24.95" customHeight="1" x14ac:dyDescent="0.2">
      <c r="A36" s="294" t="s">
        <v>173</v>
      </c>
      <c r="B36" s="295" t="s">
        <v>174</v>
      </c>
      <c r="C36" s="125">
        <v>92.524779118267034</v>
      </c>
      <c r="D36" s="143">
        <v>82521</v>
      </c>
      <c r="E36" s="144">
        <v>80550</v>
      </c>
      <c r="F36" s="144">
        <v>80792</v>
      </c>
      <c r="G36" s="144">
        <v>79526</v>
      </c>
      <c r="H36" s="145">
        <v>78513</v>
      </c>
      <c r="I36" s="143">
        <v>4008</v>
      </c>
      <c r="J36" s="146">
        <v>5.1048870887623705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2020-09-25T12:34:05Z</dcterms:created>
  <dcterms:modified xsi:type="dcterms:W3CDTF">2020-09-28T08:12:44Z</dcterms:modified>
</cp:coreProperties>
</file>