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C25" i="24"/>
  <c r="C17" i="24"/>
  <c r="L57" i="15"/>
  <c r="K57" i="15"/>
  <c r="C38" i="24"/>
  <c r="C37" i="24"/>
  <c r="C35" i="24"/>
  <c r="C34" i="24"/>
  <c r="C32" i="24"/>
  <c r="L32" i="24" s="1"/>
  <c r="C31" i="24"/>
  <c r="C30" i="24"/>
  <c r="G30" i="24" s="1"/>
  <c r="C29" i="24"/>
  <c r="C28" i="24"/>
  <c r="C27" i="24"/>
  <c r="C26" i="24"/>
  <c r="C24" i="24"/>
  <c r="L24" i="24" s="1"/>
  <c r="C23" i="24"/>
  <c r="C22" i="24"/>
  <c r="C21" i="24"/>
  <c r="C20" i="24"/>
  <c r="C19" i="24"/>
  <c r="C18" i="24"/>
  <c r="C16" i="24"/>
  <c r="L16" i="24" s="1"/>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B9" i="24"/>
  <c r="B8" i="24"/>
  <c r="B7" i="24"/>
  <c r="K7" i="24" s="1"/>
  <c r="F15" i="24" l="1"/>
  <c r="D15" i="24"/>
  <c r="J15" i="24"/>
  <c r="K15" i="24"/>
  <c r="H15" i="24"/>
  <c r="F31" i="24"/>
  <c r="D31" i="24"/>
  <c r="J31" i="24"/>
  <c r="K31" i="24"/>
  <c r="H31" i="24"/>
  <c r="K8" i="24"/>
  <c r="J8" i="24"/>
  <c r="H8" i="24"/>
  <c r="F8" i="24"/>
  <c r="D8" i="24"/>
  <c r="K22" i="24"/>
  <c r="J22" i="24"/>
  <c r="H22" i="24"/>
  <c r="F22" i="24"/>
  <c r="D22" i="24"/>
  <c r="B39" i="24"/>
  <c r="B45" i="24"/>
  <c r="I8" i="24"/>
  <c r="M8" i="24"/>
  <c r="E8" i="24"/>
  <c r="L8" i="24"/>
  <c r="G8" i="24"/>
  <c r="K34" i="24"/>
  <c r="J34" i="24"/>
  <c r="H34" i="24"/>
  <c r="F34" i="24"/>
  <c r="D34" i="24"/>
  <c r="G33" i="24"/>
  <c r="M33" i="24"/>
  <c r="E33" i="24"/>
  <c r="L33" i="24"/>
  <c r="I33" i="24"/>
  <c r="K30" i="24"/>
  <c r="J30" i="24"/>
  <c r="H30" i="24"/>
  <c r="F30" i="24"/>
  <c r="D30" i="24"/>
  <c r="G7" i="24"/>
  <c r="M7" i="24"/>
  <c r="E7" i="24"/>
  <c r="L7" i="24"/>
  <c r="I7" i="24"/>
  <c r="C14" i="24"/>
  <c r="C6" i="24"/>
  <c r="F19" i="24"/>
  <c r="D19" i="24"/>
  <c r="J19" i="24"/>
  <c r="H19" i="24"/>
  <c r="F25" i="24"/>
  <c r="D25" i="24"/>
  <c r="J25" i="24"/>
  <c r="K25" i="24"/>
  <c r="H25" i="24"/>
  <c r="K28" i="24"/>
  <c r="J28" i="24"/>
  <c r="H28" i="24"/>
  <c r="F28" i="24"/>
  <c r="D28" i="24"/>
  <c r="D38" i="24"/>
  <c r="K38" i="24"/>
  <c r="J38" i="24"/>
  <c r="H38" i="24"/>
  <c r="F38" i="24"/>
  <c r="G21" i="24"/>
  <c r="M21" i="24"/>
  <c r="E21" i="24"/>
  <c r="L21" i="24"/>
  <c r="I21" i="24"/>
  <c r="G27" i="24"/>
  <c r="M27" i="24"/>
  <c r="E27" i="24"/>
  <c r="L27" i="24"/>
  <c r="I27" i="24"/>
  <c r="M38" i="24"/>
  <c r="E38" i="24"/>
  <c r="L38" i="24"/>
  <c r="G38" i="24"/>
  <c r="F21" i="24"/>
  <c r="D21" i="24"/>
  <c r="J21" i="24"/>
  <c r="K21" i="24"/>
  <c r="H21" i="24"/>
  <c r="I37" i="24"/>
  <c r="G37" i="24"/>
  <c r="L37" i="24"/>
  <c r="M37" i="24"/>
  <c r="E37" i="24"/>
  <c r="F9" i="24"/>
  <c r="D9" i="24"/>
  <c r="J9" i="24"/>
  <c r="K9" i="24"/>
  <c r="H9" i="24"/>
  <c r="K16" i="24"/>
  <c r="J16" i="24"/>
  <c r="H16" i="24"/>
  <c r="F16" i="24"/>
  <c r="D16" i="24"/>
  <c r="G9" i="24"/>
  <c r="M9" i="24"/>
  <c r="E9" i="24"/>
  <c r="L9" i="24"/>
  <c r="I9" i="24"/>
  <c r="G15" i="24"/>
  <c r="M15" i="24"/>
  <c r="E15" i="24"/>
  <c r="L15" i="24"/>
  <c r="I15" i="24"/>
  <c r="I18" i="24"/>
  <c r="M18" i="24"/>
  <c r="E18" i="24"/>
  <c r="L18" i="24"/>
  <c r="G18" i="24"/>
  <c r="G31" i="24"/>
  <c r="M31" i="24"/>
  <c r="E31" i="24"/>
  <c r="L31" i="24"/>
  <c r="I31" i="24"/>
  <c r="I34" i="24"/>
  <c r="M34" i="24"/>
  <c r="E34" i="24"/>
  <c r="L34" i="24"/>
  <c r="G34" i="24"/>
  <c r="G17" i="24"/>
  <c r="M17" i="24"/>
  <c r="E17" i="24"/>
  <c r="L17" i="24"/>
  <c r="I17" i="24"/>
  <c r="K58" i="24"/>
  <c r="J58" i="24"/>
  <c r="I58" i="24"/>
  <c r="K74" i="24"/>
  <c r="J74" i="24"/>
  <c r="I74" i="24"/>
  <c r="I20" i="24"/>
  <c r="M20" i="24"/>
  <c r="E20" i="24"/>
  <c r="L20" i="24"/>
  <c r="G20" i="24"/>
  <c r="F7" i="24"/>
  <c r="D7" i="24"/>
  <c r="J7" i="24"/>
  <c r="H7" i="24"/>
  <c r="K26" i="24"/>
  <c r="J26" i="24"/>
  <c r="H26" i="24"/>
  <c r="F26" i="24"/>
  <c r="D26" i="24"/>
  <c r="F35" i="24"/>
  <c r="D35" i="24"/>
  <c r="J35" i="24"/>
  <c r="H35" i="24"/>
  <c r="I22" i="24"/>
  <c r="M22" i="24"/>
  <c r="E22" i="24"/>
  <c r="L22" i="24"/>
  <c r="I28" i="24"/>
  <c r="M28" i="24"/>
  <c r="E28" i="24"/>
  <c r="L28" i="24"/>
  <c r="G28" i="24"/>
  <c r="C45" i="24"/>
  <c r="C39" i="24"/>
  <c r="K19" i="24"/>
  <c r="K24" i="24"/>
  <c r="J24" i="24"/>
  <c r="H24" i="24"/>
  <c r="F24" i="24"/>
  <c r="D24" i="24"/>
  <c r="I30" i="24"/>
  <c r="M30" i="24"/>
  <c r="E30" i="24"/>
  <c r="L30" i="24"/>
  <c r="F17" i="24"/>
  <c r="D17" i="24"/>
  <c r="J17" i="24"/>
  <c r="K17" i="24"/>
  <c r="H17" i="24"/>
  <c r="K20" i="24"/>
  <c r="J20" i="24"/>
  <c r="H20" i="24"/>
  <c r="F20" i="24"/>
  <c r="D20" i="24"/>
  <c r="F29" i="24"/>
  <c r="D29" i="24"/>
  <c r="J29" i="24"/>
  <c r="K29" i="24"/>
  <c r="H29" i="24"/>
  <c r="K32" i="24"/>
  <c r="J32" i="24"/>
  <c r="H32" i="24"/>
  <c r="F32" i="24"/>
  <c r="D32" i="24"/>
  <c r="G22" i="24"/>
  <c r="I38" i="24"/>
  <c r="B14" i="24"/>
  <c r="B6" i="24"/>
  <c r="F23" i="24"/>
  <c r="D23" i="24"/>
  <c r="J23" i="24"/>
  <c r="K23" i="24"/>
  <c r="H23" i="24"/>
  <c r="G19" i="24"/>
  <c r="M19" i="24"/>
  <c r="E19" i="24"/>
  <c r="L19" i="24"/>
  <c r="I19" i="24"/>
  <c r="G29" i="24"/>
  <c r="M29" i="24"/>
  <c r="E29" i="24"/>
  <c r="L29" i="24"/>
  <c r="I29" i="24"/>
  <c r="G35" i="24"/>
  <c r="M35" i="24"/>
  <c r="E35" i="24"/>
  <c r="L35" i="24"/>
  <c r="I35" i="24"/>
  <c r="G25" i="24"/>
  <c r="M25" i="24"/>
  <c r="E25" i="24"/>
  <c r="L25" i="24"/>
  <c r="I25" i="24"/>
  <c r="K18" i="24"/>
  <c r="J18" i="24"/>
  <c r="H18" i="24"/>
  <c r="F18" i="24"/>
  <c r="D18" i="24"/>
  <c r="F27" i="24"/>
  <c r="D27" i="24"/>
  <c r="J27" i="24"/>
  <c r="H27" i="24"/>
  <c r="F33" i="24"/>
  <c r="D33" i="24"/>
  <c r="J33" i="24"/>
  <c r="K33" i="24"/>
  <c r="H33" i="24"/>
  <c r="H37" i="24"/>
  <c r="F37" i="24"/>
  <c r="D37" i="24"/>
  <c r="K37" i="24"/>
  <c r="J37" i="24"/>
  <c r="G23" i="24"/>
  <c r="M23" i="24"/>
  <c r="E23" i="24"/>
  <c r="L23" i="24"/>
  <c r="I23" i="24"/>
  <c r="I26" i="24"/>
  <c r="M26" i="24"/>
  <c r="E26" i="24"/>
  <c r="L26" i="24"/>
  <c r="G26" i="24"/>
  <c r="K27" i="24"/>
  <c r="K66" i="24"/>
  <c r="J66" i="24"/>
  <c r="I66" i="24"/>
  <c r="I77" i="24"/>
  <c r="K53" i="24"/>
  <c r="J53" i="24"/>
  <c r="K61" i="24"/>
  <c r="J61" i="24"/>
  <c r="K69" i="24"/>
  <c r="J69" i="24"/>
  <c r="K55" i="24"/>
  <c r="J55" i="24"/>
  <c r="K63" i="24"/>
  <c r="J63" i="24"/>
  <c r="K71" i="24"/>
  <c r="J71" i="24"/>
  <c r="H41" i="24"/>
  <c r="F41" i="24"/>
  <c r="D41" i="24"/>
  <c r="K41" i="24"/>
  <c r="K52" i="24"/>
  <c r="J52" i="24"/>
  <c r="K60" i="24"/>
  <c r="J60" i="24"/>
  <c r="K68" i="24"/>
  <c r="J68" i="24"/>
  <c r="I16" i="24"/>
  <c r="M16" i="24"/>
  <c r="E16" i="24"/>
  <c r="I24" i="24"/>
  <c r="M24" i="24"/>
  <c r="E24" i="24"/>
  <c r="I32" i="24"/>
  <c r="M32" i="24"/>
  <c r="E32" i="24"/>
  <c r="K57" i="24"/>
  <c r="J57" i="24"/>
  <c r="K65" i="24"/>
  <c r="J65" i="24"/>
  <c r="K73" i="24"/>
  <c r="J73" i="24"/>
  <c r="K54" i="24"/>
  <c r="J54" i="24"/>
  <c r="K62" i="24"/>
  <c r="J62" i="24"/>
  <c r="K70" i="24"/>
  <c r="J70" i="24"/>
  <c r="H43" i="24"/>
  <c r="F43" i="24"/>
  <c r="D43" i="24"/>
  <c r="K43" i="24"/>
  <c r="K51" i="24"/>
  <c r="J51" i="24"/>
  <c r="K59" i="24"/>
  <c r="J59" i="24"/>
  <c r="K67" i="24"/>
  <c r="J67" i="24"/>
  <c r="K75" i="24"/>
  <c r="J75" i="24"/>
  <c r="J77" i="24" s="1"/>
  <c r="G16" i="24"/>
  <c r="G24" i="24"/>
  <c r="G32" i="24"/>
  <c r="K56" i="24"/>
  <c r="J56" i="24"/>
  <c r="K64" i="24"/>
  <c r="J64" i="24"/>
  <c r="K72" i="24"/>
  <c r="J72" i="24"/>
  <c r="G40" i="24"/>
  <c r="G42" i="24"/>
  <c r="G44" i="24"/>
  <c r="H40" i="24"/>
  <c r="L41" i="24"/>
  <c r="H42" i="24"/>
  <c r="L43" i="24"/>
  <c r="H44" i="24"/>
  <c r="J40" i="24"/>
  <c r="J42" i="24"/>
  <c r="J44" i="24"/>
  <c r="K44" i="24"/>
  <c r="L40" i="24"/>
  <c r="L42" i="24"/>
  <c r="L44" i="24"/>
  <c r="E40" i="24"/>
  <c r="E42" i="24"/>
  <c r="E44" i="24"/>
  <c r="I14" i="24" l="1"/>
  <c r="M14" i="24"/>
  <c r="E14" i="24"/>
  <c r="L14" i="24"/>
  <c r="G14" i="24"/>
  <c r="I39" i="24"/>
  <c r="G39" i="24"/>
  <c r="L39" i="24"/>
  <c r="M39" i="24"/>
  <c r="E39" i="24"/>
  <c r="I45" i="24"/>
  <c r="G45" i="24"/>
  <c r="M45" i="24"/>
  <c r="E45" i="24"/>
  <c r="L45" i="24"/>
  <c r="H45" i="24"/>
  <c r="F45" i="24"/>
  <c r="D45" i="24"/>
  <c r="K45" i="24"/>
  <c r="J45" i="24"/>
  <c r="K14" i="24"/>
  <c r="J14" i="24"/>
  <c r="H14" i="24"/>
  <c r="F14" i="24"/>
  <c r="D14" i="24"/>
  <c r="H39" i="24"/>
  <c r="F39" i="24"/>
  <c r="D39" i="24"/>
  <c r="K39" i="24"/>
  <c r="J39" i="24"/>
  <c r="I78" i="24"/>
  <c r="I79" i="24"/>
  <c r="J79" i="24"/>
  <c r="J78" i="24"/>
  <c r="K77" i="24"/>
  <c r="K6" i="24"/>
  <c r="J6" i="24"/>
  <c r="H6" i="24"/>
  <c r="F6" i="24"/>
  <c r="D6" i="24"/>
  <c r="I6" i="24"/>
  <c r="M6" i="24"/>
  <c r="E6" i="24"/>
  <c r="L6" i="24"/>
  <c r="G6" i="24"/>
  <c r="I83" i="24" l="1"/>
  <c r="I82" i="24"/>
  <c r="K79" i="24"/>
  <c r="K78" i="24"/>
  <c r="I81" i="24" s="1"/>
</calcChain>
</file>

<file path=xl/sharedStrings.xml><?xml version="1.0" encoding="utf-8"?>
<sst xmlns="http://schemas.openxmlformats.org/spreadsheetml/2006/main" count="1658" uniqueCount="520">
  <si>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</si>
  <si>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</si>
  <si>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</si>
  <si>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</si>
  <si>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</si>
  <si>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</si>
  <si>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</si>
  <si>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</si>
  <si>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</si>
  <si>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</si>
  <si>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</si>
  <si>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</si>
  <si>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</si>
  <si>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Barnim (12060)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</si>
  <si>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</si>
  <si>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</si>
  <si>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</si>
  <si>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</si>
  <si>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</si>
  <si>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</si>
  <si>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</si>
  <si>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</si>
  <si>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</si>
  <si>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</si>
  <si>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</si>
  <si>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</si>
  <si>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</si>
  <si>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</si>
  <si>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</si>
  <si>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</si>
  <si>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</si>
  <si>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</si>
  <si>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</si>
  <si>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</si>
  <si>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</si>
  <si>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</si>
  <si>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</si>
  <si>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</si>
  <si>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</si>
  <si>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</si>
  <si>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</si>
  <si>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</si>
  <si>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</si>
  <si>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</si>
  <si>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</si>
  <si>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</si>
  <si>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</si>
  <si>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</si>
  <si>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</si>
  <si>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</si>
  <si>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</si>
  <si>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</si>
  <si>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</si>
  <si>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</si>
  <si>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</si>
  <si>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</si>
  <si>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</si>
  <si>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</si>
  <si>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</si>
  <si>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</si>
  <si>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</si>
  <si>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</si>
  <si>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</si>
  <si>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</si>
  <si>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</si>
  <si>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</si>
  <si>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</si>
  <si>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</si>
  <si>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</si>
  <si>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</si>
  <si>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</si>
  <si>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</si>
  <si>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</si>
  <si>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</si>
  <si>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</si>
  <si>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</si>
  <si>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</si>
  <si>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</si>
  <si>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</si>
  <si>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</si>
  <si>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</si>
  <si>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</si>
  <si>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</si>
  <si>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</si>
  <si>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</si>
  <si>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</si>
  <si>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</si>
  <si>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</si>
  <si>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</si>
  <si>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</si>
  <si>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</si>
  <si>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</si>
  <si>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Barnim (12060);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</si>
  <si>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</si>
  <si>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</si>
  <si>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</si>
  <si>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</si>
  <si>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</si>
  <si>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</si>
  <si>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</si>
  <si>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</si>
  <si>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</si>
  <si>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</si>
  <si>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</si>
  <si>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</si>
  <si>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</si>
  <si>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</si>
  <si>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</si>
  <si>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</si>
  <si>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</si>
  <si>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</si>
  <si>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</si>
  <si>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</si>
  <si>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</si>
  <si>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</si>
  <si>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</si>
  <si>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</si>
  <si>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</si>
  <si>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</si>
  <si>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</si>
  <si>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</si>
  <si>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</si>
  <si>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</si>
  <si>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</si>
  <si>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</si>
  <si>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</si>
  <si>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</si>
  <si>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</si>
  <si>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</si>
  <si>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</si>
  <si>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</si>
  <si>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</si>
  <si>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</si>
  <si>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</si>
  <si>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</si>
  <si>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</si>
  <si>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</si>
  <si>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</si>
  <si>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</si>
  <si>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</si>
  <si>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</si>
  <si>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</si>
  <si>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</si>
  <si>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</si>
  <si>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</si>
  <si>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</si>
  <si>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</si>
  <si>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</si>
  <si>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</si>
  <si>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</si>
  <si>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</si>
  <si>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</si>
  <si>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</si>
  <si>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</si>
  <si>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</si>
  <si>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</si>
  <si>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</si>
  <si>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</si>
  <si>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</si>
  <si>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</si>
  <si>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</si>
  <si>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</si>
  <si>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</si>
  <si>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</si>
  <si>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</si>
  <si>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</si>
  <si>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</si>
  <si>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</si>
  <si>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</si>
  <si>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</si>
  <si>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</si>
  <si>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</si>
  <si>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</si>
  <si>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</si>
  <si>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</si>
  <si>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</si>
  <si>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</si>
  <si>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</si>
  <si>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</si>
  <si>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</si>
  <si>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</si>
  <si>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</si>
  <si>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</si>
  <si>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Barnim (12060)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</si>
  <si>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</si>
  <si>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</si>
  <si>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</si>
  <si>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</si>
  <si>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</si>
  <si>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</si>
  <si>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</si>
  <si>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</si>
  <si>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</si>
  <si>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</si>
  <si>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</si>
  <si>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</si>
  <si>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</si>
  <si>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</si>
  <si>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</si>
  <si>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</si>
  <si>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</si>
  <si>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</si>
  <si>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</si>
  <si>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</si>
  <si>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</si>
  <si>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</si>
  <si>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</si>
  <si>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</si>
  <si>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</si>
  <si>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</si>
  <si>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</si>
  <si>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</si>
  <si>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</si>
  <si>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</si>
  <si>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</si>
  <si>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</si>
  <si>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</si>
  <si>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</si>
  <si>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</si>
  <si>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</si>
  <si>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</si>
  <si>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</si>
  <si>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</si>
  <si>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</si>
  <si>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</si>
  <si>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</si>
  <si>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</si>
  <si>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</si>
  <si>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</si>
  <si>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</si>
  <si>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</si>
  <si>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</si>
  <si>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</si>
  <si>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</si>
  <si>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</si>
  <si>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</si>
  <si>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</si>
  <si>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</si>
  <si>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</si>
  <si>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</si>
  <si>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</si>
  <si>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</si>
  <si>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</si>
  <si>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</si>
  <si>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</si>
  <si>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</si>
  <si>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</si>
  <si>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</si>
  <si>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</si>
  <si>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</si>
  <si>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</si>
  <si>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</si>
  <si>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</si>
  <si>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</si>
  <si>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</si>
  <si>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</si>
  <si>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</si>
  <si>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</si>
  <si>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</si>
  <si>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</si>
  <si>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</si>
  <si>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</si>
  <si>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</si>
  <si>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</si>
  <si>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</si>
  <si>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</si>
  <si>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</si>
  <si>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</si>
  <si>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</si>
  <si>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</si>
  <si>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</si>
  <si>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</si>
  <si>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</si>
  <si>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</si>
  <si>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</si>
  <si>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</si>
  <si>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</si>
  <si>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</si>
  <si>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</si>
  <si>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</si>
  <si>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</si>
  <si>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</si>
  <si>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</si>
  <si>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</si>
  <si>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</si>
  <si>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</si>
  <si>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</si>
  <si>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</si>
  <si>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</si>
  <si>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</si>
  <si>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</si>
  <si>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</si>
  <si>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</si>
  <si>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</si>
  <si>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</si>
  <si>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</si>
  <si>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</si>
  <si>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</si>
  <si>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</si>
  <si>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</si>
  <si>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</si>
  <si>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</si>
  <si>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</si>
  <si>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</si>
  <si>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</si>
  <si>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</si>
  <si>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</si>
  <si>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</si>
  <si>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</si>
  <si>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</si>
  <si>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</si>
  <si>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</si>
  <si>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</si>
  <si>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</si>
  <si>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</si>
  <si>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</si>
  <si>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</si>
  <si>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</si>
  <si>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</si>
  <si>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</si>
  <si>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</si>
  <si>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</si>
  <si>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</si>
  <si>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</si>
  <si>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</si>
  <si>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</si>
  <si>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</si>
  <si>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</si>
  <si>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</si>
  <si>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</si>
  <si>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</si>
  <si>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</si>
  <si>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</si>
  <si>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</si>
  <si>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</si>
  <si>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</si>
  <si>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</si>
  <si>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</si>
  <si>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</si>
  <si>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</si>
  <si>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</si>
  <si>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</si>
  <si>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</si>
  <si>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</si>
  <si>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</si>
  <si>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</si>
  <si>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</si>
  <si>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</si>
  <si>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</si>
  <si>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</si>
  <si>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</si>
  <si>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</si>
  <si>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</si>
  <si>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</si>
  <si>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</si>
  <si>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</si>
  <si>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</si>
  <si>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</si>
  <si>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</si>
  <si>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</si>
  <si>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</si>
  <si>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</si>
  <si>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</si>
  <si>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</si>
  <si>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</si>
  <si>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</si>
  <si>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</si>
  <si>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</si>
  <si>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</si>
  <si>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</si>
  <si>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</si>
  <si>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</si>
  <si>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</si>
  <si>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Barnim (12060);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</si>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</sst>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{45775CE5-9FFB-48CC-BA13-225A6460F9FD}</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B6FE-4DEA-8139-455C08E3A712}"/>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{9DA3D12A-136C-4E34-A6EF-D61A6DAB02D9}</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6FE-4DEA-8139-455C08E3A712}"/>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{B133E667-729E-4298-BD49-56A39156C9FE}</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6FE-4DEA-8139-455C08E3A7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{F0FCC2F0-E07C-4596-9DD3-21A6CA709536}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6FE-4DEA-8139-455C08E3A7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1.8614684029719581</c:v>
                </c:pt>
                <c:pt idx="1">
                  <c:v>0.7039980017060905</c:v>
                </c:pt>
                <c:pt idx="2">
                  <c:v>0.95490282911153723</c:v>
                </c:pt>
                <c:pt idx="3">
                  <c:v>1.0875687030768</c:v>
                </c:pt>
              </c:numCache>
            </c:numRef>
          </c:val>
          <c:extLst>
            <c:ext xmlns:c16="http://schemas.microsoft.com/office/drawing/2014/chart" uri="{C3380CC4-5D6E-409C-BE32-E72D297353CC}">
              <c16:uniqueId val="{00000004-B6FE-4DEA-8139-455C08E3A7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{F58AEBD4-DB4A-4FF0-9B5D-7042311212F3}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6FE-4DEA-8139-455C08E3A7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{C6D3AA5C-3986-40F3-B28C-F99BF09B8239}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6FE-4DEA-8139-455C08E3A7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{443E4334-DB72-4C93-9A78-4D61AE45784A}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6FE-4DEA-8139-455C08E3A7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{7A7BB4C1-34E2-4448-98B4-879CE9EEBBE9}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6FE-4DEA-8139-455C08E3A7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6FE-4DEA-8139-455C08E3A7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6FE-4DEA-8139-455C08E3A7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{7FA761DC-A4DD-494D-B266-2D66AE3EE129}</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EA6F-4F52-87E9-64BF95FFCB16}"/>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{6BF93CF4-46C5-46B4-A06A-A9E63A978DD6}</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EA6F-4F52-87E9-64BF95FFCB1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{D579C9C1-917B-4926-85CB-30806835910B}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A6F-4F52-87E9-64BF95FFCB1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{79A2A441-2720-4021-847F-004AA735B17C}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A6F-4F52-87E9-64BF95FFCB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-1.4453824507546686</c:v>
                </c:pt>
                <c:pt idx="1">
                  <c:v>-2.6006845590352197</c:v>
                </c:pt>
                <c:pt idx="2">
                  <c:v>-3.6279896103654186</c:v>
                </c:pt>
                <c:pt idx="3">
                  <c:v>-2.8655893304673015</c:v>
                </c:pt>
              </c:numCache>
            </c:numRef>
          </c:val>
          <c:extLst>
            <c:ext xmlns:c16="http://schemas.microsoft.com/office/drawing/2014/chart" uri="{C3380CC4-5D6E-409C-BE32-E72D297353CC}">
              <c16:uniqueId val="{00000004-EA6F-4F52-87E9-64BF95FFCB1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{A03F574A-9F19-4F45-8040-F0ABD04828A7}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A6F-4F52-87E9-64BF95FFCB1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{EF6BE678-DA21-42E5-8227-5A210FDB1FE3}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A6F-4F52-87E9-64BF95FFCB1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{D89D0356-61D7-47C1-BC32-D313C3641B4E}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A6F-4F52-87E9-64BF95FFCB1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{9F13EDF9-C683-48CE-A208-2BCA9E1DBCEF}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A6F-4F52-87E9-64BF95FFCB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6F-4F52-87E9-64BF95FFCB1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6F-4F52-87E9-64BF95FFCB1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{A9FE6665-F4DD-49FB-B7B3-EE86732F1988}</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8002-450C-901A-93830C30DFBD}"/>
                </c:ext>
              </c:extLst>
            </c:dLbl>
            <c:dLbl>
              <c:idx val="1"/>
              <c:tx>
                <c:strRef>
                  <c:f>Daten_Diagramme!$D$15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{1E0EF83A-4F42-47EB-B9D8-A76BB135658B}</c15:txfldGUID>
                      <c15:f>Daten_Diagramme!$D$15</c15:f>
                      <c15:dlblFieldTableCache>
                        <c:ptCount val="1"/>
                        <c:pt idx="0">
                          <c:v>0.3</c:v>
                        </c:pt>
                      </c15:dlblFieldTableCache>
                    </c15:dlblFTEntry>
                  </c15:dlblFieldTable>
                  <c15:showDataLabelsRange val="0"/>
                </c:ext>
                <c:ext xmlns:c16="http://schemas.microsoft.com/office/drawing/2014/chart" uri="{C3380CC4-5D6E-409C-BE32-E72D297353CC}">
                  <c16:uniqueId val="{00000001-8002-450C-901A-93830C30DFBD}"/>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{1C8A5DE2-77A2-4941-8B5D-38F2C35008ED}</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8002-450C-901A-93830C30DFBD}"/>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{E5B677A5-41AE-42A0-9939-A289B65817BF}</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8002-450C-901A-93830C30DFBD}"/>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{787CB4F6-7268-4077-89A2-6ABEC916E006}</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8002-450C-901A-93830C30DFBD}"/>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{171E3155-91E3-4BB2-AA85-18E317A8F41F}</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8002-450C-901A-93830C30DFBD}"/>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{37363876-AEC9-4B90-AE85-58BA845A3EF9}</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8002-450C-901A-93830C30DFBD}"/>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{53825C04-4F6B-4D4C-ADC6-C8B5DFCDEB4B}</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8002-450C-901A-93830C30DFBD}"/>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{ACB6E770-5C43-4BA0-AC43-39FCC25DDC57}</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8002-450C-901A-93830C30DFBD}"/>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{DB44F108-B5D7-4F2B-A24A-710B2F8002B8}</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8002-450C-901A-93830C30DFBD}"/>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{C9C8A1D8-999B-49C7-8C06-72FF782362FA}</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8002-450C-901A-93830C30DFBD}"/>
                </c:ext>
              </c:extLst>
            </c:dLbl>
            <c:dLbl>
              <c:idx val="11"/>
              <c:tx>
                <c:strRef>
                  <c:f>Daten_Diagramme!$D$25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{6CD74A0F-9CB4-4F3C-A863-B0451B3FAF69}</c15:txfldGUID>
                      <c15:f>Daten_Diagramme!$D$25</c15:f>
                      <c15:dlblFieldTableCache>
                        <c:ptCount val="1"/>
                        <c:pt idx="0">
                          <c:v>6.9</c:v>
                        </c:pt>
                      </c15:dlblFieldTableCache>
                    </c15:dlblFTEntry>
                  </c15:dlblFieldTable>
                  <c15:showDataLabelsRange val="0"/>
                </c:ext>
                <c:ext xmlns:c16="http://schemas.microsoft.com/office/drawing/2014/chart" uri="{C3380CC4-5D6E-409C-BE32-E72D297353CC}">
                  <c16:uniqueId val="{0000000B-8002-450C-901A-93830C30DFBD}"/>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{7A03949C-0749-48A9-A60C-2B3EAF74D536}</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8002-450C-901A-93830C30DFBD}"/>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{4FB210DF-8A33-4118-B91D-C6DA9D71ABC8}</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8002-450C-901A-93830C30DFBD}"/>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{F11E39DC-CC84-4587-86A8-C37645241279}</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8002-450C-901A-93830C30DFBD}"/>
                </c:ext>
              </c:extLst>
            </c:dLbl>
            <c:dLbl>
              <c:idx val="15"/>
              <c:tx>
                <c:strRef>
                  <c:f>Daten_Diagramme!$D$29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{328E98C2-C59A-4060-81B7-ADFEB3994ACF}</c15:txfldGUID>
                      <c15:f>Daten_Diagramme!$D$29</c15:f>
                      <c15:dlblFieldTableCache>
                        <c:ptCount val="1"/>
                        <c:pt idx="0">
                          <c:v>-0.9</c:v>
                        </c:pt>
                      </c15:dlblFieldTableCache>
                    </c15:dlblFTEntry>
                  </c15:dlblFieldTable>
                  <c15:showDataLabelsRange val="0"/>
                </c:ext>
                <c:ext xmlns:c16="http://schemas.microsoft.com/office/drawing/2014/chart" uri="{C3380CC4-5D6E-409C-BE32-E72D297353CC}">
                  <c16:uniqueId val="{0000000F-8002-450C-901A-93830C30DFBD}"/>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{D8AF4E0A-DB71-45B4-A7E9-30D3EBE1EC53}</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8002-450C-901A-93830C30DFBD}"/>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{21D1B90A-C1F5-4C2C-8A3A-2F92EF594D7A}</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8002-450C-901A-93830C30DFBD}"/>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{CD936FAD-95D5-41EA-8147-A2E63BACD148}</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8002-450C-901A-93830C30DFBD}"/>
                </c:ext>
              </c:extLst>
            </c:dLbl>
            <c:dLbl>
              <c:idx val="19"/>
              <c:tx>
                <c:strRef>
                  <c:f>Daten_Diagramme!$D$33</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{28342F37-1578-4D88-9BA5-36322B8BCE15}</c15:txfldGUID>
                      <c15:f>Daten_Diagramme!$D$33</c15:f>
                      <c15:dlblFieldTableCache>
                        <c:ptCount val="1"/>
                        <c:pt idx="0">
                          <c:v>8.7</c:v>
                        </c:pt>
                      </c15:dlblFieldTableCache>
                    </c15:dlblFTEntry>
                  </c15:dlblFieldTable>
                  <c15:showDataLabelsRange val="0"/>
                </c:ext>
                <c:ext xmlns:c16="http://schemas.microsoft.com/office/drawing/2014/chart" uri="{C3380CC4-5D6E-409C-BE32-E72D297353CC}">
                  <c16:uniqueId val="{00000013-8002-450C-901A-93830C30DFBD}"/>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{9B31EB54-07DB-41C6-ADF8-B7A015580DEF}</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8002-450C-901A-93830C30DFB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{869CEF33-79FE-4797-8DE1-9110B9AFEDDB}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002-450C-901A-93830C30DFB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{1C192267-37A9-4689-8074-8B616D6CBCA3}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002-450C-901A-93830C30DFBD}"/>
                </c:ext>
              </c:extLst>
            </c:dLbl>
            <c:dLbl>
              <c:idx val="23"/>
              <c:tx>
                <c:strRef>
                  <c:f>Daten_Diagramme!$D$37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{24D9D2DB-E920-4522-A641-A566A2AB6FFF}</c15:txfldGUID>
                      <c15:f>Daten_Diagramme!$D$37</c15:f>
                      <c15:dlblFieldTableCache>
                        <c:ptCount val="1"/>
                        <c:pt idx="0">
                          <c:v>0.3</c:v>
                        </c:pt>
                      </c15:dlblFieldTableCache>
                    </c15:dlblFTEntry>
                  </c15:dlblFieldTable>
                  <c15:showDataLabelsRange val="0"/>
                </c:ext>
                <c:ext xmlns:c16="http://schemas.microsoft.com/office/drawing/2014/chart" uri="{C3380CC4-5D6E-409C-BE32-E72D297353CC}">
                  <c16:uniqueId val="{00000017-8002-450C-901A-93830C30DFBD}"/>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{1CFB39B5-044C-432F-91A7-80A0A30330B1}</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8002-450C-901A-93830C30DFBD}"/>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{CDF74502-0680-4EA8-A3CD-A0B84B6B78B3}</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8002-450C-901A-93830C30DFB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{00874765-77BB-4D0D-84EE-1C261A946558}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002-450C-901A-93830C30DFB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{6E1763B1-D6D0-4B69-A96B-65D509BC6BED}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002-450C-901A-93830C30DFB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{BC9E448B-4D12-4241-BB4D-7E38C6FAEADA}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002-450C-901A-93830C30DFB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{85D38241-EDF0-4AB0-BB02-B576594622F6}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002-450C-901A-93830C30DFB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{A98C08C3-9102-46F1-BEA9-0BEED598C2D2}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002-450C-901A-93830C30DFBD}"/>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{C2C3CBC4-4EAF-4820-B500-6E38DAD980CB}</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8002-450C-901A-93830C30DF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1.8614684029719581</c:v>
                </c:pt>
                <c:pt idx="1">
                  <c:v>0.28735632183908044</c:v>
                </c:pt>
                <c:pt idx="2">
                  <c:v>1.595298068849706</c:v>
                </c:pt>
                <c:pt idx="3">
                  <c:v>-2.6790803724111725</c:v>
                </c:pt>
                <c:pt idx="4">
                  <c:v>-2.3409363745498197</c:v>
                </c:pt>
                <c:pt idx="5">
                  <c:v>-4.4964028776978413</c:v>
                </c:pt>
                <c:pt idx="6">
                  <c:v>2.8151774785801713</c:v>
                </c:pt>
                <c:pt idx="7">
                  <c:v>-0.61155152887882225</c:v>
                </c:pt>
                <c:pt idx="8">
                  <c:v>1.4375326711970726</c:v>
                </c:pt>
                <c:pt idx="9">
                  <c:v>1.5049140049140048</c:v>
                </c:pt>
                <c:pt idx="10">
                  <c:v>-3.1449893390191899</c:v>
                </c:pt>
                <c:pt idx="11">
                  <c:v>6.9364161849710984</c:v>
                </c:pt>
                <c:pt idx="12">
                  <c:v>-0.50251256281407031</c:v>
                </c:pt>
                <c:pt idx="13">
                  <c:v>4.1225416036308626</c:v>
                </c:pt>
                <c:pt idx="14">
                  <c:v>1.5544041450777202</c:v>
                </c:pt>
                <c:pt idx="15">
                  <c:v>-0.85470085470085466</c:v>
                </c:pt>
                <c:pt idx="16">
                  <c:v>2.2117962466487935</c:v>
                </c:pt>
                <c:pt idx="17">
                  <c:v>3.8967611336032388</c:v>
                </c:pt>
                <c:pt idx="18">
                  <c:v>3.1207859757272201</c:v>
                </c:pt>
                <c:pt idx="19">
                  <c:v>8.6964191215381899</c:v>
                </c:pt>
                <c:pt idx="20">
                  <c:v>-1.80296200901481</c:v>
                </c:pt>
                <c:pt idx="21">
                  <c:v>0</c:v>
                </c:pt>
                <c:pt idx="23">
                  <c:v>0.28735632183908044</c:v>
                </c:pt>
                <c:pt idx="24">
                  <c:v>-1.3708712853068359</c:v>
                </c:pt>
                <c:pt idx="25">
                  <c:v>2.8023790353998388</c:v>
                </c:pt>
              </c:numCache>
            </c:numRef>
          </c:val>
          <c:extLst>
            <c:ext xmlns:c16="http://schemas.microsoft.com/office/drawing/2014/chart" uri="{C3380CC4-5D6E-409C-BE32-E72D297353CC}">
              <c16:uniqueId val="{00000020-8002-450C-901A-93830C30DFB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{0D8FD0DF-5091-46DB-8BDC-0C468E85B7A4}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002-450C-901A-93830C30DFB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{F62520EA-F77C-45D3-922E-BDAF11206BE2}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002-450C-901A-93830C30DFB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{179637CB-A05D-4F89-BBD1-D019256706A6}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002-450C-901A-93830C30DFB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{3AFB2148-1826-4F25-9418-C7388B1C80C8}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002-450C-901A-93830C30DFB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{C0D19769-59FA-468E-A618-F9BFA67FAB7F}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002-450C-901A-93830C30DFB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{CD68F32C-FA59-4514-B150-8AF59D8CBF88}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002-450C-901A-93830C30DFB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{6EB3EE64-A22B-4919-B7EF-E27216BB5723}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002-450C-901A-93830C30DFB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{1D7385DD-E37E-41F7-9B4E-016A650ADE62}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002-450C-901A-93830C30DFB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{5D886E55-EC1C-485B-83F3-5601A14BBFD9}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002-450C-901A-93830C30DFB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{284CB5CD-36E9-4223-857F-CF19695594BF}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002-450C-901A-93830C30DFB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{337776CE-127A-4C5B-A54B-0752D2197974}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002-450C-901A-93830C30DFB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{B5292DB6-A880-4746-9076-C5037339D583}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002-450C-901A-93830C30DFB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{BC12A857-E1D9-4098-BA13-EC53D2280EE9}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002-450C-901A-93830C30DFB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{358465FE-040E-43D9-ABAA-35B3D551776E}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002-450C-901A-93830C30DFB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{22A99851-5141-4EB7-ABD8-D80E74347A2F}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002-450C-901A-93830C30DFB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{B5C787AD-36F2-40B4-B794-9FFE6178E785}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002-450C-901A-93830C30DFB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{F06B21CB-29DD-412B-BD1B-857C319EEFB1}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002-450C-901A-93830C30DFB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{3B0D4B46-4AC4-410C-AF2B-E63AD2CEC1EE}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002-450C-901A-93830C30DFB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{8F80BE44-CEE1-4B2B-90B4-1FC6B7A9460C}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002-450C-901A-93830C30DFB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{789801BC-D776-4F4D-A0C7-CF49743874F2}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002-450C-901A-93830C30DFB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{6BDBB0DF-8404-40AF-AC4F-B619FA907889}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002-450C-901A-93830C30DFB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{3A59A919-0CC8-4B81-85DF-C5E3EBAD220E}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002-450C-901A-93830C30DFB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{DF4FCD67-C116-4619-9FC6-B6848CCC5C69}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002-450C-901A-93830C30DFB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{77DF4DF8-F431-4442-B720-CBFFFB722070}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002-450C-901A-93830C30DFB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{94566FF0-DECA-4908-8290-E8362AC44816}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002-450C-901A-93830C30DFB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{49791BBA-FBB0-4C5C-8358-01FC148C36E9}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002-450C-901A-93830C30DFB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{B71F8266-C982-4D47-A6EF-E86F608CE413}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002-450C-901A-93830C30DFB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{1058090F-C061-4D61-93F8-985D847F4839}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002-450C-901A-93830C30DFB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{CE00E680-A87D-4DF4-B734-5BA41F789A7E}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002-450C-901A-93830C30DFB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{D602BE88-16FE-4D19-A1C4-F0A247B848FA}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002-450C-901A-93830C30DFB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{80E45EFE-787B-44F4-A396-72972765C3D9}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002-450C-901A-93830C30DFB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{CBA229CA-4E6A-4BC5-BECE-9A94298AC603}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002-450C-901A-93830C30DF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002-450C-901A-93830C30DFB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002-450C-901A-93830C30DFB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{0675BEBA-01BC-43A9-9453-7F03D8E3CA9F}</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6E56-4D13-9F56-E919E20336D7}"/>
                </c:ext>
              </c:extLst>
            </c:dLbl>
            <c:dLbl>
              <c:idx val="1"/>
              <c:tx>
                <c:strRef>
                  <c:f>Daten_Diagramme!$E$15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{B07F04C9-22AE-4A14-AB69-2B376377A1D2}</c15:txfldGUID>
                      <c15:f>Daten_Diagramme!$E$15</c15:f>
                      <c15:dlblFieldTableCache>
                        <c:ptCount val="1"/>
                        <c:pt idx="0">
                          <c:v>8.2</c:v>
                        </c:pt>
                      </c15:dlblFieldTableCache>
                    </c15:dlblFTEntry>
                  </c15:dlblFieldTable>
                  <c15:showDataLabelsRange val="0"/>
                </c:ext>
                <c:ext xmlns:c16="http://schemas.microsoft.com/office/drawing/2014/chart" uri="{C3380CC4-5D6E-409C-BE32-E72D297353CC}">
                  <c16:uniqueId val="{00000001-6E56-4D13-9F56-E919E20336D7}"/>
                </c:ext>
              </c:extLst>
            </c:dLbl>
            <c:dLbl>
              <c:idx val="2"/>
              <c:tx>
                <c:strRef>
                  <c:f>Daten_Diagramme!$E$16</c:f>
                  <c:strCache>
                    <c:ptCount val="1"/>
                    <c:pt idx="0">
                      <c:v>-29.5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{40DB3C2B-BBF0-4154-B9D7-00168834986F}</c15:txfldGUID>
                      <c15:f>Daten_Diagramme!$E$16</c15:f>
                      <c15:dlblFieldTableCache>
                        <c:ptCount val="1"/>
                        <c:pt idx="0">
                          <c:v>-29.5</c:v>
                        </c:pt>
                      </c15:dlblFieldTableCache>
                    </c15:dlblFTEntry>
                  </c15:dlblFieldTable>
                  <c15:showDataLabelsRange val="0"/>
                </c:ext>
                <c:ext xmlns:c16="http://schemas.microsoft.com/office/drawing/2014/chart" uri="{C3380CC4-5D6E-409C-BE32-E72D297353CC}">
                  <c16:uniqueId val="{00000002-6E56-4D13-9F56-E919E20336D7}"/>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{B72B9D23-7F5A-4A98-B60C-102743350C04}</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6E56-4D13-9F56-E919E20336D7}"/>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{41DED74B-51BD-42A4-92C0-8556356560B8}</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6E56-4D13-9F56-E919E20336D7}"/>
                </c:ext>
              </c:extLst>
            </c:dLbl>
            <c:dLbl>
              <c:idx val="5"/>
              <c:tx>
                <c:strRef>
                  <c:f>Daten_Diagramme!$E$19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{79790481-0D29-4D79-9587-A7358CDC39A6}</c15:txfldGUID>
                      <c15:f>Daten_Diagramme!$E$19</c15:f>
                      <c15:dlblFieldTableCache>
                        <c:ptCount val="1"/>
                        <c:pt idx="0">
                          <c:v>3.5</c:v>
                        </c:pt>
                      </c15:dlblFieldTableCache>
                    </c15:dlblFTEntry>
                  </c15:dlblFieldTable>
                  <c15:showDataLabelsRange val="0"/>
                </c:ext>
                <c:ext xmlns:c16="http://schemas.microsoft.com/office/drawing/2014/chart" uri="{C3380CC4-5D6E-409C-BE32-E72D297353CC}">
                  <c16:uniqueId val="{00000005-6E56-4D13-9F56-E919E20336D7}"/>
                </c:ext>
              </c:extLst>
            </c:dLbl>
            <c:dLbl>
              <c:idx val="6"/>
              <c:tx>
                <c:strRef>
                  <c:f>Daten_Diagramme!$E$20</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{9DF356C8-7736-40C5-8C3B-C6C2017F116B}</c15:txfldGUID>
                      <c15:f>Daten_Diagramme!$E$20</c15:f>
                      <c15:dlblFieldTableCache>
                        <c:ptCount val="1"/>
                        <c:pt idx="0">
                          <c:v>-19.3</c:v>
                        </c:pt>
                      </c15:dlblFieldTableCache>
                    </c15:dlblFTEntry>
                  </c15:dlblFieldTable>
                  <c15:showDataLabelsRange val="0"/>
                </c:ext>
                <c:ext xmlns:c16="http://schemas.microsoft.com/office/drawing/2014/chart" uri="{C3380CC4-5D6E-409C-BE32-E72D297353CC}">
                  <c16:uniqueId val="{00000006-6E56-4D13-9F56-E919E20336D7}"/>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{7EDEEFDC-46F2-4531-9FF7-554A7E2702B6}</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6E56-4D13-9F56-E919E20336D7}"/>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{51F4B78D-EB5F-4DB1-B7BF-5D1DDF151BBC}</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6E56-4D13-9F56-E919E20336D7}"/>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{BC402E1F-A444-4699-BE6B-71B90F232910}</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6E56-4D13-9F56-E919E20336D7}"/>
                </c:ext>
              </c:extLst>
            </c:dLbl>
            <c:dLbl>
              <c:idx val="10"/>
              <c:tx>
                <c:strRef>
                  <c:f>Daten_Diagramme!$E$24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{AB58631A-157C-4F4E-917F-1E0FE9886EAC}</c15:txfldGUID>
                      <c15:f>Daten_Diagramme!$E$24</c15:f>
                      <c15:dlblFieldTableCache>
                        <c:ptCount val="1"/>
                        <c:pt idx="0">
                          <c:v>-9.1</c:v>
                        </c:pt>
                      </c15:dlblFieldTableCache>
                    </c15:dlblFTEntry>
                  </c15:dlblFieldTable>
                  <c15:showDataLabelsRange val="0"/>
                </c:ext>
                <c:ext xmlns:c16="http://schemas.microsoft.com/office/drawing/2014/chart" uri="{C3380CC4-5D6E-409C-BE32-E72D297353CC}">
                  <c16:uniqueId val="{0000000A-6E56-4D13-9F56-E919E20336D7}"/>
                </c:ext>
              </c:extLst>
            </c:dLbl>
            <c:dLbl>
              <c:idx val="11"/>
              <c:tx>
                <c:strRef>
                  <c:f>Daten_Diagramme!$E$25</c:f>
                  <c:strCache>
                    <c:ptCount val="1"/>
                    <c:pt idx="0">
                      <c:v>30.8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{BBCCFA54-9A5F-4525-B532-042BA3BC681A}</c15:txfldGUID>
                      <c15:f>Daten_Diagramme!$E$25</c15:f>
                      <c15:dlblFieldTableCache>
                        <c:ptCount val="1"/>
                        <c:pt idx="0">
                          <c:v>30.8</c:v>
                        </c:pt>
                      </c15:dlblFieldTableCache>
                    </c15:dlblFTEntry>
                  </c15:dlblFieldTable>
                  <c15:showDataLabelsRange val="0"/>
                </c:ext>
                <c:ext xmlns:c16="http://schemas.microsoft.com/office/drawing/2014/chart" uri="{C3380CC4-5D6E-409C-BE32-E72D297353CC}">
                  <c16:uniqueId val="{0000000B-6E56-4D13-9F56-E919E20336D7}"/>
                </c:ext>
              </c:extLst>
            </c:dLbl>
            <c:dLbl>
              <c:idx val="12"/>
              <c:tx>
                <c:strRef>
                  <c:f>Daten_Diagramme!$E$26</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{F6277467-8DDF-4C2D-B31C-0C06AC41ED39}</c15:txfldGUID>
                      <c15:f>Daten_Diagramme!$E$26</c15:f>
                      <c15:dlblFieldTableCache>
                        <c:ptCount val="1"/>
                        <c:pt idx="0">
                          <c:v>10.9</c:v>
                        </c:pt>
                      </c15:dlblFieldTableCache>
                    </c15:dlblFTEntry>
                  </c15:dlblFieldTable>
                  <c15:showDataLabelsRange val="0"/>
                </c:ext>
                <c:ext xmlns:c16="http://schemas.microsoft.com/office/drawing/2014/chart" uri="{C3380CC4-5D6E-409C-BE32-E72D297353CC}">
                  <c16:uniqueId val="{0000000C-6E56-4D13-9F56-E919E20336D7}"/>
                </c:ext>
              </c:extLst>
            </c:dLbl>
            <c:dLbl>
              <c:idx val="13"/>
              <c:tx>
                <c:strRef>
                  <c:f>Daten_Diagramme!$E$27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{C9322DEF-8A8F-480C-912E-A881DC793952}</c15:txfldGUID>
                      <c15:f>Daten_Diagramme!$E$27</c15:f>
                      <c15:dlblFieldTableCache>
                        <c:ptCount val="1"/>
                        <c:pt idx="0">
                          <c:v>-7.4</c:v>
                        </c:pt>
                      </c15:dlblFieldTableCache>
                    </c15:dlblFTEntry>
                  </c15:dlblFieldTable>
                  <c15:showDataLabelsRange val="0"/>
                </c:ext>
                <c:ext xmlns:c16="http://schemas.microsoft.com/office/drawing/2014/chart" uri="{C3380CC4-5D6E-409C-BE32-E72D297353CC}">
                  <c16:uniqueId val="{0000000D-6E56-4D13-9F56-E919E20336D7}"/>
                </c:ext>
              </c:extLst>
            </c:dLbl>
            <c:dLbl>
              <c:idx val="14"/>
              <c:tx>
                <c:strRef>
                  <c:f>Daten_Diagramme!$E$28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{39005F27-4ECE-4DE9-A584-D9226A0AFC14}</c15:txfldGUID>
                      <c15:f>Daten_Diagramme!$E$28</c15:f>
                      <c15:dlblFieldTableCache>
                        <c:ptCount val="1"/>
                        <c:pt idx="0">
                          <c:v>-7.0</c:v>
                        </c:pt>
                      </c15:dlblFieldTableCache>
                    </c15:dlblFTEntry>
                  </c15:dlblFieldTable>
                  <c15:showDataLabelsRange val="0"/>
                </c:ext>
                <c:ext xmlns:c16="http://schemas.microsoft.com/office/drawing/2014/chart" uri="{C3380CC4-5D6E-409C-BE32-E72D297353CC}">
                  <c16:uniqueId val="{0000000E-6E56-4D13-9F56-E919E20336D7}"/>
                </c:ext>
              </c:extLst>
            </c:dLbl>
            <c:dLbl>
              <c:idx val="15"/>
              <c:tx>
                <c:strRef>
                  <c:f>Daten_Diagramme!$E$29</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{2B64F572-1A71-48A2-B071-1BA3E537A284}</c15:txfldGUID>
                      <c15:f>Daten_Diagramme!$E$29</c15:f>
                      <c15:dlblFieldTableCache>
                        <c:ptCount val="1"/>
                        <c:pt idx="0">
                          <c:v>14.3</c:v>
                        </c:pt>
                      </c15:dlblFieldTableCache>
                    </c15:dlblFTEntry>
                  </c15:dlblFieldTable>
                  <c15:showDataLabelsRange val="0"/>
                </c:ext>
                <c:ext xmlns:c16="http://schemas.microsoft.com/office/drawing/2014/chart" uri="{C3380CC4-5D6E-409C-BE32-E72D297353CC}">
                  <c16:uniqueId val="{0000000F-6E56-4D13-9F56-E919E20336D7}"/>
                </c:ext>
              </c:extLst>
            </c:dLbl>
            <c:dLbl>
              <c:idx val="16"/>
              <c:tx>
                <c:strRef>
                  <c:f>Daten_Diagramme!$E$30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{D96B8AEF-22B3-4AE6-9D17-FB4477BD3FEA}</c15:txfldGUID>
                      <c15:f>Daten_Diagramme!$E$30</c15:f>
                      <c15:dlblFieldTableCache>
                        <c:ptCount val="1"/>
                        <c:pt idx="0">
                          <c:v>-12.7</c:v>
                        </c:pt>
                      </c15:dlblFieldTableCache>
                    </c15:dlblFTEntry>
                  </c15:dlblFieldTable>
                  <c15:showDataLabelsRange val="0"/>
                </c:ext>
                <c:ext xmlns:c16="http://schemas.microsoft.com/office/drawing/2014/chart" uri="{C3380CC4-5D6E-409C-BE32-E72D297353CC}">
                  <c16:uniqueId val="{00000010-6E56-4D13-9F56-E919E20336D7}"/>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{C7F72AC4-40C9-411F-B18B-E2E92922B968}</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6E56-4D13-9F56-E919E20336D7}"/>
                </c:ext>
              </c:extLst>
            </c:dLbl>
            <c:dLbl>
              <c:idx val="18"/>
              <c:tx>
                <c:strRef>
                  <c:f>Daten_Diagramme!$E$32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{5B2281B0-868E-46A7-92BC-4800D0F298A9}</c15:txfldGUID>
                      <c15:f>Daten_Diagramme!$E$32</c15:f>
                      <c15:dlblFieldTableCache>
                        <c:ptCount val="1"/>
                        <c:pt idx="0">
                          <c:v>5.1</c:v>
                        </c:pt>
                      </c15:dlblFieldTableCache>
                    </c15:dlblFTEntry>
                  </c15:dlblFieldTable>
                  <c15:showDataLabelsRange val="0"/>
                </c:ext>
                <c:ext xmlns:c16="http://schemas.microsoft.com/office/drawing/2014/chart" uri="{C3380CC4-5D6E-409C-BE32-E72D297353CC}">
                  <c16:uniqueId val="{00000012-6E56-4D13-9F56-E919E20336D7}"/>
                </c:ext>
              </c:extLst>
            </c:dLbl>
            <c:dLbl>
              <c:idx val="19"/>
              <c:tx>
                <c:strRef>
                  <c:f>Daten_Diagramme!$E$33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{7158EF1D-F4AF-4CA7-9C30-50E4A7769395}</c15:txfldGUID>
                      <c15:f>Daten_Diagramme!$E$33</c15:f>
                      <c15:dlblFieldTableCache>
                        <c:ptCount val="1"/>
                        <c:pt idx="0">
                          <c:v>10.7</c:v>
                        </c:pt>
                      </c15:dlblFieldTableCache>
                    </c15:dlblFTEntry>
                  </c15:dlblFieldTable>
                  <c15:showDataLabelsRange val="0"/>
                </c:ext>
                <c:ext xmlns:c16="http://schemas.microsoft.com/office/drawing/2014/chart" uri="{C3380CC4-5D6E-409C-BE32-E72D297353CC}">
                  <c16:uniqueId val="{00000013-6E56-4D13-9F56-E919E20336D7}"/>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{7E186E65-28CC-4173-82A9-A674FB2873BC}</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6E56-4D13-9F56-E919E20336D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{57DD5796-ED5C-442F-A17D-D4EC011DD3FB}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E56-4D13-9F56-E919E20336D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{4DCF857A-4343-4280-8A48-510A3A4DFB0E}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E56-4D13-9F56-E919E20336D7}"/>
                </c:ext>
              </c:extLst>
            </c:dLbl>
            <c:dLbl>
              <c:idx val="23"/>
              <c:tx>
                <c:strRef>
                  <c:f>Daten_Diagramme!$E$37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{4F32E195-16EA-464F-B604-F67E0352DC7E}</c15:txfldGUID>
                      <c15:f>Daten_Diagramme!$E$37</c15:f>
                      <c15:dlblFieldTableCache>
                        <c:ptCount val="1"/>
                        <c:pt idx="0">
                          <c:v>8.2</c:v>
                        </c:pt>
                      </c15:dlblFieldTableCache>
                    </c15:dlblFTEntry>
                  </c15:dlblFieldTable>
                  <c15:showDataLabelsRange val="0"/>
                </c:ext>
                <c:ext xmlns:c16="http://schemas.microsoft.com/office/drawing/2014/chart" uri="{C3380CC4-5D6E-409C-BE32-E72D297353CC}">
                  <c16:uniqueId val="{00000017-6E56-4D13-9F56-E919E20336D7}"/>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{A184CEE2-1560-4549-96BD-D8BF65444F68}</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6E56-4D13-9F56-E919E20336D7}"/>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{26CE3B0F-3A25-41DC-8636-2F909F72E8DB}</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6E56-4D13-9F56-E919E20336D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{C9F5FB70-8223-4CFD-9A8A-0AEEE8CFB8E2}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E56-4D13-9F56-E919E20336D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{5622DBA5-07E2-41B0-A9AF-7C2FAC812A38}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E56-4D13-9F56-E919E20336D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{350C4A73-C7EA-4EF0-BB83-33E390D9FAAE}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E56-4D13-9F56-E919E20336D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{34958A4C-61BC-4E50-BBC5-1E066BBDCF43}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E56-4D13-9F56-E919E20336D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{E665FDB2-94DC-440E-8042-6BACDE423641}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E56-4D13-9F56-E919E20336D7}"/>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{4D30F757-3C71-4907-AACB-A02445BCF70C}</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6E56-4D13-9F56-E919E20336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-1.4453824507546686</c:v>
                </c:pt>
                <c:pt idx="1">
                  <c:v>8.1967213114754092</c:v>
                </c:pt>
                <c:pt idx="2">
                  <c:v>-29.508196721311474</c:v>
                </c:pt>
                <c:pt idx="3">
                  <c:v>-0.26178010471204188</c:v>
                </c:pt>
                <c:pt idx="4">
                  <c:v>6.9767441860465116</c:v>
                </c:pt>
                <c:pt idx="5">
                  <c:v>3.5294117647058822</c:v>
                </c:pt>
                <c:pt idx="6">
                  <c:v>-19.277108433734941</c:v>
                </c:pt>
                <c:pt idx="7">
                  <c:v>2.003338898163606</c:v>
                </c:pt>
                <c:pt idx="8">
                  <c:v>-2.2508038585209005</c:v>
                </c:pt>
                <c:pt idx="9">
                  <c:v>1.3126491646778042</c:v>
                </c:pt>
                <c:pt idx="10">
                  <c:v>-9.0814196242171192</c:v>
                </c:pt>
                <c:pt idx="11">
                  <c:v>30.76923076923077</c:v>
                </c:pt>
                <c:pt idx="12">
                  <c:v>10.869565217391305</c:v>
                </c:pt>
                <c:pt idx="13">
                  <c:v>-7.4025974025974026</c:v>
                </c:pt>
                <c:pt idx="14">
                  <c:v>-7.0291777188328917</c:v>
                </c:pt>
                <c:pt idx="15">
                  <c:v>14.285714285714286</c:v>
                </c:pt>
                <c:pt idx="16">
                  <c:v>-12.698412698412698</c:v>
                </c:pt>
                <c:pt idx="17">
                  <c:v>-7.3394495412844041</c:v>
                </c:pt>
                <c:pt idx="18">
                  <c:v>5.1001821493624773</c:v>
                </c:pt>
                <c:pt idx="19">
                  <c:v>10.743801652892563</c:v>
                </c:pt>
                <c:pt idx="20">
                  <c:v>3.6269430051813472</c:v>
                </c:pt>
                <c:pt idx="21">
                  <c:v>0</c:v>
                </c:pt>
                <c:pt idx="23">
                  <c:v>8.1967213114754092</c:v>
                </c:pt>
                <c:pt idx="24">
                  <c:v>-0.67178502879078694</c:v>
                </c:pt>
                <c:pt idx="25">
                  <c:v>-1.743312293357379</c:v>
                </c:pt>
              </c:numCache>
            </c:numRef>
          </c:val>
          <c:extLst>
            <c:ext xmlns:c16="http://schemas.microsoft.com/office/drawing/2014/chart" uri="{C3380CC4-5D6E-409C-BE32-E72D297353CC}">
              <c16:uniqueId val="{00000020-6E56-4D13-9F56-E919E20336D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{FBE1BAAE-F6F9-401E-B98A-8057426781B6}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E56-4D13-9F56-E919E20336D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{7AA34CE4-56FF-4088-A3CD-19523A447722}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E56-4D13-9F56-E919E20336D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{C52EBECC-859B-4F49-A84A-0FFDB21C84EF}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E56-4D13-9F56-E919E20336D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{C7FAE535-A011-4667-AECB-4AA4235EC5C9}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E56-4D13-9F56-E919E20336D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{FB3319A1-D2A5-439E-ACDD-1FF4F97F2968}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E56-4D13-9F56-E919E20336D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{0F4B09F0-BEC4-4EE1-A309-EF38DB79CC21}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E56-4D13-9F56-E919E20336D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{556823CA-C9F0-4EAC-B95B-FDC04C5D20F2}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E56-4D13-9F56-E919E20336D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{7B98BF1A-DCFA-4B98-9BD4-DCC99ACAEDE0}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E56-4D13-9F56-E919E20336D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{A3D189CF-F68E-4958-BDA4-A595E286F589}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E56-4D13-9F56-E919E20336D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{547D4A11-6511-464C-B08E-B8D0AD753883}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E56-4D13-9F56-E919E20336D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{22C0163E-6A67-4336-89D6-4457C05F03F7}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E56-4D13-9F56-E919E20336D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{DFEFE65B-18AC-462E-8E7D-E3ECF4205B21}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E56-4D13-9F56-E919E20336D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{8B694AB4-BCB6-4E4D-8299-074D74A41E50}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E56-4D13-9F56-E919E20336D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{C48C0D3E-C3D2-4186-B1C9-B88D06A0E943}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E56-4D13-9F56-E919E20336D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{E049268C-8AF1-4D91-8FFC-F80DC40AFD8C}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E56-4D13-9F56-E919E20336D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{C515DEC9-A842-4B0F-88B6-11597FA876E3}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E56-4D13-9F56-E919E20336D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{24085EC1-0AA2-40FE-BB70-32FFD90DC896}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E56-4D13-9F56-E919E20336D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{FA0B3CD8-5DD9-4B3B-B69B-983D33A9F720}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E56-4D13-9F56-E919E20336D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{7E7F7602-D048-470B-95CA-2B7DEE4AA73F}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E56-4D13-9F56-E919E20336D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{ABA38E56-60A7-4E40-B472-E23B18FB4E13}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E56-4D13-9F56-E919E20336D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{6E0CD00D-499F-45AA-87FA-2ED75AE75096}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E56-4D13-9F56-E919E20336D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{B54AD2AE-384D-4DEC-AF2F-E59A3F072A1A}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E56-4D13-9F56-E919E20336D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{9E235EAB-5C6A-458E-989F-A807BDEFD525}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E56-4D13-9F56-E919E20336D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{340739F8-B3EA-43BE-9F62-F25886E229BC}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E56-4D13-9F56-E919E20336D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{43C508F8-95C6-4B42-8A1A-198020180DD1}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E56-4D13-9F56-E919E20336D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{7D071BF7-9C4E-4800-A886-F264DA854A78}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E56-4D13-9F56-E919E20336D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{EB30721D-9A9B-4F97-B5DF-1E12AC4390BD}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E56-4D13-9F56-E919E20336D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{8D795C10-C206-402C-AB8A-13E40A42C5DD}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E56-4D13-9F56-E919E20336D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{E8B17CBB-2FC6-4B05-8F83-6FB5F3DDA882}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E56-4D13-9F56-E919E20336D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{90B3CAA1-609E-4A85-97F5-9BEF9A6CAD4F}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E56-4D13-9F56-E919E20336D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{A0EF7FFF-8733-4BED-9D4A-749008DAB7F1}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E56-4D13-9F56-E919E20336D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{1A27A070-34D4-46A5-B828-BD615762CCE3}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E56-4D13-9F56-E919E20336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E56-4D13-9F56-E919E20336D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E56-4D13-9F56-E919E20336D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{4B2FFD6E-E8CC-42A7-8183-FC8B8FF8ADC8}</c15:txfldGUID>
                      <c15:f>Diagramm!$I$46</c15:f>
                      <c15:dlblFieldTableCache>
                        <c:ptCount val="1"/>
                      </c15:dlblFieldTableCache>
                    </c15:dlblFTEntry>
                  </c15:dlblFieldTable>
                  <c15:showDataLabelsRange val="0"/>
                </c:ext>
                <c:ext xmlns:c16="http://schemas.microsoft.com/office/drawing/2014/chart" uri="{C3380CC4-5D6E-409C-BE32-E72D297353CC}">
                  <c16:uniqueId val="{00000000-F329-4DF0-A2E6-A6A3704C91F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{1D8B5C21-F22A-46FD-88F9-3CB91EA07B41}</c15:txfldGUID>
                      <c15:f>Diagramm!$I$47</c15:f>
                      <c15:dlblFieldTableCache>
                        <c:ptCount val="1"/>
                      </c15:dlblFieldTableCache>
                    </c15:dlblFTEntry>
                  </c15:dlblFieldTable>
                  <c15:showDataLabelsRange val="0"/>
                </c:ext>
                <c:ext xmlns:c16="http://schemas.microsoft.com/office/drawing/2014/chart" uri="{C3380CC4-5D6E-409C-BE32-E72D297353CC}">
                  <c16:uniqueId val="{00000001-F329-4DF0-A2E6-A6A3704C91F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{B9AE96CD-84F0-4ABE-A70E-D0A450F14410}</c15:txfldGUID>
                      <c15:f>Diagramm!$I$48</c15:f>
                      <c15:dlblFieldTableCache>
                        <c:ptCount val="1"/>
                      </c15:dlblFieldTableCache>
                    </c15:dlblFTEntry>
                  </c15:dlblFieldTable>
                  <c15:showDataLabelsRange val="0"/>
                </c:ext>
                <c:ext xmlns:c16="http://schemas.microsoft.com/office/drawing/2014/chart" uri="{C3380CC4-5D6E-409C-BE32-E72D297353CC}">
                  <c16:uniqueId val="{00000002-F329-4DF0-A2E6-A6A3704C91F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{46A1AC9B-F508-40AB-92A2-4C810C6C8D3E}</c15:txfldGUID>
                      <c15:f>Diagramm!$I$49</c15:f>
                      <c15:dlblFieldTableCache>
                        <c:ptCount val="1"/>
                      </c15:dlblFieldTableCache>
                    </c15:dlblFTEntry>
                  </c15:dlblFieldTable>
                  <c15:showDataLabelsRange val="0"/>
                </c:ext>
                <c:ext xmlns:c16="http://schemas.microsoft.com/office/drawing/2014/chart" uri="{C3380CC4-5D6E-409C-BE32-E72D297353CC}">
                  <c16:uniqueId val="{00000003-F329-4DF0-A2E6-A6A3704C91F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{38C2246B-5C44-43CD-A02B-B8C7D8AD1C4F}</c15:txfldGUID>
                      <c15:f>Diagramm!$I$50</c15:f>
                      <c15:dlblFieldTableCache>
                        <c:ptCount val="1"/>
                      </c15:dlblFieldTableCache>
                    </c15:dlblFTEntry>
                  </c15:dlblFieldTable>
                  <c15:showDataLabelsRange val="0"/>
                </c:ext>
                <c:ext xmlns:c16="http://schemas.microsoft.com/office/drawing/2014/chart" uri="{C3380CC4-5D6E-409C-BE32-E72D297353CC}">
                  <c16:uniqueId val="{00000004-F329-4DF0-A2E6-A6A3704C91F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{DE778D76-A2BD-4A5E-B599-D2AB4A853461}</c15:txfldGUID>
                      <c15:f>Diagramm!$I$51</c15:f>
                      <c15:dlblFieldTableCache>
                        <c:ptCount val="1"/>
                      </c15:dlblFieldTableCache>
                    </c15:dlblFTEntry>
                  </c15:dlblFieldTable>
                  <c15:showDataLabelsRange val="0"/>
                </c:ext>
                <c:ext xmlns:c16="http://schemas.microsoft.com/office/drawing/2014/chart" uri="{C3380CC4-5D6E-409C-BE32-E72D297353CC}">
                  <c16:uniqueId val="{00000005-F329-4DF0-A2E6-A6A3704C91F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{B6C4ECBF-39E5-4545-A3A4-12AED77928FD}</c15:txfldGUID>
                      <c15:f>Diagramm!$I$52</c15:f>
                      <c15:dlblFieldTableCache>
                        <c:ptCount val="1"/>
                      </c15:dlblFieldTableCache>
                    </c15:dlblFTEntry>
                  </c15:dlblFieldTable>
                  <c15:showDataLabelsRange val="0"/>
                </c:ext>
                <c:ext xmlns:c16="http://schemas.microsoft.com/office/drawing/2014/chart" uri="{C3380CC4-5D6E-409C-BE32-E72D297353CC}">
                  <c16:uniqueId val="{00000006-F329-4DF0-A2E6-A6A3704C91F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{CDAA1FA8-3DE4-4F0B-9BC0-1D15099E4359}</c15:txfldGUID>
                      <c15:f>Diagramm!$I$53</c15:f>
                      <c15:dlblFieldTableCache>
                        <c:ptCount val="1"/>
                      </c15:dlblFieldTableCache>
                    </c15:dlblFTEntry>
                  </c15:dlblFieldTable>
                  <c15:showDataLabelsRange val="0"/>
                </c:ext>
                <c:ext xmlns:c16="http://schemas.microsoft.com/office/drawing/2014/chart" uri="{C3380CC4-5D6E-409C-BE32-E72D297353CC}">
                  <c16:uniqueId val="{00000007-F329-4DF0-A2E6-A6A3704C91F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{76A8F4A9-0EC7-479B-A7A8-1B41F6D16F11}</c15:txfldGUID>
                      <c15:f>Diagramm!$I$54</c15:f>
                      <c15:dlblFieldTableCache>
                        <c:ptCount val="1"/>
                      </c15:dlblFieldTableCache>
                    </c15:dlblFTEntry>
                  </c15:dlblFieldTable>
                  <c15:showDataLabelsRange val="0"/>
                </c:ext>
                <c:ext xmlns:c16="http://schemas.microsoft.com/office/drawing/2014/chart" uri="{C3380CC4-5D6E-409C-BE32-E72D297353CC}">
                  <c16:uniqueId val="{00000008-F329-4DF0-A2E6-A6A3704C91F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{EEF750FE-08C2-4503-9E04-4144C0CBF09E}</c15:txfldGUID>
                      <c15:f>Diagramm!$I$55</c15:f>
                      <c15:dlblFieldTableCache>
                        <c:ptCount val="1"/>
                      </c15:dlblFieldTableCache>
                    </c15:dlblFTEntry>
                  </c15:dlblFieldTable>
                  <c15:showDataLabelsRange val="0"/>
                </c:ext>
                <c:ext xmlns:c16="http://schemas.microsoft.com/office/drawing/2014/chart" uri="{C3380CC4-5D6E-409C-BE32-E72D297353CC}">
                  <c16:uniqueId val="{00000009-F329-4DF0-A2E6-A6A3704C91F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{F8374B24-DD34-4735-966D-5714084BD3DD}</c15:txfldGUID>
                      <c15:f>Diagramm!$I$56</c15:f>
                      <c15:dlblFieldTableCache>
                        <c:ptCount val="1"/>
                      </c15:dlblFieldTableCache>
                    </c15:dlblFTEntry>
                  </c15:dlblFieldTable>
                  <c15:showDataLabelsRange val="0"/>
                </c:ext>
                <c:ext xmlns:c16="http://schemas.microsoft.com/office/drawing/2014/chart" uri="{C3380CC4-5D6E-409C-BE32-E72D297353CC}">
                  <c16:uniqueId val="{0000000A-F329-4DF0-A2E6-A6A3704C91F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{46245536-1384-4827-AFE8-CD923892CD05}</c15:txfldGUID>
                      <c15:f>Diagramm!$I$57</c15:f>
                      <c15:dlblFieldTableCache>
                        <c:ptCount val="1"/>
                      </c15:dlblFieldTableCache>
                    </c15:dlblFTEntry>
                  </c15:dlblFieldTable>
                  <c15:showDataLabelsRange val="0"/>
                </c:ext>
                <c:ext xmlns:c16="http://schemas.microsoft.com/office/drawing/2014/chart" uri="{C3380CC4-5D6E-409C-BE32-E72D297353CC}">
                  <c16:uniqueId val="{0000000B-F329-4DF0-A2E6-A6A3704C91F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{2C998A29-801D-4166-81D5-F92A41D57100}</c15:txfldGUID>
                      <c15:f>Diagramm!$I$58</c15:f>
                      <c15:dlblFieldTableCache>
                        <c:ptCount val="1"/>
                      </c15:dlblFieldTableCache>
                    </c15:dlblFTEntry>
                  </c15:dlblFieldTable>
                  <c15:showDataLabelsRange val="0"/>
                </c:ext>
                <c:ext xmlns:c16="http://schemas.microsoft.com/office/drawing/2014/chart" uri="{C3380CC4-5D6E-409C-BE32-E72D297353CC}">
                  <c16:uniqueId val="{0000000C-F329-4DF0-A2E6-A6A3704C91F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{D0F07027-95C5-43AE-A4FC-EC1C9D62AAAD}</c15:txfldGUID>
                      <c15:f>Diagramm!$I$59</c15:f>
                      <c15:dlblFieldTableCache>
                        <c:ptCount val="1"/>
                      </c15:dlblFieldTableCache>
                    </c15:dlblFTEntry>
                  </c15:dlblFieldTable>
                  <c15:showDataLabelsRange val="0"/>
                </c:ext>
                <c:ext xmlns:c16="http://schemas.microsoft.com/office/drawing/2014/chart" uri="{C3380CC4-5D6E-409C-BE32-E72D297353CC}">
                  <c16:uniqueId val="{0000000D-F329-4DF0-A2E6-A6A3704C91F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{19C1CDD5-25EA-42D0-9743-0C7497CDFE2F}</c15:txfldGUID>
                      <c15:f>Diagramm!$I$60</c15:f>
                      <c15:dlblFieldTableCache>
                        <c:ptCount val="1"/>
                      </c15:dlblFieldTableCache>
                    </c15:dlblFTEntry>
                  </c15:dlblFieldTable>
                  <c15:showDataLabelsRange val="0"/>
                </c:ext>
                <c:ext xmlns:c16="http://schemas.microsoft.com/office/drawing/2014/chart" uri="{C3380CC4-5D6E-409C-BE32-E72D297353CC}">
                  <c16:uniqueId val="{0000000E-F329-4DF0-A2E6-A6A3704C91F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{7D700524-419A-4D2E-BF62-64EA94894901}</c15:txfldGUID>
                      <c15:f>Diagramm!$I$61</c15:f>
                      <c15:dlblFieldTableCache>
                        <c:ptCount val="1"/>
                      </c15:dlblFieldTableCache>
                    </c15:dlblFTEntry>
                  </c15:dlblFieldTable>
                  <c15:showDataLabelsRange val="0"/>
                </c:ext>
                <c:ext xmlns:c16="http://schemas.microsoft.com/office/drawing/2014/chart" uri="{C3380CC4-5D6E-409C-BE32-E72D297353CC}">
                  <c16:uniqueId val="{0000000F-F329-4DF0-A2E6-A6A3704C91F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{90730AA5-9D92-4B33-A119-B697B122B8B2}</c15:txfldGUID>
                      <c15:f>Diagramm!$I$62</c15:f>
                      <c15:dlblFieldTableCache>
                        <c:ptCount val="1"/>
                      </c15:dlblFieldTableCache>
                    </c15:dlblFTEntry>
                  </c15:dlblFieldTable>
                  <c15:showDataLabelsRange val="0"/>
                </c:ext>
                <c:ext xmlns:c16="http://schemas.microsoft.com/office/drawing/2014/chart" uri="{C3380CC4-5D6E-409C-BE32-E72D297353CC}">
                  <c16:uniqueId val="{00000010-F329-4DF0-A2E6-A6A3704C91F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{785DB790-DEB2-4659-B1F7-0DA68B2E3C26}</c15:txfldGUID>
                      <c15:f>Diagramm!$I$63</c15:f>
                      <c15:dlblFieldTableCache>
                        <c:ptCount val="1"/>
                      </c15:dlblFieldTableCache>
                    </c15:dlblFTEntry>
                  </c15:dlblFieldTable>
                  <c15:showDataLabelsRange val="0"/>
                </c:ext>
                <c:ext xmlns:c16="http://schemas.microsoft.com/office/drawing/2014/chart" uri="{C3380CC4-5D6E-409C-BE32-E72D297353CC}">
                  <c16:uniqueId val="{00000011-F329-4DF0-A2E6-A6A3704C91F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{8B041A4C-E81A-417A-954C-C2034E7F5C27}</c15:txfldGUID>
                      <c15:f>Diagramm!$I$64</c15:f>
                      <c15:dlblFieldTableCache>
                        <c:ptCount val="1"/>
                      </c15:dlblFieldTableCache>
                    </c15:dlblFTEntry>
                  </c15:dlblFieldTable>
                  <c15:showDataLabelsRange val="0"/>
                </c:ext>
                <c:ext xmlns:c16="http://schemas.microsoft.com/office/drawing/2014/chart" uri="{C3380CC4-5D6E-409C-BE32-E72D297353CC}">
                  <c16:uniqueId val="{00000012-F329-4DF0-A2E6-A6A3704C91F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{4F4680EE-74AC-4CD3-988F-CE7571002E4F}</c15:txfldGUID>
                      <c15:f>Diagramm!$I$65</c15:f>
                      <c15:dlblFieldTableCache>
                        <c:ptCount val="1"/>
                      </c15:dlblFieldTableCache>
                    </c15:dlblFTEntry>
                  </c15:dlblFieldTable>
                  <c15:showDataLabelsRange val="0"/>
                </c:ext>
                <c:ext xmlns:c16="http://schemas.microsoft.com/office/drawing/2014/chart" uri="{C3380CC4-5D6E-409C-BE32-E72D297353CC}">
                  <c16:uniqueId val="{00000013-F329-4DF0-A2E6-A6A3704C91F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{CBCF41C2-573E-4B1E-AB71-1F772E6454A4}</c15:txfldGUID>
                      <c15:f>Diagramm!$I$66</c15:f>
                      <c15:dlblFieldTableCache>
                        <c:ptCount val="1"/>
                      </c15:dlblFieldTableCache>
                    </c15:dlblFTEntry>
                  </c15:dlblFieldTable>
                  <c15:showDataLabelsRange val="0"/>
                </c:ext>
                <c:ext xmlns:c16="http://schemas.microsoft.com/office/drawing/2014/chart" uri="{C3380CC4-5D6E-409C-BE32-E72D297353CC}">
                  <c16:uniqueId val="{00000014-F329-4DF0-A2E6-A6A3704C91F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{C5DDCBA5-AECC-4548-A4C3-5F253D188B0A}</c15:txfldGUID>
                      <c15:f>Diagramm!$I$67</c15:f>
                      <c15:dlblFieldTableCache>
                        <c:ptCount val="1"/>
                      </c15:dlblFieldTableCache>
                    </c15:dlblFTEntry>
                  </c15:dlblFieldTable>
                  <c15:showDataLabelsRange val="0"/>
                </c:ext>
                <c:ext xmlns:c16="http://schemas.microsoft.com/office/drawing/2014/chart" uri="{C3380CC4-5D6E-409C-BE32-E72D297353CC}">
                  <c16:uniqueId val="{00000015-F329-4DF0-A2E6-A6A3704C91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29-4DF0-A2E6-A6A3704C91F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{3095BF75-9835-47F4-9450-F70D58DF20BF}</c15:txfldGUID>
                      <c15:f>Diagramm!$K$46</c15:f>
                      <c15:dlblFieldTableCache>
                        <c:ptCount val="1"/>
                      </c15:dlblFieldTableCache>
                    </c15:dlblFTEntry>
                  </c15:dlblFieldTable>
                  <c15:showDataLabelsRange val="0"/>
                </c:ext>
                <c:ext xmlns:c16="http://schemas.microsoft.com/office/drawing/2014/chart" uri="{C3380CC4-5D6E-409C-BE32-E72D297353CC}">
                  <c16:uniqueId val="{00000017-F329-4DF0-A2E6-A6A3704C91F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{F1E3C34C-870F-4FCC-8BC9-9C2BFDFDBB72}</c15:txfldGUID>
                      <c15:f>Diagramm!$K$47</c15:f>
                      <c15:dlblFieldTableCache>
                        <c:ptCount val="1"/>
                      </c15:dlblFieldTableCache>
                    </c15:dlblFTEntry>
                  </c15:dlblFieldTable>
                  <c15:showDataLabelsRange val="0"/>
                </c:ext>
                <c:ext xmlns:c16="http://schemas.microsoft.com/office/drawing/2014/chart" uri="{C3380CC4-5D6E-409C-BE32-E72D297353CC}">
                  <c16:uniqueId val="{00000018-F329-4DF0-A2E6-A6A3704C91F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{C035E49B-1715-46E6-830A-B80C850C6CB4}</c15:txfldGUID>
                      <c15:f>Diagramm!$K$48</c15:f>
                      <c15:dlblFieldTableCache>
                        <c:ptCount val="1"/>
                      </c15:dlblFieldTableCache>
                    </c15:dlblFTEntry>
                  </c15:dlblFieldTable>
                  <c15:showDataLabelsRange val="0"/>
                </c:ext>
                <c:ext xmlns:c16="http://schemas.microsoft.com/office/drawing/2014/chart" uri="{C3380CC4-5D6E-409C-BE32-E72D297353CC}">
                  <c16:uniqueId val="{00000019-F329-4DF0-A2E6-A6A3704C91F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{719B000B-DD27-4F42-B02B-D6B39C31DCC6}</c15:txfldGUID>
                      <c15:f>Diagramm!$K$49</c15:f>
                      <c15:dlblFieldTableCache>
                        <c:ptCount val="1"/>
                      </c15:dlblFieldTableCache>
                    </c15:dlblFTEntry>
                  </c15:dlblFieldTable>
                  <c15:showDataLabelsRange val="0"/>
                </c:ext>
                <c:ext xmlns:c16="http://schemas.microsoft.com/office/drawing/2014/chart" uri="{C3380CC4-5D6E-409C-BE32-E72D297353CC}">
                  <c16:uniqueId val="{0000001A-F329-4DF0-A2E6-A6A3704C91F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{E9EF8D43-2AC0-42AD-BEEC-89209C2BC829}</c15:txfldGUID>
                      <c15:f>Diagramm!$K$50</c15:f>
                      <c15:dlblFieldTableCache>
                        <c:ptCount val="1"/>
                      </c15:dlblFieldTableCache>
                    </c15:dlblFTEntry>
                  </c15:dlblFieldTable>
                  <c15:showDataLabelsRange val="0"/>
                </c:ext>
                <c:ext xmlns:c16="http://schemas.microsoft.com/office/drawing/2014/chart" uri="{C3380CC4-5D6E-409C-BE32-E72D297353CC}">
                  <c16:uniqueId val="{0000001B-F329-4DF0-A2E6-A6A3704C91F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{E6D840BA-99C0-4E44-9362-64B505281DB1}</c15:txfldGUID>
                      <c15:f>Diagramm!$K$51</c15:f>
                      <c15:dlblFieldTableCache>
                        <c:ptCount val="1"/>
                      </c15:dlblFieldTableCache>
                    </c15:dlblFTEntry>
                  </c15:dlblFieldTable>
                  <c15:showDataLabelsRange val="0"/>
                </c:ext>
                <c:ext xmlns:c16="http://schemas.microsoft.com/office/drawing/2014/chart" uri="{C3380CC4-5D6E-409C-BE32-E72D297353CC}">
                  <c16:uniqueId val="{0000001C-F329-4DF0-A2E6-A6A3704C91F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{ED3D3436-2EE6-4785-8787-B13C80A19428}</c15:txfldGUID>
                      <c15:f>Diagramm!$K$52</c15:f>
                      <c15:dlblFieldTableCache>
                        <c:ptCount val="1"/>
                      </c15:dlblFieldTableCache>
                    </c15:dlblFTEntry>
                  </c15:dlblFieldTable>
                  <c15:showDataLabelsRange val="0"/>
                </c:ext>
                <c:ext xmlns:c16="http://schemas.microsoft.com/office/drawing/2014/chart" uri="{C3380CC4-5D6E-409C-BE32-E72D297353CC}">
                  <c16:uniqueId val="{0000001D-F329-4DF0-A2E6-A6A3704C91F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{1C150D7C-7B99-4CA8-8BE3-A53CB623B5A2}</c15:txfldGUID>
                      <c15:f>Diagramm!$K$53</c15:f>
                      <c15:dlblFieldTableCache>
                        <c:ptCount val="1"/>
                      </c15:dlblFieldTableCache>
                    </c15:dlblFTEntry>
                  </c15:dlblFieldTable>
                  <c15:showDataLabelsRange val="0"/>
                </c:ext>
                <c:ext xmlns:c16="http://schemas.microsoft.com/office/drawing/2014/chart" uri="{C3380CC4-5D6E-409C-BE32-E72D297353CC}">
                  <c16:uniqueId val="{0000001E-F329-4DF0-A2E6-A6A3704C91F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{9861E83D-7D2B-4CDE-BB66-7FCCA09AB1D5}</c15:txfldGUID>
                      <c15:f>Diagramm!$K$54</c15:f>
                      <c15:dlblFieldTableCache>
                        <c:ptCount val="1"/>
                      </c15:dlblFieldTableCache>
                    </c15:dlblFTEntry>
                  </c15:dlblFieldTable>
                  <c15:showDataLabelsRange val="0"/>
                </c:ext>
                <c:ext xmlns:c16="http://schemas.microsoft.com/office/drawing/2014/chart" uri="{C3380CC4-5D6E-409C-BE32-E72D297353CC}">
                  <c16:uniqueId val="{0000001F-F329-4DF0-A2E6-A6A3704C91F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{D378070C-36A9-4CD1-AB8D-6584D470847D}</c15:txfldGUID>
                      <c15:f>Diagramm!$K$55</c15:f>
                      <c15:dlblFieldTableCache>
                        <c:ptCount val="1"/>
                      </c15:dlblFieldTableCache>
                    </c15:dlblFTEntry>
                  </c15:dlblFieldTable>
                  <c15:showDataLabelsRange val="0"/>
                </c:ext>
                <c:ext xmlns:c16="http://schemas.microsoft.com/office/drawing/2014/chart" uri="{C3380CC4-5D6E-409C-BE32-E72D297353CC}">
                  <c16:uniqueId val="{00000020-F329-4DF0-A2E6-A6A3704C91F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{5544DB0E-8548-4096-80FC-7FC747B00F4D}</c15:txfldGUID>
                      <c15:f>Diagramm!$K$56</c15:f>
                      <c15:dlblFieldTableCache>
                        <c:ptCount val="1"/>
                      </c15:dlblFieldTableCache>
                    </c15:dlblFTEntry>
                  </c15:dlblFieldTable>
                  <c15:showDataLabelsRange val="0"/>
                </c:ext>
                <c:ext xmlns:c16="http://schemas.microsoft.com/office/drawing/2014/chart" uri="{C3380CC4-5D6E-409C-BE32-E72D297353CC}">
                  <c16:uniqueId val="{00000021-F329-4DF0-A2E6-A6A3704C91F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{2BCBC441-9317-4409-A895-68D554767DD9}</c15:txfldGUID>
                      <c15:f>Diagramm!$K$57</c15:f>
                      <c15:dlblFieldTableCache>
                        <c:ptCount val="1"/>
                      </c15:dlblFieldTableCache>
                    </c15:dlblFTEntry>
                  </c15:dlblFieldTable>
                  <c15:showDataLabelsRange val="0"/>
                </c:ext>
                <c:ext xmlns:c16="http://schemas.microsoft.com/office/drawing/2014/chart" uri="{C3380CC4-5D6E-409C-BE32-E72D297353CC}">
                  <c16:uniqueId val="{00000022-F329-4DF0-A2E6-A6A3704C91F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{0F96699B-421D-49CA-8FF1-F817465A0464}</c15:txfldGUID>
                      <c15:f>Diagramm!$K$58</c15:f>
                      <c15:dlblFieldTableCache>
                        <c:ptCount val="1"/>
                      </c15:dlblFieldTableCache>
                    </c15:dlblFTEntry>
                  </c15:dlblFieldTable>
                  <c15:showDataLabelsRange val="0"/>
                </c:ext>
                <c:ext xmlns:c16="http://schemas.microsoft.com/office/drawing/2014/chart" uri="{C3380CC4-5D6E-409C-BE32-E72D297353CC}">
                  <c16:uniqueId val="{00000023-F329-4DF0-A2E6-A6A3704C91F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{38A8CED0-89AB-415F-95D7-90A6C7CDEEA0}</c15:txfldGUID>
                      <c15:f>Diagramm!$K$59</c15:f>
                      <c15:dlblFieldTableCache>
                        <c:ptCount val="1"/>
                      </c15:dlblFieldTableCache>
                    </c15:dlblFTEntry>
                  </c15:dlblFieldTable>
                  <c15:showDataLabelsRange val="0"/>
                </c:ext>
                <c:ext xmlns:c16="http://schemas.microsoft.com/office/drawing/2014/chart" uri="{C3380CC4-5D6E-409C-BE32-E72D297353CC}">
                  <c16:uniqueId val="{00000024-F329-4DF0-A2E6-A6A3704C91F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{B8F05FF5-3100-4600-8612-EE183E6FB19C}</c15:txfldGUID>
                      <c15:f>Diagramm!$K$60</c15:f>
                      <c15:dlblFieldTableCache>
                        <c:ptCount val="1"/>
                      </c15:dlblFieldTableCache>
                    </c15:dlblFTEntry>
                  </c15:dlblFieldTable>
                  <c15:showDataLabelsRange val="0"/>
                </c:ext>
                <c:ext xmlns:c16="http://schemas.microsoft.com/office/drawing/2014/chart" uri="{C3380CC4-5D6E-409C-BE32-E72D297353CC}">
                  <c16:uniqueId val="{00000025-F329-4DF0-A2E6-A6A3704C91F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{88DE81F5-F2DF-4AD1-9794-7D9BDC18B7F5}</c15:txfldGUID>
                      <c15:f>Diagramm!$K$61</c15:f>
                      <c15:dlblFieldTableCache>
                        <c:ptCount val="1"/>
                      </c15:dlblFieldTableCache>
                    </c15:dlblFTEntry>
                  </c15:dlblFieldTable>
                  <c15:showDataLabelsRange val="0"/>
                </c:ext>
                <c:ext xmlns:c16="http://schemas.microsoft.com/office/drawing/2014/chart" uri="{C3380CC4-5D6E-409C-BE32-E72D297353CC}">
                  <c16:uniqueId val="{00000026-F329-4DF0-A2E6-A6A3704C91F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{540822EE-954B-4E77-8518-DE3A10EE0CE0}</c15:txfldGUID>
                      <c15:f>Diagramm!$K$62</c15:f>
                      <c15:dlblFieldTableCache>
                        <c:ptCount val="1"/>
                      </c15:dlblFieldTableCache>
                    </c15:dlblFTEntry>
                  </c15:dlblFieldTable>
                  <c15:showDataLabelsRange val="0"/>
                </c:ext>
                <c:ext xmlns:c16="http://schemas.microsoft.com/office/drawing/2014/chart" uri="{C3380CC4-5D6E-409C-BE32-E72D297353CC}">
                  <c16:uniqueId val="{00000027-F329-4DF0-A2E6-A6A3704C91F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{5B73BD5B-CAC7-47C7-8811-526257B029F8}</c15:txfldGUID>
                      <c15:f>Diagramm!$K$63</c15:f>
                      <c15:dlblFieldTableCache>
                        <c:ptCount val="1"/>
                      </c15:dlblFieldTableCache>
                    </c15:dlblFTEntry>
                  </c15:dlblFieldTable>
                  <c15:showDataLabelsRange val="0"/>
                </c:ext>
                <c:ext xmlns:c16="http://schemas.microsoft.com/office/drawing/2014/chart" uri="{C3380CC4-5D6E-409C-BE32-E72D297353CC}">
                  <c16:uniqueId val="{00000028-F329-4DF0-A2E6-A6A3704C91F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{126325CF-3F44-4DF5-9355-6D48A3A5C90D}</c15:txfldGUID>
                      <c15:f>Diagramm!$K$64</c15:f>
                      <c15:dlblFieldTableCache>
                        <c:ptCount val="1"/>
                      </c15:dlblFieldTableCache>
                    </c15:dlblFTEntry>
                  </c15:dlblFieldTable>
                  <c15:showDataLabelsRange val="0"/>
                </c:ext>
                <c:ext xmlns:c16="http://schemas.microsoft.com/office/drawing/2014/chart" uri="{C3380CC4-5D6E-409C-BE32-E72D297353CC}">
                  <c16:uniqueId val="{00000029-F329-4DF0-A2E6-A6A3704C91F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{7F6E3855-F217-4AD7-AF03-40DC1DB4FA96}</c15:txfldGUID>
                      <c15:f>Diagramm!$K$65</c15:f>
                      <c15:dlblFieldTableCache>
                        <c:ptCount val="1"/>
                      </c15:dlblFieldTableCache>
                    </c15:dlblFTEntry>
                  </c15:dlblFieldTable>
                  <c15:showDataLabelsRange val="0"/>
                </c:ext>
                <c:ext xmlns:c16="http://schemas.microsoft.com/office/drawing/2014/chart" uri="{C3380CC4-5D6E-409C-BE32-E72D297353CC}">
                  <c16:uniqueId val="{0000002A-F329-4DF0-A2E6-A6A3704C91F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{DECF1CA2-C3A5-40A2-83E1-CD20A448C62D}</c15:txfldGUID>
                      <c15:f>Diagramm!$K$66</c15:f>
                      <c15:dlblFieldTableCache>
                        <c:ptCount val="1"/>
                      </c15:dlblFieldTableCache>
                    </c15:dlblFTEntry>
                  </c15:dlblFieldTable>
                  <c15:showDataLabelsRange val="0"/>
                </c:ext>
                <c:ext xmlns:c16="http://schemas.microsoft.com/office/drawing/2014/chart" uri="{C3380CC4-5D6E-409C-BE32-E72D297353CC}">
                  <c16:uniqueId val="{0000002B-F329-4DF0-A2E6-A6A3704C91F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{398C231E-5E67-4E6E-B41E-AE4E9440F38E}</c15:txfldGUID>
                      <c15:f>Diagramm!$K$67</c15:f>
                      <c15:dlblFieldTableCache>
                        <c:ptCount val="1"/>
                      </c15:dlblFieldTableCache>
                    </c15:dlblFTEntry>
                  </c15:dlblFieldTable>
                  <c15:showDataLabelsRange val="0"/>
                </c:ext>
                <c:ext xmlns:c16="http://schemas.microsoft.com/office/drawing/2014/chart" uri="{C3380CC4-5D6E-409C-BE32-E72D297353CC}">
                  <c16:uniqueId val="{0000002C-F329-4DF0-A2E6-A6A3704C91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29-4DF0-A2E6-A6A3704C91F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{6A3AD5EE-257D-49F4-B226-7F394DF1C9B9}</c15:txfldGUID>
                      <c15:f>Diagramm!$J$46</c15:f>
                      <c15:dlblFieldTableCache>
                        <c:ptCount val="1"/>
                      </c15:dlblFieldTableCache>
                    </c15:dlblFTEntry>
                  </c15:dlblFieldTable>
                  <c15:showDataLabelsRange val="0"/>
                </c:ext>
                <c:ext xmlns:c16="http://schemas.microsoft.com/office/drawing/2014/chart" uri="{C3380CC4-5D6E-409C-BE32-E72D297353CC}">
                  <c16:uniqueId val="{0000002E-F329-4DF0-A2E6-A6A3704C91F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{6D4B0E59-76C2-4F93-9EB7-1E89534C3D8D}</c15:txfldGUID>
                      <c15:f>Diagramm!$J$47</c15:f>
                      <c15:dlblFieldTableCache>
                        <c:ptCount val="1"/>
                      </c15:dlblFieldTableCache>
                    </c15:dlblFTEntry>
                  </c15:dlblFieldTable>
                  <c15:showDataLabelsRange val="0"/>
                </c:ext>
                <c:ext xmlns:c16="http://schemas.microsoft.com/office/drawing/2014/chart" uri="{C3380CC4-5D6E-409C-BE32-E72D297353CC}">
                  <c16:uniqueId val="{0000002F-F329-4DF0-A2E6-A6A3704C91F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{41353AC1-129E-4741-9162-54FDAA41CE50}</c15:txfldGUID>
                      <c15:f>Diagramm!$J$48</c15:f>
                      <c15:dlblFieldTableCache>
                        <c:ptCount val="1"/>
                      </c15:dlblFieldTableCache>
                    </c15:dlblFTEntry>
                  </c15:dlblFieldTable>
                  <c15:showDataLabelsRange val="0"/>
                </c:ext>
                <c:ext xmlns:c16="http://schemas.microsoft.com/office/drawing/2014/chart" uri="{C3380CC4-5D6E-409C-BE32-E72D297353CC}">
                  <c16:uniqueId val="{00000030-F329-4DF0-A2E6-A6A3704C91F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{68D389ED-03D1-4CA2-B12E-B288879D05F8}</c15:txfldGUID>
                      <c15:f>Diagramm!$J$49</c15:f>
                      <c15:dlblFieldTableCache>
                        <c:ptCount val="1"/>
                      </c15:dlblFieldTableCache>
                    </c15:dlblFTEntry>
                  </c15:dlblFieldTable>
                  <c15:showDataLabelsRange val="0"/>
                </c:ext>
                <c:ext xmlns:c16="http://schemas.microsoft.com/office/drawing/2014/chart" uri="{C3380CC4-5D6E-409C-BE32-E72D297353CC}">
                  <c16:uniqueId val="{00000031-F329-4DF0-A2E6-A6A3704C91F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{73963BAB-8C7D-4AA9-A55F-9B55EEA73E9F}</c15:txfldGUID>
                      <c15:f>Diagramm!$J$50</c15:f>
                      <c15:dlblFieldTableCache>
                        <c:ptCount val="1"/>
                      </c15:dlblFieldTableCache>
                    </c15:dlblFTEntry>
                  </c15:dlblFieldTable>
                  <c15:showDataLabelsRange val="0"/>
                </c:ext>
                <c:ext xmlns:c16="http://schemas.microsoft.com/office/drawing/2014/chart" uri="{C3380CC4-5D6E-409C-BE32-E72D297353CC}">
                  <c16:uniqueId val="{00000032-F329-4DF0-A2E6-A6A3704C91F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{BDDE80F7-878E-44A9-A2C7-92DF75CAD389}</c15:txfldGUID>
                      <c15:f>Diagramm!$J$51</c15:f>
                      <c15:dlblFieldTableCache>
                        <c:ptCount val="1"/>
                      </c15:dlblFieldTableCache>
                    </c15:dlblFTEntry>
                  </c15:dlblFieldTable>
                  <c15:showDataLabelsRange val="0"/>
                </c:ext>
                <c:ext xmlns:c16="http://schemas.microsoft.com/office/drawing/2014/chart" uri="{C3380CC4-5D6E-409C-BE32-E72D297353CC}">
                  <c16:uniqueId val="{00000033-F329-4DF0-A2E6-A6A3704C91F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{3B2FA92B-0598-4075-816A-CFC260519BEB}</c15:txfldGUID>
                      <c15:f>Diagramm!$J$52</c15:f>
                      <c15:dlblFieldTableCache>
                        <c:ptCount val="1"/>
                      </c15:dlblFieldTableCache>
                    </c15:dlblFTEntry>
                  </c15:dlblFieldTable>
                  <c15:showDataLabelsRange val="0"/>
                </c:ext>
                <c:ext xmlns:c16="http://schemas.microsoft.com/office/drawing/2014/chart" uri="{C3380CC4-5D6E-409C-BE32-E72D297353CC}">
                  <c16:uniqueId val="{00000034-F329-4DF0-A2E6-A6A3704C91F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{A0FAD916-928A-499E-96A6-B66BB196A538}</c15:txfldGUID>
                      <c15:f>Diagramm!$J$53</c15:f>
                      <c15:dlblFieldTableCache>
                        <c:ptCount val="1"/>
                      </c15:dlblFieldTableCache>
                    </c15:dlblFTEntry>
                  </c15:dlblFieldTable>
                  <c15:showDataLabelsRange val="0"/>
                </c:ext>
                <c:ext xmlns:c16="http://schemas.microsoft.com/office/drawing/2014/chart" uri="{C3380CC4-5D6E-409C-BE32-E72D297353CC}">
                  <c16:uniqueId val="{00000035-F329-4DF0-A2E6-A6A3704C91F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{DD6F147C-E21A-4A80-B194-A7ABDA5DB2D1}</c15:txfldGUID>
                      <c15:f>Diagramm!$J$54</c15:f>
                      <c15:dlblFieldTableCache>
                        <c:ptCount val="1"/>
                      </c15:dlblFieldTableCache>
                    </c15:dlblFTEntry>
                  </c15:dlblFieldTable>
                  <c15:showDataLabelsRange val="0"/>
                </c:ext>
                <c:ext xmlns:c16="http://schemas.microsoft.com/office/drawing/2014/chart" uri="{C3380CC4-5D6E-409C-BE32-E72D297353CC}">
                  <c16:uniqueId val="{00000036-F329-4DF0-A2E6-A6A3704C91F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{C3DEB132-D25A-470F-BA0F-01BB177521B2}</c15:txfldGUID>
                      <c15:f>Diagramm!$J$55</c15:f>
                      <c15:dlblFieldTableCache>
                        <c:ptCount val="1"/>
                      </c15:dlblFieldTableCache>
                    </c15:dlblFTEntry>
                  </c15:dlblFieldTable>
                  <c15:showDataLabelsRange val="0"/>
                </c:ext>
                <c:ext xmlns:c16="http://schemas.microsoft.com/office/drawing/2014/chart" uri="{C3380CC4-5D6E-409C-BE32-E72D297353CC}">
                  <c16:uniqueId val="{00000037-F329-4DF0-A2E6-A6A3704C91F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{ED1DF032-3412-4360-96B8-74D8E8872A5F}</c15:txfldGUID>
                      <c15:f>Diagramm!$J$56</c15:f>
                      <c15:dlblFieldTableCache>
                        <c:ptCount val="1"/>
                      </c15:dlblFieldTableCache>
                    </c15:dlblFTEntry>
                  </c15:dlblFieldTable>
                  <c15:showDataLabelsRange val="0"/>
                </c:ext>
                <c:ext xmlns:c16="http://schemas.microsoft.com/office/drawing/2014/chart" uri="{C3380CC4-5D6E-409C-BE32-E72D297353CC}">
                  <c16:uniqueId val="{00000038-F329-4DF0-A2E6-A6A3704C91F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{CB88EAB9-284E-4A56-9F9F-E8F2E65DA0D0}</c15:txfldGUID>
                      <c15:f>Diagramm!$J$57</c15:f>
                      <c15:dlblFieldTableCache>
                        <c:ptCount val="1"/>
                      </c15:dlblFieldTableCache>
                    </c15:dlblFTEntry>
                  </c15:dlblFieldTable>
                  <c15:showDataLabelsRange val="0"/>
                </c:ext>
                <c:ext xmlns:c16="http://schemas.microsoft.com/office/drawing/2014/chart" uri="{C3380CC4-5D6E-409C-BE32-E72D297353CC}">
                  <c16:uniqueId val="{00000039-F329-4DF0-A2E6-A6A3704C91F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{E439B800-43E1-4389-8DD9-B85BD7706A3F}</c15:txfldGUID>
                      <c15:f>Diagramm!$J$58</c15:f>
                      <c15:dlblFieldTableCache>
                        <c:ptCount val="1"/>
                      </c15:dlblFieldTableCache>
                    </c15:dlblFTEntry>
                  </c15:dlblFieldTable>
                  <c15:showDataLabelsRange val="0"/>
                </c:ext>
                <c:ext xmlns:c16="http://schemas.microsoft.com/office/drawing/2014/chart" uri="{C3380CC4-5D6E-409C-BE32-E72D297353CC}">
                  <c16:uniqueId val="{0000003A-F329-4DF0-A2E6-A6A3704C91F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{0C6634EC-CE89-4770-A349-A1B71EA2664D}</c15:txfldGUID>
                      <c15:f>Diagramm!$J$59</c15:f>
                      <c15:dlblFieldTableCache>
                        <c:ptCount val="1"/>
                      </c15:dlblFieldTableCache>
                    </c15:dlblFTEntry>
                  </c15:dlblFieldTable>
                  <c15:showDataLabelsRange val="0"/>
                </c:ext>
                <c:ext xmlns:c16="http://schemas.microsoft.com/office/drawing/2014/chart" uri="{C3380CC4-5D6E-409C-BE32-E72D297353CC}">
                  <c16:uniqueId val="{0000003B-F329-4DF0-A2E6-A6A3704C91F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{3471656D-4066-4777-A90D-658FE92CC7AA}</c15:txfldGUID>
                      <c15:f>Diagramm!$J$60</c15:f>
                      <c15:dlblFieldTableCache>
                        <c:ptCount val="1"/>
                      </c15:dlblFieldTableCache>
                    </c15:dlblFTEntry>
                  </c15:dlblFieldTable>
                  <c15:showDataLabelsRange val="0"/>
                </c:ext>
                <c:ext xmlns:c16="http://schemas.microsoft.com/office/drawing/2014/chart" uri="{C3380CC4-5D6E-409C-BE32-E72D297353CC}">
                  <c16:uniqueId val="{0000003C-F329-4DF0-A2E6-A6A3704C91F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{81E0D9A2-3ACD-4968-B5DB-017CC899FD5C}</c15:txfldGUID>
                      <c15:f>Diagramm!$J$61</c15:f>
                      <c15:dlblFieldTableCache>
                        <c:ptCount val="1"/>
                      </c15:dlblFieldTableCache>
                    </c15:dlblFTEntry>
                  </c15:dlblFieldTable>
                  <c15:showDataLabelsRange val="0"/>
                </c:ext>
                <c:ext xmlns:c16="http://schemas.microsoft.com/office/drawing/2014/chart" uri="{C3380CC4-5D6E-409C-BE32-E72D297353CC}">
                  <c16:uniqueId val="{0000003D-F329-4DF0-A2E6-A6A3704C91F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{EE32E13F-9591-4B3B-A08E-673212527A2F}</c15:txfldGUID>
                      <c15:f>Diagramm!$J$62</c15:f>
                      <c15:dlblFieldTableCache>
                        <c:ptCount val="1"/>
                      </c15:dlblFieldTableCache>
                    </c15:dlblFTEntry>
                  </c15:dlblFieldTable>
                  <c15:showDataLabelsRange val="0"/>
                </c:ext>
                <c:ext xmlns:c16="http://schemas.microsoft.com/office/drawing/2014/chart" uri="{C3380CC4-5D6E-409C-BE32-E72D297353CC}">
                  <c16:uniqueId val="{0000003E-F329-4DF0-A2E6-A6A3704C91F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{0E2F0C46-E06A-4C9E-80A8-2E5EDC9F2CC8}</c15:txfldGUID>
                      <c15:f>Diagramm!$J$63</c15:f>
                      <c15:dlblFieldTableCache>
                        <c:ptCount val="1"/>
                      </c15:dlblFieldTableCache>
                    </c15:dlblFTEntry>
                  </c15:dlblFieldTable>
                  <c15:showDataLabelsRange val="0"/>
                </c:ext>
                <c:ext xmlns:c16="http://schemas.microsoft.com/office/drawing/2014/chart" uri="{C3380CC4-5D6E-409C-BE32-E72D297353CC}">
                  <c16:uniqueId val="{0000003F-F329-4DF0-A2E6-A6A3704C91F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{7363FE9D-08AC-48BB-94A3-871E3492DECE}</c15:txfldGUID>
                      <c15:f>Diagramm!$J$64</c15:f>
                      <c15:dlblFieldTableCache>
                        <c:ptCount val="1"/>
                      </c15:dlblFieldTableCache>
                    </c15:dlblFTEntry>
                  </c15:dlblFieldTable>
                  <c15:showDataLabelsRange val="0"/>
                </c:ext>
                <c:ext xmlns:c16="http://schemas.microsoft.com/office/drawing/2014/chart" uri="{C3380CC4-5D6E-409C-BE32-E72D297353CC}">
                  <c16:uniqueId val="{00000040-F329-4DF0-A2E6-A6A3704C91F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{2826BDA9-4191-4F31-A04E-E8E716BCFCEC}</c15:txfldGUID>
                      <c15:f>Diagramm!$J$65</c15:f>
                      <c15:dlblFieldTableCache>
                        <c:ptCount val="1"/>
                      </c15:dlblFieldTableCache>
                    </c15:dlblFTEntry>
                  </c15:dlblFieldTable>
                  <c15:showDataLabelsRange val="0"/>
                </c:ext>
                <c:ext xmlns:c16="http://schemas.microsoft.com/office/drawing/2014/chart" uri="{C3380CC4-5D6E-409C-BE32-E72D297353CC}">
                  <c16:uniqueId val="{00000041-F329-4DF0-A2E6-A6A3704C91F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{DDD7E714-7F2D-42BE-9697-442C384D3BDB}</c15:txfldGUID>
                      <c15:f>Diagramm!$J$66</c15:f>
                      <c15:dlblFieldTableCache>
                        <c:ptCount val="1"/>
                      </c15:dlblFieldTableCache>
                    </c15:dlblFTEntry>
                  </c15:dlblFieldTable>
                  <c15:showDataLabelsRange val="0"/>
                </c:ext>
                <c:ext xmlns:c16="http://schemas.microsoft.com/office/drawing/2014/chart" uri="{C3380CC4-5D6E-409C-BE32-E72D297353CC}">
                  <c16:uniqueId val="{00000042-F329-4DF0-A2E6-A6A3704C91F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{7F834506-2E6C-4953-8282-609DC8899CB2}</c15:txfldGUID>
                      <c15:f>Diagramm!$J$67</c15:f>
                      <c15:dlblFieldTableCache>
                        <c:ptCount val="1"/>
                      </c15:dlblFieldTableCache>
                    </c15:dlblFTEntry>
                  </c15:dlblFieldTable>
                  <c15:showDataLabelsRange val="0"/>
                </c:ext>
                <c:ext xmlns:c16="http://schemas.microsoft.com/office/drawing/2014/chart" uri="{C3380CC4-5D6E-409C-BE32-E72D297353CC}">
                  <c16:uniqueId val="{00000043-F329-4DF0-A2E6-A6A3704C91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29-4DF0-A2E6-A6A3704C91F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DD-4D9D-9CE1-72C4C4346A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DD-4D9D-9CE1-72C4C4346A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DD-4D9D-9CE1-72C4C4346A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DD-4D9D-9CE1-72C4C4346A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DD-4D9D-9CE1-72C4C4346A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DD-4D9D-9CE1-72C4C4346A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DD-4D9D-9CE1-72C4C4346A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DD-4D9D-9CE1-72C4C4346A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DD-4D9D-9CE1-72C4C4346A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DD-4D9D-9CE1-72C4C4346A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DD-4D9D-9CE1-72C4C4346A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DD-4D9D-9CE1-72C4C4346A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DD-4D9D-9CE1-72C4C4346A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DD-4D9D-9CE1-72C4C4346A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DD-4D9D-9CE1-72C4C4346A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DD-4D9D-9CE1-72C4C4346A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DD-4D9D-9CE1-72C4C4346A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DD-4D9D-9CE1-72C4C4346A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DD-4D9D-9CE1-72C4C4346A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DD-4D9D-9CE1-72C4C4346A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DD-4D9D-9CE1-72C4C4346A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DD-4D9D-9CE1-72C4C4346A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DD-4D9D-9CE1-72C4C4346A9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DD-4D9D-9CE1-72C4C4346A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DD-4D9D-9CE1-72C4C4346A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DD-4D9D-9CE1-72C4C4346A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DD-4D9D-9CE1-72C4C4346A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DD-4D9D-9CE1-72C4C4346A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DD-4D9D-9CE1-72C4C4346A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DD-4D9D-9CE1-72C4C4346A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DD-4D9D-9CE1-72C4C4346A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DD-4D9D-9CE1-72C4C4346A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DD-4D9D-9CE1-72C4C4346A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DD-4D9D-9CE1-72C4C4346A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DD-4D9D-9CE1-72C4C4346A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DD-4D9D-9CE1-72C4C4346A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DD-4D9D-9CE1-72C4C4346A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DD-4D9D-9CE1-72C4C4346A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DD-4D9D-9CE1-72C4C4346A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DD-4D9D-9CE1-72C4C4346A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DD-4D9D-9CE1-72C4C4346A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DD-4D9D-9CE1-72C4C4346A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DD-4D9D-9CE1-72C4C4346A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DD-4D9D-9CE1-72C4C4346A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DD-4D9D-9CE1-72C4C4346A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DD-4D9D-9CE1-72C4C4346A9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DD-4D9D-9CE1-72C4C4346A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DD-4D9D-9CE1-72C4C4346A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DD-4D9D-9CE1-72C4C4346A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DD-4D9D-9CE1-72C4C4346A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DD-4D9D-9CE1-72C4C4346A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DD-4D9D-9CE1-72C4C4346A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DD-4D9D-9CE1-72C4C4346A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DD-4D9D-9CE1-72C4C4346A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DD-4D9D-9CE1-72C4C4346A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DD-4D9D-9CE1-72C4C4346A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DD-4D9D-9CE1-72C4C4346A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DD-4D9D-9CE1-72C4C4346A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DD-4D9D-9CE1-72C4C4346A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DD-4D9D-9CE1-72C4C4346A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DD-4D9D-9CE1-72C4C4346A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DD-4D9D-9CE1-72C4C4346A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DD-4D9D-9CE1-72C4C4346A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DD-4D9D-9CE1-72C4C4346A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DD-4D9D-9CE1-72C4C4346A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DD-4D9D-9CE1-72C4C4346A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DD-4D9D-9CE1-72C4C4346A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DD-4D9D-9CE1-72C4C4346A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DD-4D9D-9CE1-72C4C4346A9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102.01539106083659</c:v>
                </c:pt>
                <c:pt idx="2">
                  <c:v>103.45747613062557</c:v>
                </c:pt>
                <c:pt idx="3">
                  <c:v>102.02641617604904</c:v>
                </c:pt>
                <c:pt idx="4">
                  <c:v>103.10467244382704</c:v>
                </c:pt>
                <c:pt idx="5">
                  <c:v>104.81136027871491</c:v>
                </c:pt>
                <c:pt idx="6">
                  <c:v>105.75511014090098</c:v>
                </c:pt>
                <c:pt idx="7">
                  <c:v>105.17298405768341</c:v>
                </c:pt>
                <c:pt idx="8">
                  <c:v>104.91279133866949</c:v>
                </c:pt>
                <c:pt idx="9">
                  <c:v>106.50261295230534</c:v>
                </c:pt>
                <c:pt idx="10">
                  <c:v>107.74624594827016</c:v>
                </c:pt>
                <c:pt idx="11">
                  <c:v>106.469537606668</c:v>
                </c:pt>
                <c:pt idx="12">
                  <c:v>106.69665498004454</c:v>
                </c:pt>
                <c:pt idx="13">
                  <c:v>108.15197018808847</c:v>
                </c:pt>
                <c:pt idx="14">
                  <c:v>109.65359088002469</c:v>
                </c:pt>
                <c:pt idx="15">
                  <c:v>109.07146479680712</c:v>
                </c:pt>
                <c:pt idx="16">
                  <c:v>108.68338074132875</c:v>
                </c:pt>
                <c:pt idx="17">
                  <c:v>110.07475028114044</c:v>
                </c:pt>
                <c:pt idx="18">
                  <c:v>111.67118696390376</c:v>
                </c:pt>
                <c:pt idx="19">
                  <c:v>110.93691429075434</c:v>
                </c:pt>
                <c:pt idx="20">
                  <c:v>110.40109369142908</c:v>
                </c:pt>
                <c:pt idx="21">
                  <c:v>111.2345924014906</c:v>
                </c:pt>
                <c:pt idx="22">
                  <c:v>113.51238120438359</c:v>
                </c:pt>
                <c:pt idx="23">
                  <c:v>112.79795373861657</c:v>
                </c:pt>
                <c:pt idx="24">
                  <c:v>112.45617516703051</c:v>
                </c:pt>
              </c:numCache>
            </c:numRef>
          </c:val>
          <c:smooth val="0"/>
          <c:extLst>
            <c:ext xmlns:c16="http://schemas.microsoft.com/office/drawing/2014/chart" uri="{C3380CC4-5D6E-409C-BE32-E72D297353CC}">
              <c16:uniqueId val="{00000000-BDB2-4BEB-8B2D-C090A92838F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103.2340862422998</c:v>
                </c:pt>
                <c:pt idx="2">
                  <c:v>105.1334702258727</c:v>
                </c:pt>
                <c:pt idx="3">
                  <c:v>103.64476386036961</c:v>
                </c:pt>
                <c:pt idx="4">
                  <c:v>102.56673511293634</c:v>
                </c:pt>
                <c:pt idx="5">
                  <c:v>107.75154004106777</c:v>
                </c:pt>
                <c:pt idx="6">
                  <c:v>112.06365503080082</c:v>
                </c:pt>
                <c:pt idx="7">
                  <c:v>109.90759753593429</c:v>
                </c:pt>
                <c:pt idx="8">
                  <c:v>112.11498973305956</c:v>
                </c:pt>
                <c:pt idx="9">
                  <c:v>116.58110882956878</c:v>
                </c:pt>
                <c:pt idx="10">
                  <c:v>121.14989733059549</c:v>
                </c:pt>
                <c:pt idx="11">
                  <c:v>115.60574948665298</c:v>
                </c:pt>
                <c:pt idx="12">
                  <c:v>116.42710472279261</c:v>
                </c:pt>
                <c:pt idx="13">
                  <c:v>119.6611909650924</c:v>
                </c:pt>
                <c:pt idx="14">
                  <c:v>126.33470225872689</c:v>
                </c:pt>
                <c:pt idx="15">
                  <c:v>125.05133470225873</c:v>
                </c:pt>
                <c:pt idx="16">
                  <c:v>126.02669404517455</c:v>
                </c:pt>
                <c:pt idx="17">
                  <c:v>130.54414784394251</c:v>
                </c:pt>
                <c:pt idx="18">
                  <c:v>131.16016427104722</c:v>
                </c:pt>
                <c:pt idx="19">
                  <c:v>129.87679671457906</c:v>
                </c:pt>
                <c:pt idx="20">
                  <c:v>129.36344969199178</c:v>
                </c:pt>
                <c:pt idx="21">
                  <c:v>133.57289527720738</c:v>
                </c:pt>
                <c:pt idx="22">
                  <c:v>137.16632443531827</c:v>
                </c:pt>
                <c:pt idx="23">
                  <c:v>135.93429158110882</c:v>
                </c:pt>
                <c:pt idx="24">
                  <c:v>134.80492813141686</c:v>
                </c:pt>
              </c:numCache>
            </c:numRef>
          </c:val>
          <c:smooth val="0"/>
          <c:extLst>
            <c:ext xmlns:c16="http://schemas.microsoft.com/office/drawing/2014/chart" uri="{C3380CC4-5D6E-409C-BE32-E72D297353CC}">
              <c16:uniqueId val="{00000001-BDB2-4BEB-8B2D-C090A92838F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101.63710777626194</c:v>
                </c:pt>
                <c:pt idx="2">
                  <c:v>100.32401091405183</c:v>
                </c:pt>
                <c:pt idx="3">
                  <c:v>101.60300136425649</c:v>
                </c:pt>
                <c:pt idx="4">
                  <c:v>96.776944065484315</c:v>
                </c:pt>
                <c:pt idx="5">
                  <c:v>94.406548431105051</c:v>
                </c:pt>
                <c:pt idx="6">
                  <c:v>92.991132332878578</c:v>
                </c:pt>
                <c:pt idx="7">
                  <c:v>93.093451568894949</c:v>
                </c:pt>
                <c:pt idx="8">
                  <c:v>93.263983628922247</c:v>
                </c:pt>
                <c:pt idx="9">
                  <c:v>96.145975443383364</c:v>
                </c:pt>
                <c:pt idx="10">
                  <c:v>95.344474761255114</c:v>
                </c:pt>
                <c:pt idx="11">
                  <c:v>93.929058663028655</c:v>
                </c:pt>
                <c:pt idx="12">
                  <c:v>93.656207366984987</c:v>
                </c:pt>
                <c:pt idx="13">
                  <c:v>96.145975443383364</c:v>
                </c:pt>
                <c:pt idx="14">
                  <c:v>93.468622100954974</c:v>
                </c:pt>
                <c:pt idx="15">
                  <c:v>93.758526603001371</c:v>
                </c:pt>
                <c:pt idx="16">
                  <c:v>92.513642564802183</c:v>
                </c:pt>
                <c:pt idx="17">
                  <c:v>95.856070941336966</c:v>
                </c:pt>
                <c:pt idx="18">
                  <c:v>92.274897680763985</c:v>
                </c:pt>
                <c:pt idx="19">
                  <c:v>91.234652114597552</c:v>
                </c:pt>
                <c:pt idx="20">
                  <c:v>90.34788540245566</c:v>
                </c:pt>
                <c:pt idx="21">
                  <c:v>93.246930422919505</c:v>
                </c:pt>
                <c:pt idx="22">
                  <c:v>90.160300136425647</c:v>
                </c:pt>
                <c:pt idx="23">
                  <c:v>89.137107776261942</c:v>
                </c:pt>
                <c:pt idx="24">
                  <c:v>86.613233287858122</c:v>
                </c:pt>
              </c:numCache>
            </c:numRef>
          </c:val>
          <c:smooth val="0"/>
          <c:extLst>
            <c:ext xmlns:c16="http://schemas.microsoft.com/office/drawing/2014/chart" uri="{C3380CC4-5D6E-409C-BE32-E72D297353CC}">
              <c16:uniqueId val="{00000002-BDB2-4BEB-8B2D-C090A92838F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DB2-4BEB-8B2D-C090A92838F8}"/>
                </c:ext>
              </c:extLst>
            </c:dLbl>
            <c:dLbl>
              <c:idx val="1"/>
              <c:delete val="1"/>
              <c:extLst>
                <c:ext xmlns:c15="http://schemas.microsoft.com/office/drawing/2012/chart" uri="{CE6537A1-D6FC-4f65-9D91-7224C49458BB}"/>
                <c:ext xmlns:c16="http://schemas.microsoft.com/office/drawing/2014/chart" uri="{C3380CC4-5D6E-409C-BE32-E72D297353CC}">
                  <c16:uniqueId val="{00000004-BDB2-4BEB-8B2D-C090A92838F8}"/>
                </c:ext>
              </c:extLst>
            </c:dLbl>
            <c:dLbl>
              <c:idx val="2"/>
              <c:delete val="1"/>
              <c:extLst>
                <c:ext xmlns:c15="http://schemas.microsoft.com/office/drawing/2012/chart" uri="{CE6537A1-D6FC-4f65-9D91-7224C49458BB}"/>
                <c:ext xmlns:c16="http://schemas.microsoft.com/office/drawing/2014/chart" uri="{C3380CC4-5D6E-409C-BE32-E72D297353CC}">
                  <c16:uniqueId val="{00000005-BDB2-4BEB-8B2D-C090A92838F8}"/>
                </c:ext>
              </c:extLst>
            </c:dLbl>
            <c:dLbl>
              <c:idx val="3"/>
              <c:delete val="1"/>
              <c:extLst>
                <c:ext xmlns:c15="http://schemas.microsoft.com/office/drawing/2012/chart" uri="{CE6537A1-D6FC-4f65-9D91-7224C49458BB}"/>
                <c:ext xmlns:c16="http://schemas.microsoft.com/office/drawing/2014/chart" uri="{C3380CC4-5D6E-409C-BE32-E72D297353CC}">
                  <c16:uniqueId val="{00000006-BDB2-4BEB-8B2D-C090A92838F8}"/>
                </c:ext>
              </c:extLst>
            </c:dLbl>
            <c:dLbl>
              <c:idx val="4"/>
              <c:delete val="1"/>
              <c:extLst>
                <c:ext xmlns:c15="http://schemas.microsoft.com/office/drawing/2012/chart" uri="{CE6537A1-D6FC-4f65-9D91-7224C49458BB}"/>
                <c:ext xmlns:c16="http://schemas.microsoft.com/office/drawing/2014/chart" uri="{C3380CC4-5D6E-409C-BE32-E72D297353CC}">
                  <c16:uniqueId val="{00000007-BDB2-4BEB-8B2D-C090A92838F8}"/>
                </c:ext>
              </c:extLst>
            </c:dLbl>
            <c:dLbl>
              <c:idx val="5"/>
              <c:delete val="1"/>
              <c:extLst>
                <c:ext xmlns:c15="http://schemas.microsoft.com/office/drawing/2012/chart" uri="{CE6537A1-D6FC-4f65-9D91-7224C49458BB}"/>
                <c:ext xmlns:c16="http://schemas.microsoft.com/office/drawing/2014/chart" uri="{C3380CC4-5D6E-409C-BE32-E72D297353CC}">
                  <c16:uniqueId val="{00000008-BDB2-4BEB-8B2D-C090A92838F8}"/>
                </c:ext>
              </c:extLst>
            </c:dLbl>
            <c:dLbl>
              <c:idx val="6"/>
              <c:delete val="1"/>
              <c:extLst>
                <c:ext xmlns:c15="http://schemas.microsoft.com/office/drawing/2012/chart" uri="{CE6537A1-D6FC-4f65-9D91-7224C49458BB}"/>
                <c:ext xmlns:c16="http://schemas.microsoft.com/office/drawing/2014/chart" uri="{C3380CC4-5D6E-409C-BE32-E72D297353CC}">
                  <c16:uniqueId val="{00000009-BDB2-4BEB-8B2D-C090A92838F8}"/>
                </c:ext>
              </c:extLst>
            </c:dLbl>
            <c:dLbl>
              <c:idx val="7"/>
              <c:delete val="1"/>
              <c:extLst>
                <c:ext xmlns:c15="http://schemas.microsoft.com/office/drawing/2012/chart" uri="{CE6537A1-D6FC-4f65-9D91-7224C49458BB}"/>
                <c:ext xmlns:c16="http://schemas.microsoft.com/office/drawing/2014/chart" uri="{C3380CC4-5D6E-409C-BE32-E72D297353CC}">
                  <c16:uniqueId val="{0000000A-BDB2-4BEB-8B2D-C090A92838F8}"/>
                </c:ext>
              </c:extLst>
            </c:dLbl>
            <c:dLbl>
              <c:idx val="8"/>
              <c:delete val="1"/>
              <c:extLst>
                <c:ext xmlns:c15="http://schemas.microsoft.com/office/drawing/2012/chart" uri="{CE6537A1-D6FC-4f65-9D91-7224C49458BB}"/>
                <c:ext xmlns:c16="http://schemas.microsoft.com/office/drawing/2014/chart" uri="{C3380CC4-5D6E-409C-BE32-E72D297353CC}">
                  <c16:uniqueId val="{0000000B-BDB2-4BEB-8B2D-C090A92838F8}"/>
                </c:ext>
              </c:extLst>
            </c:dLbl>
            <c:dLbl>
              <c:idx val="9"/>
              <c:delete val="1"/>
              <c:extLst>
                <c:ext xmlns:c15="http://schemas.microsoft.com/office/drawing/2012/chart" uri="{CE6537A1-D6FC-4f65-9D91-7224C49458BB}"/>
                <c:ext xmlns:c16="http://schemas.microsoft.com/office/drawing/2014/chart" uri="{C3380CC4-5D6E-409C-BE32-E72D297353CC}">
                  <c16:uniqueId val="{0000000C-BDB2-4BEB-8B2D-C090A92838F8}"/>
                </c:ext>
              </c:extLst>
            </c:dLbl>
            <c:dLbl>
              <c:idx val="10"/>
              <c:delete val="1"/>
              <c:extLst>
                <c:ext xmlns:c15="http://schemas.microsoft.com/office/drawing/2012/chart" uri="{CE6537A1-D6FC-4f65-9D91-7224C49458BB}"/>
                <c:ext xmlns:c16="http://schemas.microsoft.com/office/drawing/2014/chart" uri="{C3380CC4-5D6E-409C-BE32-E72D297353CC}">
                  <c16:uniqueId val="{0000000D-BDB2-4BEB-8B2D-C090A92838F8}"/>
                </c:ext>
              </c:extLst>
            </c:dLbl>
            <c:dLbl>
              <c:idx val="11"/>
              <c:delete val="1"/>
              <c:extLst>
                <c:ext xmlns:c15="http://schemas.microsoft.com/office/drawing/2012/chart" uri="{CE6537A1-D6FC-4f65-9D91-7224C49458BB}"/>
                <c:ext xmlns:c16="http://schemas.microsoft.com/office/drawing/2014/chart" uri="{C3380CC4-5D6E-409C-BE32-E72D297353CC}">
                  <c16:uniqueId val="{0000000E-BDB2-4BEB-8B2D-C090A92838F8}"/>
                </c:ext>
              </c:extLst>
            </c:dLbl>
            <c:dLbl>
              <c:idx val="12"/>
              <c:delete val="1"/>
              <c:extLst>
                <c:ext xmlns:c15="http://schemas.microsoft.com/office/drawing/2012/chart" uri="{CE6537A1-D6FC-4f65-9D91-7224C49458BB}"/>
                <c:ext xmlns:c16="http://schemas.microsoft.com/office/drawing/2014/chart" uri="{C3380CC4-5D6E-409C-BE32-E72D297353CC}">
                  <c16:uniqueId val="{0000000F-BDB2-4BEB-8B2D-C090A92838F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DB2-4BEB-8B2D-C090A92838F8}"/>
                </c:ext>
              </c:extLst>
            </c:dLbl>
            <c:dLbl>
              <c:idx val="14"/>
              <c:delete val="1"/>
              <c:extLst>
                <c:ext xmlns:c15="http://schemas.microsoft.com/office/drawing/2012/chart" uri="{CE6537A1-D6FC-4f65-9D91-7224C49458BB}"/>
                <c:ext xmlns:c16="http://schemas.microsoft.com/office/drawing/2014/chart" uri="{C3380CC4-5D6E-409C-BE32-E72D297353CC}">
                  <c16:uniqueId val="{00000011-BDB2-4BEB-8B2D-C090A92838F8}"/>
                </c:ext>
              </c:extLst>
            </c:dLbl>
            <c:dLbl>
              <c:idx val="15"/>
              <c:delete val="1"/>
              <c:extLst>
                <c:ext xmlns:c15="http://schemas.microsoft.com/office/drawing/2012/chart" uri="{CE6537A1-D6FC-4f65-9D91-7224C49458BB}"/>
                <c:ext xmlns:c16="http://schemas.microsoft.com/office/drawing/2014/chart" uri="{C3380CC4-5D6E-409C-BE32-E72D297353CC}">
                  <c16:uniqueId val="{00000012-BDB2-4BEB-8B2D-C090A92838F8}"/>
                </c:ext>
              </c:extLst>
            </c:dLbl>
            <c:dLbl>
              <c:idx val="16"/>
              <c:delete val="1"/>
              <c:extLst>
                <c:ext xmlns:c15="http://schemas.microsoft.com/office/drawing/2012/chart" uri="{CE6537A1-D6FC-4f65-9D91-7224C49458BB}"/>
                <c:ext xmlns:c16="http://schemas.microsoft.com/office/drawing/2014/chart" uri="{C3380CC4-5D6E-409C-BE32-E72D297353CC}">
                  <c16:uniqueId val="{00000013-BDB2-4BEB-8B2D-C090A92838F8}"/>
                </c:ext>
              </c:extLst>
            </c:dLbl>
            <c:dLbl>
              <c:idx val="17"/>
              <c:delete val="1"/>
              <c:extLst>
                <c:ext xmlns:c15="http://schemas.microsoft.com/office/drawing/2012/chart" uri="{CE6537A1-D6FC-4f65-9D91-7224C49458BB}"/>
                <c:ext xmlns:c16="http://schemas.microsoft.com/office/drawing/2014/chart" uri="{C3380CC4-5D6E-409C-BE32-E72D297353CC}">
                  <c16:uniqueId val="{00000014-BDB2-4BEB-8B2D-C090A92838F8}"/>
                </c:ext>
              </c:extLst>
            </c:dLbl>
            <c:dLbl>
              <c:idx val="18"/>
              <c:delete val="1"/>
              <c:extLst>
                <c:ext xmlns:c15="http://schemas.microsoft.com/office/drawing/2012/chart" uri="{CE6537A1-D6FC-4f65-9D91-7224C49458BB}"/>
                <c:ext xmlns:c16="http://schemas.microsoft.com/office/drawing/2014/chart" uri="{C3380CC4-5D6E-409C-BE32-E72D297353CC}">
                  <c16:uniqueId val="{00000015-BDB2-4BEB-8B2D-C090A92838F8}"/>
                </c:ext>
              </c:extLst>
            </c:dLbl>
            <c:dLbl>
              <c:idx val="19"/>
              <c:delete val="1"/>
              <c:extLst>
                <c:ext xmlns:c15="http://schemas.microsoft.com/office/drawing/2012/chart" uri="{CE6537A1-D6FC-4f65-9D91-7224C49458BB}"/>
                <c:ext xmlns:c16="http://schemas.microsoft.com/office/drawing/2014/chart" uri="{C3380CC4-5D6E-409C-BE32-E72D297353CC}">
                  <c16:uniqueId val="{00000016-BDB2-4BEB-8B2D-C090A92838F8}"/>
                </c:ext>
              </c:extLst>
            </c:dLbl>
            <c:dLbl>
              <c:idx val="20"/>
              <c:delete val="1"/>
              <c:extLst>
                <c:ext xmlns:c15="http://schemas.microsoft.com/office/drawing/2012/chart" uri="{CE6537A1-D6FC-4f65-9D91-7224C49458BB}"/>
                <c:ext xmlns:c16="http://schemas.microsoft.com/office/drawing/2014/chart" uri="{C3380CC4-5D6E-409C-BE32-E72D297353CC}">
                  <c16:uniqueId val="{00000017-BDB2-4BEB-8B2D-C090A92838F8}"/>
                </c:ext>
              </c:extLst>
            </c:dLbl>
            <c:dLbl>
              <c:idx val="21"/>
              <c:delete val="1"/>
              <c:extLst>
                <c:ext xmlns:c15="http://schemas.microsoft.com/office/drawing/2012/chart" uri="{CE6537A1-D6FC-4f65-9D91-7224C49458BB}"/>
                <c:ext xmlns:c16="http://schemas.microsoft.com/office/drawing/2014/chart" uri="{C3380CC4-5D6E-409C-BE32-E72D297353CC}">
                  <c16:uniqueId val="{00000018-BDB2-4BEB-8B2D-C090A92838F8}"/>
                </c:ext>
              </c:extLst>
            </c:dLbl>
            <c:dLbl>
              <c:idx val="22"/>
              <c:delete val="1"/>
              <c:extLst>
                <c:ext xmlns:c15="http://schemas.microsoft.com/office/drawing/2012/chart" uri="{CE6537A1-D6FC-4f65-9D91-7224C49458BB}"/>
                <c:ext xmlns:c16="http://schemas.microsoft.com/office/drawing/2014/chart" uri="{C3380CC4-5D6E-409C-BE32-E72D297353CC}">
                  <c16:uniqueId val="{00000019-BDB2-4BEB-8B2D-C090A92838F8}"/>
                </c:ext>
              </c:extLst>
            </c:dLbl>
            <c:dLbl>
              <c:idx val="23"/>
              <c:delete val="1"/>
              <c:extLst>
                <c:ext xmlns:c15="http://schemas.microsoft.com/office/drawing/2012/chart" uri="{CE6537A1-D6FC-4f65-9D91-7224C49458BB}"/>
                <c:ext xmlns:c16="http://schemas.microsoft.com/office/drawing/2014/chart" uri="{C3380CC4-5D6E-409C-BE32-E72D297353CC}">
                  <c16:uniqueId val="{0000001A-BDB2-4BEB-8B2D-C090A92838F8}"/>
                </c:ext>
              </c:extLst>
            </c:dLbl>
            <c:dLbl>
              <c:idx val="24"/>
              <c:delete val="1"/>
              <c:extLst>
                <c:ext xmlns:c15="http://schemas.microsoft.com/office/drawing/2012/chart" uri="{CE6537A1-D6FC-4f65-9D91-7224C49458BB}"/>
                <c:ext xmlns:c16="http://schemas.microsoft.com/office/drawing/2014/chart" uri="{C3380CC4-5D6E-409C-BE32-E72D297353CC}">
                  <c16:uniqueId val="{0000001B-BDB2-4BEB-8B2D-C090A92838F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DB2-4BEB-8B2D-C090A92838F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Barnim (12060)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51000</v>
      </c>
      <c r="F11" s="238">
        <v>51155</v>
      </c>
      <c r="G11" s="238">
        <v>51479</v>
      </c>
      <c r="H11" s="238">
        <v>50446</v>
      </c>
      <c r="I11" s="265">
        <v>50068</v>
      </c>
      <c r="J11" s="263">
        <v>932</v>
      </c>
      <c r="K11" s="266">
        <v>1.8614684029719581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15.480392156862745</v>
      </c>
      <c r="E13" s="115">
        <v>7895</v>
      </c>
      <c r="F13" s="114">
        <v>7903</v>
      </c>
      <c r="G13" s="114">
        <v>8118</v>
      </c>
      <c r="H13" s="114">
        <v>8070</v>
      </c>
      <c r="I13" s="140">
        <v>7850</v>
      </c>
      <c r="J13" s="115">
        <v>45</v>
      </c>
      <c r="K13" s="116">
        <v>0.57324840764331209</v>
      </c>
    </row>
    <row r="14" spans="1:255" ht="14.1" customHeight="1" x14ac:dyDescent="0.2">
      <c r="A14" s="306" t="s">
        <v>230</v>
      </c>
      <c r="B14" s="307"/>
      <c r="C14" s="308"/>
      <c r="D14" s="113">
        <v>63.803921568627452</v>
      </c>
      <c r="E14" s="115">
        <v>32540</v>
      </c>
      <c r="F14" s="114">
        <v>32636</v>
      </c>
      <c r="G14" s="114">
        <v>32795</v>
      </c>
      <c r="H14" s="114">
        <v>31969</v>
      </c>
      <c r="I14" s="140">
        <v>31788</v>
      </c>
      <c r="J14" s="115">
        <v>752</v>
      </c>
      <c r="K14" s="116">
        <v>2.3656725808481189</v>
      </c>
    </row>
    <row r="15" spans="1:255" ht="14.1" customHeight="1" x14ac:dyDescent="0.2">
      <c r="A15" s="306" t="s">
        <v>231</v>
      </c>
      <c r="B15" s="307"/>
      <c r="C15" s="308"/>
      <c r="D15" s="113">
        <v>9.8901960784313729</v>
      </c>
      <c r="E15" s="115">
        <v>5044</v>
      </c>
      <c r="F15" s="114">
        <v>5048</v>
      </c>
      <c r="G15" s="114">
        <v>4997</v>
      </c>
      <c r="H15" s="114">
        <v>4937</v>
      </c>
      <c r="I15" s="140">
        <v>4929</v>
      </c>
      <c r="J15" s="115">
        <v>115</v>
      </c>
      <c r="K15" s="116">
        <v>2.333130452424427</v>
      </c>
    </row>
    <row r="16" spans="1:255" ht="14.1" customHeight="1" x14ac:dyDescent="0.2">
      <c r="A16" s="306" t="s">
        <v>232</v>
      </c>
      <c r="B16" s="307"/>
      <c r="C16" s="308"/>
      <c r="D16" s="113">
        <v>9.9196078431372552</v>
      </c>
      <c r="E16" s="115">
        <v>5059</v>
      </c>
      <c r="F16" s="114">
        <v>5090</v>
      </c>
      <c r="G16" s="114">
        <v>5088</v>
      </c>
      <c r="H16" s="114">
        <v>5011</v>
      </c>
      <c r="I16" s="140">
        <v>5033</v>
      </c>
      <c r="J16" s="115">
        <v>26</v>
      </c>
      <c r="K16" s="116">
        <v>0.51659050268229689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1.3901960784313725</v>
      </c>
      <c r="E18" s="115">
        <v>709</v>
      </c>
      <c r="F18" s="114">
        <v>725</v>
      </c>
      <c r="G18" s="114">
        <v>740</v>
      </c>
      <c r="H18" s="114">
        <v>718</v>
      </c>
      <c r="I18" s="140">
        <v>682</v>
      </c>
      <c r="J18" s="115">
        <v>27</v>
      </c>
      <c r="K18" s="116">
        <v>3.9589442815249267</v>
      </c>
    </row>
    <row r="19" spans="1:255" ht="14.1" customHeight="1" x14ac:dyDescent="0.2">
      <c r="A19" s="306" t="s">
        <v>235</v>
      </c>
      <c r="B19" s="307" t="s">
        <v>236</v>
      </c>
      <c r="C19" s="308"/>
      <c r="D19" s="113">
        <v>0.51568627450980398</v>
      </c>
      <c r="E19" s="115">
        <v>263</v>
      </c>
      <c r="F19" s="114">
        <v>280</v>
      </c>
      <c r="G19" s="114">
        <v>298</v>
      </c>
      <c r="H19" s="114">
        <v>283</v>
      </c>
      <c r="I19" s="140">
        <v>250</v>
      </c>
      <c r="J19" s="115">
        <v>13</v>
      </c>
      <c r="K19" s="116">
        <v>5.2</v>
      </c>
    </row>
    <row r="20" spans="1:255" ht="14.1" customHeight="1" x14ac:dyDescent="0.2">
      <c r="A20" s="306">
        <v>12</v>
      </c>
      <c r="B20" s="307" t="s">
        <v>237</v>
      </c>
      <c r="C20" s="308"/>
      <c r="D20" s="113">
        <v>1.0627450980392157</v>
      </c>
      <c r="E20" s="115">
        <v>542</v>
      </c>
      <c r="F20" s="114">
        <v>530</v>
      </c>
      <c r="G20" s="114">
        <v>589</v>
      </c>
      <c r="H20" s="114">
        <v>586</v>
      </c>
      <c r="I20" s="140">
        <v>549</v>
      </c>
      <c r="J20" s="115">
        <v>-7</v>
      </c>
      <c r="K20" s="116">
        <v>-1.2750455373406193</v>
      </c>
    </row>
    <row r="21" spans="1:255" ht="14.1" customHeight="1" x14ac:dyDescent="0.2">
      <c r="A21" s="306">
        <v>21</v>
      </c>
      <c r="B21" s="307" t="s">
        <v>238</v>
      </c>
      <c r="C21" s="308"/>
      <c r="D21" s="113">
        <v>0.25490196078431371</v>
      </c>
      <c r="E21" s="115">
        <v>130</v>
      </c>
      <c r="F21" s="114">
        <v>120</v>
      </c>
      <c r="G21" s="114">
        <v>125</v>
      </c>
      <c r="H21" s="114">
        <v>130</v>
      </c>
      <c r="I21" s="140">
        <v>132</v>
      </c>
      <c r="J21" s="115">
        <v>-2</v>
      </c>
      <c r="K21" s="116">
        <v>-1.5151515151515151</v>
      </c>
    </row>
    <row r="22" spans="1:255" ht="14.1" customHeight="1" x14ac:dyDescent="0.2">
      <c r="A22" s="306">
        <v>22</v>
      </c>
      <c r="B22" s="307" t="s">
        <v>239</v>
      </c>
      <c r="C22" s="308"/>
      <c r="D22" s="113">
        <v>1.6196078431372549</v>
      </c>
      <c r="E22" s="115">
        <v>826</v>
      </c>
      <c r="F22" s="114">
        <v>828</v>
      </c>
      <c r="G22" s="114">
        <v>850</v>
      </c>
      <c r="H22" s="114">
        <v>827</v>
      </c>
      <c r="I22" s="140">
        <v>808</v>
      </c>
      <c r="J22" s="115">
        <v>18</v>
      </c>
      <c r="K22" s="116">
        <v>2.2277227722772279</v>
      </c>
    </row>
    <row r="23" spans="1:255" ht="14.1" customHeight="1" x14ac:dyDescent="0.2">
      <c r="A23" s="306">
        <v>23</v>
      </c>
      <c r="B23" s="307" t="s">
        <v>240</v>
      </c>
      <c r="C23" s="308"/>
      <c r="D23" s="113">
        <v>0.72156862745098038</v>
      </c>
      <c r="E23" s="115">
        <v>368</v>
      </c>
      <c r="F23" s="114">
        <v>396</v>
      </c>
      <c r="G23" s="114">
        <v>365</v>
      </c>
      <c r="H23" s="114">
        <v>351</v>
      </c>
      <c r="I23" s="140">
        <v>345</v>
      </c>
      <c r="J23" s="115">
        <v>23</v>
      </c>
      <c r="K23" s="116">
        <v>6.666666666666667</v>
      </c>
    </row>
    <row r="24" spans="1:255" ht="14.1" customHeight="1" x14ac:dyDescent="0.2">
      <c r="A24" s="306">
        <v>24</v>
      </c>
      <c r="B24" s="307" t="s">
        <v>241</v>
      </c>
      <c r="C24" s="308"/>
      <c r="D24" s="113">
        <v>3.0647058823529414</v>
      </c>
      <c r="E24" s="115">
        <v>1563</v>
      </c>
      <c r="F24" s="114">
        <v>1582</v>
      </c>
      <c r="G24" s="114">
        <v>1626</v>
      </c>
      <c r="H24" s="114">
        <v>1615</v>
      </c>
      <c r="I24" s="140">
        <v>1601</v>
      </c>
      <c r="J24" s="115">
        <v>-38</v>
      </c>
      <c r="K24" s="116">
        <v>-2.3735165521549031</v>
      </c>
    </row>
    <row r="25" spans="1:255" ht="14.1" customHeight="1" x14ac:dyDescent="0.2">
      <c r="A25" s="306">
        <v>25</v>
      </c>
      <c r="B25" s="307" t="s">
        <v>242</v>
      </c>
      <c r="C25" s="308"/>
      <c r="D25" s="113">
        <v>3.6784313725490194</v>
      </c>
      <c r="E25" s="115">
        <v>1876</v>
      </c>
      <c r="F25" s="114">
        <v>1877</v>
      </c>
      <c r="G25" s="114">
        <v>1913</v>
      </c>
      <c r="H25" s="114">
        <v>1940</v>
      </c>
      <c r="I25" s="140">
        <v>1927</v>
      </c>
      <c r="J25" s="115">
        <v>-51</v>
      </c>
      <c r="K25" s="116">
        <v>-2.6466009340944474</v>
      </c>
    </row>
    <row r="26" spans="1:255" ht="14.1" customHeight="1" x14ac:dyDescent="0.2">
      <c r="A26" s="306">
        <v>26</v>
      </c>
      <c r="B26" s="307" t="s">
        <v>243</v>
      </c>
      <c r="C26" s="308"/>
      <c r="D26" s="113">
        <v>2.776470588235294</v>
      </c>
      <c r="E26" s="115">
        <v>1416</v>
      </c>
      <c r="F26" s="114">
        <v>1406</v>
      </c>
      <c r="G26" s="114">
        <v>1404</v>
      </c>
      <c r="H26" s="114">
        <v>1373</v>
      </c>
      <c r="I26" s="140">
        <v>1374</v>
      </c>
      <c r="J26" s="115">
        <v>42</v>
      </c>
      <c r="K26" s="116">
        <v>3.0567685589519651</v>
      </c>
    </row>
    <row r="27" spans="1:255" ht="14.1" customHeight="1" x14ac:dyDescent="0.2">
      <c r="A27" s="306">
        <v>27</v>
      </c>
      <c r="B27" s="307" t="s">
        <v>244</v>
      </c>
      <c r="C27" s="308"/>
      <c r="D27" s="113">
        <v>1.3607843137254902</v>
      </c>
      <c r="E27" s="115">
        <v>694</v>
      </c>
      <c r="F27" s="114">
        <v>687</v>
      </c>
      <c r="G27" s="114">
        <v>701</v>
      </c>
      <c r="H27" s="114">
        <v>664</v>
      </c>
      <c r="I27" s="140">
        <v>652</v>
      </c>
      <c r="J27" s="115">
        <v>42</v>
      </c>
      <c r="K27" s="116">
        <v>6.4417177914110431</v>
      </c>
    </row>
    <row r="28" spans="1:255" ht="14.1" customHeight="1" x14ac:dyDescent="0.2">
      <c r="A28" s="306">
        <v>28</v>
      </c>
      <c r="B28" s="307" t="s">
        <v>245</v>
      </c>
      <c r="C28" s="308"/>
      <c r="D28" s="113">
        <v>0.25490196078431371</v>
      </c>
      <c r="E28" s="115">
        <v>130</v>
      </c>
      <c r="F28" s="114">
        <v>128</v>
      </c>
      <c r="G28" s="114">
        <v>131</v>
      </c>
      <c r="H28" s="114">
        <v>126</v>
      </c>
      <c r="I28" s="140">
        <v>130</v>
      </c>
      <c r="J28" s="115">
        <v>0</v>
      </c>
      <c r="K28" s="116">
        <v>0</v>
      </c>
    </row>
    <row r="29" spans="1:255" ht="14.1" customHeight="1" x14ac:dyDescent="0.2">
      <c r="A29" s="306">
        <v>29</v>
      </c>
      <c r="B29" s="307" t="s">
        <v>246</v>
      </c>
      <c r="C29" s="308"/>
      <c r="D29" s="113">
        <v>2.7862745098039214</v>
      </c>
      <c r="E29" s="115">
        <v>1421</v>
      </c>
      <c r="F29" s="114">
        <v>1459</v>
      </c>
      <c r="G29" s="114">
        <v>1503</v>
      </c>
      <c r="H29" s="114">
        <v>1504</v>
      </c>
      <c r="I29" s="140">
        <v>1490</v>
      </c>
      <c r="J29" s="115">
        <v>-69</v>
      </c>
      <c r="K29" s="116">
        <v>-4.6308724832214763</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1.7411764705882353</v>
      </c>
      <c r="E31" s="115">
        <v>888</v>
      </c>
      <c r="F31" s="114">
        <v>931</v>
      </c>
      <c r="G31" s="114">
        <v>971</v>
      </c>
      <c r="H31" s="114">
        <v>974</v>
      </c>
      <c r="I31" s="140">
        <v>947</v>
      </c>
      <c r="J31" s="115">
        <v>-59</v>
      </c>
      <c r="K31" s="116">
        <v>-6.2302006335797255</v>
      </c>
    </row>
    <row r="32" spans="1:255" ht="14.1" customHeight="1" x14ac:dyDescent="0.2">
      <c r="A32" s="306">
        <v>31</v>
      </c>
      <c r="B32" s="307" t="s">
        <v>251</v>
      </c>
      <c r="C32" s="308"/>
      <c r="D32" s="113">
        <v>0.80980392156862746</v>
      </c>
      <c r="E32" s="115">
        <v>413</v>
      </c>
      <c r="F32" s="114">
        <v>416</v>
      </c>
      <c r="G32" s="114">
        <v>430</v>
      </c>
      <c r="H32" s="114">
        <v>428</v>
      </c>
      <c r="I32" s="140">
        <v>440</v>
      </c>
      <c r="J32" s="115">
        <v>-27</v>
      </c>
      <c r="K32" s="116">
        <v>-6.1363636363636367</v>
      </c>
    </row>
    <row r="33" spans="1:11" ht="14.1" customHeight="1" x14ac:dyDescent="0.2">
      <c r="A33" s="306">
        <v>32</v>
      </c>
      <c r="B33" s="307" t="s">
        <v>252</v>
      </c>
      <c r="C33" s="308"/>
      <c r="D33" s="113">
        <v>3.1784313725490194</v>
      </c>
      <c r="E33" s="115">
        <v>1621</v>
      </c>
      <c r="F33" s="114">
        <v>1552</v>
      </c>
      <c r="G33" s="114">
        <v>1672</v>
      </c>
      <c r="H33" s="114">
        <v>1633</v>
      </c>
      <c r="I33" s="140">
        <v>1664</v>
      </c>
      <c r="J33" s="115">
        <v>-43</v>
      </c>
      <c r="K33" s="116">
        <v>-2.5841346153846154</v>
      </c>
    </row>
    <row r="34" spans="1:11" ht="14.1" customHeight="1" x14ac:dyDescent="0.2">
      <c r="A34" s="306">
        <v>33</v>
      </c>
      <c r="B34" s="307" t="s">
        <v>253</v>
      </c>
      <c r="C34" s="308"/>
      <c r="D34" s="113">
        <v>1.6137254901960785</v>
      </c>
      <c r="E34" s="115">
        <v>823</v>
      </c>
      <c r="F34" s="114">
        <v>832</v>
      </c>
      <c r="G34" s="114">
        <v>877</v>
      </c>
      <c r="H34" s="114">
        <v>870</v>
      </c>
      <c r="I34" s="140">
        <v>821</v>
      </c>
      <c r="J34" s="115">
        <v>2</v>
      </c>
      <c r="K34" s="116">
        <v>0.243605359317905</v>
      </c>
    </row>
    <row r="35" spans="1:11" ht="14.1" customHeight="1" x14ac:dyDescent="0.2">
      <c r="A35" s="306">
        <v>34</v>
      </c>
      <c r="B35" s="307" t="s">
        <v>254</v>
      </c>
      <c r="C35" s="308"/>
      <c r="D35" s="113">
        <v>3.3980392156862744</v>
      </c>
      <c r="E35" s="115">
        <v>1733</v>
      </c>
      <c r="F35" s="114">
        <v>1701</v>
      </c>
      <c r="G35" s="114">
        <v>1695</v>
      </c>
      <c r="H35" s="114">
        <v>1672</v>
      </c>
      <c r="I35" s="140">
        <v>1640</v>
      </c>
      <c r="J35" s="115">
        <v>93</v>
      </c>
      <c r="K35" s="116">
        <v>5.6707317073170733</v>
      </c>
    </row>
    <row r="36" spans="1:11" ht="14.1" customHeight="1" x14ac:dyDescent="0.2">
      <c r="A36" s="306">
        <v>41</v>
      </c>
      <c r="B36" s="307" t="s">
        <v>255</v>
      </c>
      <c r="C36" s="308"/>
      <c r="D36" s="113">
        <v>0.46862745098039216</v>
      </c>
      <c r="E36" s="115">
        <v>239</v>
      </c>
      <c r="F36" s="114">
        <v>247</v>
      </c>
      <c r="G36" s="114">
        <v>252</v>
      </c>
      <c r="H36" s="114">
        <v>241</v>
      </c>
      <c r="I36" s="140">
        <v>238</v>
      </c>
      <c r="J36" s="115">
        <v>1</v>
      </c>
      <c r="K36" s="116">
        <v>0.42016806722689076</v>
      </c>
    </row>
    <row r="37" spans="1:11" ht="14.1" customHeight="1" x14ac:dyDescent="0.2">
      <c r="A37" s="306">
        <v>42</v>
      </c>
      <c r="B37" s="307" t="s">
        <v>256</v>
      </c>
      <c r="C37" s="308"/>
      <c r="D37" s="113">
        <v>0.11960784313725491</v>
      </c>
      <c r="E37" s="115">
        <v>61</v>
      </c>
      <c r="F37" s="114">
        <v>60</v>
      </c>
      <c r="G37" s="114">
        <v>61</v>
      </c>
      <c r="H37" s="114">
        <v>60</v>
      </c>
      <c r="I37" s="140">
        <v>58</v>
      </c>
      <c r="J37" s="115">
        <v>3</v>
      </c>
      <c r="K37" s="116">
        <v>5.1724137931034484</v>
      </c>
    </row>
    <row r="38" spans="1:11" ht="14.1" customHeight="1" x14ac:dyDescent="0.2">
      <c r="A38" s="306">
        <v>43</v>
      </c>
      <c r="B38" s="307" t="s">
        <v>257</v>
      </c>
      <c r="C38" s="308"/>
      <c r="D38" s="113">
        <v>0.82352941176470584</v>
      </c>
      <c r="E38" s="115">
        <v>420</v>
      </c>
      <c r="F38" s="114">
        <v>393</v>
      </c>
      <c r="G38" s="114">
        <v>393</v>
      </c>
      <c r="H38" s="114">
        <v>387</v>
      </c>
      <c r="I38" s="140">
        <v>387</v>
      </c>
      <c r="J38" s="115">
        <v>33</v>
      </c>
      <c r="K38" s="116">
        <v>8.5271317829457356</v>
      </c>
    </row>
    <row r="39" spans="1:11" ht="14.1" customHeight="1" x14ac:dyDescent="0.2">
      <c r="A39" s="306">
        <v>51</v>
      </c>
      <c r="B39" s="307" t="s">
        <v>258</v>
      </c>
      <c r="C39" s="308"/>
      <c r="D39" s="113">
        <v>4.8901960784313729</v>
      </c>
      <c r="E39" s="115">
        <v>2494</v>
      </c>
      <c r="F39" s="114">
        <v>2505</v>
      </c>
      <c r="G39" s="114">
        <v>2565</v>
      </c>
      <c r="H39" s="114">
        <v>2565</v>
      </c>
      <c r="I39" s="140">
        <v>2514</v>
      </c>
      <c r="J39" s="115">
        <v>-20</v>
      </c>
      <c r="K39" s="116">
        <v>-0.79554494828957834</v>
      </c>
    </row>
    <row r="40" spans="1:11" ht="14.1" customHeight="1" x14ac:dyDescent="0.2">
      <c r="A40" s="306" t="s">
        <v>259</v>
      </c>
      <c r="B40" s="307" t="s">
        <v>260</v>
      </c>
      <c r="C40" s="308"/>
      <c r="D40" s="113">
        <v>4.0647058823529409</v>
      </c>
      <c r="E40" s="115">
        <v>2073</v>
      </c>
      <c r="F40" s="114">
        <v>2080</v>
      </c>
      <c r="G40" s="114">
        <v>2138</v>
      </c>
      <c r="H40" s="114">
        <v>2165</v>
      </c>
      <c r="I40" s="140">
        <v>2123</v>
      </c>
      <c r="J40" s="115">
        <v>-50</v>
      </c>
      <c r="K40" s="116">
        <v>-2.3551577955723033</v>
      </c>
    </row>
    <row r="41" spans="1:11" ht="14.1" customHeight="1" x14ac:dyDescent="0.2">
      <c r="A41" s="306"/>
      <c r="B41" s="307" t="s">
        <v>261</v>
      </c>
      <c r="C41" s="308"/>
      <c r="D41" s="113">
        <v>2.9588235294117649</v>
      </c>
      <c r="E41" s="115">
        <v>1509</v>
      </c>
      <c r="F41" s="114">
        <v>1508</v>
      </c>
      <c r="G41" s="114">
        <v>1559</v>
      </c>
      <c r="H41" s="114">
        <v>1574</v>
      </c>
      <c r="I41" s="140">
        <v>1543</v>
      </c>
      <c r="J41" s="115">
        <v>-34</v>
      </c>
      <c r="K41" s="116">
        <v>-2.2034996759559302</v>
      </c>
    </row>
    <row r="42" spans="1:11" ht="14.1" customHeight="1" x14ac:dyDescent="0.2">
      <c r="A42" s="306">
        <v>52</v>
      </c>
      <c r="B42" s="307" t="s">
        <v>262</v>
      </c>
      <c r="C42" s="308"/>
      <c r="D42" s="113">
        <v>5.5647058823529409</v>
      </c>
      <c r="E42" s="115">
        <v>2838</v>
      </c>
      <c r="F42" s="114">
        <v>2779</v>
      </c>
      <c r="G42" s="114">
        <v>2796</v>
      </c>
      <c r="H42" s="114">
        <v>2707</v>
      </c>
      <c r="I42" s="140">
        <v>2736</v>
      </c>
      <c r="J42" s="115">
        <v>102</v>
      </c>
      <c r="K42" s="116">
        <v>3.7280701754385963</v>
      </c>
    </row>
    <row r="43" spans="1:11" ht="14.1" customHeight="1" x14ac:dyDescent="0.2">
      <c r="A43" s="306" t="s">
        <v>263</v>
      </c>
      <c r="B43" s="307" t="s">
        <v>264</v>
      </c>
      <c r="C43" s="308"/>
      <c r="D43" s="113">
        <v>4.8235294117647056</v>
      </c>
      <c r="E43" s="115">
        <v>2460</v>
      </c>
      <c r="F43" s="114">
        <v>2402</v>
      </c>
      <c r="G43" s="114">
        <v>2406</v>
      </c>
      <c r="H43" s="114">
        <v>2322</v>
      </c>
      <c r="I43" s="140">
        <v>2355</v>
      </c>
      <c r="J43" s="115">
        <v>105</v>
      </c>
      <c r="K43" s="116">
        <v>4.4585987261146496</v>
      </c>
    </row>
    <row r="44" spans="1:11" ht="14.1" customHeight="1" x14ac:dyDescent="0.2">
      <c r="A44" s="306">
        <v>53</v>
      </c>
      <c r="B44" s="307" t="s">
        <v>265</v>
      </c>
      <c r="C44" s="308"/>
      <c r="D44" s="113">
        <v>0.96470588235294119</v>
      </c>
      <c r="E44" s="115">
        <v>492</v>
      </c>
      <c r="F44" s="114">
        <v>503</v>
      </c>
      <c r="G44" s="114">
        <v>508</v>
      </c>
      <c r="H44" s="114">
        <v>517</v>
      </c>
      <c r="I44" s="140">
        <v>518</v>
      </c>
      <c r="J44" s="115">
        <v>-26</v>
      </c>
      <c r="K44" s="116">
        <v>-5.019305019305019</v>
      </c>
    </row>
    <row r="45" spans="1:11" ht="14.1" customHeight="1" x14ac:dyDescent="0.2">
      <c r="A45" s="306" t="s">
        <v>266</v>
      </c>
      <c r="B45" s="307" t="s">
        <v>267</v>
      </c>
      <c r="C45" s="308"/>
      <c r="D45" s="113">
        <v>0.89607843137254906</v>
      </c>
      <c r="E45" s="115">
        <v>457</v>
      </c>
      <c r="F45" s="114">
        <v>467</v>
      </c>
      <c r="G45" s="114">
        <v>470</v>
      </c>
      <c r="H45" s="114">
        <v>480</v>
      </c>
      <c r="I45" s="140">
        <v>481</v>
      </c>
      <c r="J45" s="115">
        <v>-24</v>
      </c>
      <c r="K45" s="116">
        <v>-4.9896049896049899</v>
      </c>
    </row>
    <row r="46" spans="1:11" ht="14.1" customHeight="1" x14ac:dyDescent="0.2">
      <c r="A46" s="306">
        <v>54</v>
      </c>
      <c r="B46" s="307" t="s">
        <v>268</v>
      </c>
      <c r="C46" s="308"/>
      <c r="D46" s="113">
        <v>2.6843137254901959</v>
      </c>
      <c r="E46" s="115">
        <v>1369</v>
      </c>
      <c r="F46" s="114">
        <v>1400</v>
      </c>
      <c r="G46" s="114">
        <v>1430</v>
      </c>
      <c r="H46" s="114">
        <v>1418</v>
      </c>
      <c r="I46" s="140">
        <v>1409</v>
      </c>
      <c r="J46" s="115">
        <v>-40</v>
      </c>
      <c r="K46" s="116">
        <v>-2.8388928317955999</v>
      </c>
    </row>
    <row r="47" spans="1:11" ht="14.1" customHeight="1" x14ac:dyDescent="0.2">
      <c r="A47" s="306">
        <v>61</v>
      </c>
      <c r="B47" s="307" t="s">
        <v>269</v>
      </c>
      <c r="C47" s="308"/>
      <c r="D47" s="113">
        <v>2.0941176470588236</v>
      </c>
      <c r="E47" s="115">
        <v>1068</v>
      </c>
      <c r="F47" s="114">
        <v>1080</v>
      </c>
      <c r="G47" s="114">
        <v>1078</v>
      </c>
      <c r="H47" s="114">
        <v>973</v>
      </c>
      <c r="I47" s="140">
        <v>971</v>
      </c>
      <c r="J47" s="115">
        <v>97</v>
      </c>
      <c r="K47" s="116">
        <v>9.9897013388259523</v>
      </c>
    </row>
    <row r="48" spans="1:11" ht="14.1" customHeight="1" x14ac:dyDescent="0.2">
      <c r="A48" s="306">
        <v>62</v>
      </c>
      <c r="B48" s="307" t="s">
        <v>270</v>
      </c>
      <c r="C48" s="308"/>
      <c r="D48" s="113">
        <v>8.617647058823529</v>
      </c>
      <c r="E48" s="115">
        <v>4395</v>
      </c>
      <c r="F48" s="114">
        <v>4458</v>
      </c>
      <c r="G48" s="114">
        <v>4462</v>
      </c>
      <c r="H48" s="114">
        <v>4377</v>
      </c>
      <c r="I48" s="140">
        <v>4342</v>
      </c>
      <c r="J48" s="115">
        <v>53</v>
      </c>
      <c r="K48" s="116">
        <v>1.2206356517733763</v>
      </c>
    </row>
    <row r="49" spans="1:11" ht="14.1" customHeight="1" x14ac:dyDescent="0.2">
      <c r="A49" s="306">
        <v>63</v>
      </c>
      <c r="B49" s="307" t="s">
        <v>271</v>
      </c>
      <c r="C49" s="308"/>
      <c r="D49" s="113">
        <v>2.5254901960784313</v>
      </c>
      <c r="E49" s="115">
        <v>1288</v>
      </c>
      <c r="F49" s="114">
        <v>1383</v>
      </c>
      <c r="G49" s="114">
        <v>1435</v>
      </c>
      <c r="H49" s="114">
        <v>1423</v>
      </c>
      <c r="I49" s="140">
        <v>1346</v>
      </c>
      <c r="J49" s="115">
        <v>-58</v>
      </c>
      <c r="K49" s="116">
        <v>-4.3090638930163445</v>
      </c>
    </row>
    <row r="50" spans="1:11" ht="14.1" customHeight="1" x14ac:dyDescent="0.2">
      <c r="A50" s="306" t="s">
        <v>272</v>
      </c>
      <c r="B50" s="307" t="s">
        <v>273</v>
      </c>
      <c r="C50" s="308"/>
      <c r="D50" s="113">
        <v>0.36078431372549019</v>
      </c>
      <c r="E50" s="115">
        <v>184</v>
      </c>
      <c r="F50" s="114">
        <v>238</v>
      </c>
      <c r="G50" s="114">
        <v>230</v>
      </c>
      <c r="H50" s="114">
        <v>218</v>
      </c>
      <c r="I50" s="140">
        <v>205</v>
      </c>
      <c r="J50" s="115">
        <v>-21</v>
      </c>
      <c r="K50" s="116">
        <v>-10.24390243902439</v>
      </c>
    </row>
    <row r="51" spans="1:11" ht="14.1" customHeight="1" x14ac:dyDescent="0.2">
      <c r="A51" s="306" t="s">
        <v>274</v>
      </c>
      <c r="B51" s="307" t="s">
        <v>275</v>
      </c>
      <c r="C51" s="308"/>
      <c r="D51" s="113">
        <v>1.8960784313725489</v>
      </c>
      <c r="E51" s="115">
        <v>967</v>
      </c>
      <c r="F51" s="114">
        <v>1006</v>
      </c>
      <c r="G51" s="114">
        <v>1055</v>
      </c>
      <c r="H51" s="114">
        <v>1059</v>
      </c>
      <c r="I51" s="140">
        <v>998</v>
      </c>
      <c r="J51" s="115">
        <v>-31</v>
      </c>
      <c r="K51" s="116">
        <v>-3.1062124248496996</v>
      </c>
    </row>
    <row r="52" spans="1:11" ht="14.1" customHeight="1" x14ac:dyDescent="0.2">
      <c r="A52" s="306">
        <v>71</v>
      </c>
      <c r="B52" s="307" t="s">
        <v>276</v>
      </c>
      <c r="C52" s="308"/>
      <c r="D52" s="113">
        <v>9.7960784313725497</v>
      </c>
      <c r="E52" s="115">
        <v>4996</v>
      </c>
      <c r="F52" s="114">
        <v>4985</v>
      </c>
      <c r="G52" s="114">
        <v>4978</v>
      </c>
      <c r="H52" s="114">
        <v>4940</v>
      </c>
      <c r="I52" s="140">
        <v>4909</v>
      </c>
      <c r="J52" s="115">
        <v>87</v>
      </c>
      <c r="K52" s="116">
        <v>1.7722550417600327</v>
      </c>
    </row>
    <row r="53" spans="1:11" ht="14.1" customHeight="1" x14ac:dyDescent="0.2">
      <c r="A53" s="306" t="s">
        <v>277</v>
      </c>
      <c r="B53" s="307" t="s">
        <v>278</v>
      </c>
      <c r="C53" s="308"/>
      <c r="D53" s="113">
        <v>3.8490196078431373</v>
      </c>
      <c r="E53" s="115">
        <v>1963</v>
      </c>
      <c r="F53" s="114">
        <v>1935</v>
      </c>
      <c r="G53" s="114">
        <v>1927</v>
      </c>
      <c r="H53" s="114">
        <v>1905</v>
      </c>
      <c r="I53" s="140">
        <v>1882</v>
      </c>
      <c r="J53" s="115">
        <v>81</v>
      </c>
      <c r="K53" s="116">
        <v>4.3039319872476085</v>
      </c>
    </row>
    <row r="54" spans="1:11" ht="14.1" customHeight="1" x14ac:dyDescent="0.2">
      <c r="A54" s="306" t="s">
        <v>279</v>
      </c>
      <c r="B54" s="307" t="s">
        <v>280</v>
      </c>
      <c r="C54" s="308"/>
      <c r="D54" s="113">
        <v>4.837254901960784</v>
      </c>
      <c r="E54" s="115">
        <v>2467</v>
      </c>
      <c r="F54" s="114">
        <v>2468</v>
      </c>
      <c r="G54" s="114">
        <v>2472</v>
      </c>
      <c r="H54" s="114">
        <v>2469</v>
      </c>
      <c r="I54" s="140">
        <v>2457</v>
      </c>
      <c r="J54" s="115">
        <v>10</v>
      </c>
      <c r="K54" s="116">
        <v>0.40700040700040702</v>
      </c>
    </row>
    <row r="55" spans="1:11" ht="14.1" customHeight="1" x14ac:dyDescent="0.2">
      <c r="A55" s="306">
        <v>72</v>
      </c>
      <c r="B55" s="307" t="s">
        <v>281</v>
      </c>
      <c r="C55" s="308"/>
      <c r="D55" s="113">
        <v>2.3254901960784315</v>
      </c>
      <c r="E55" s="115">
        <v>1186</v>
      </c>
      <c r="F55" s="114">
        <v>1192</v>
      </c>
      <c r="G55" s="114">
        <v>1208</v>
      </c>
      <c r="H55" s="114">
        <v>1193</v>
      </c>
      <c r="I55" s="140">
        <v>1205</v>
      </c>
      <c r="J55" s="115">
        <v>-19</v>
      </c>
      <c r="K55" s="116">
        <v>-1.5767634854771784</v>
      </c>
    </row>
    <row r="56" spans="1:11" ht="14.1" customHeight="1" x14ac:dyDescent="0.2">
      <c r="A56" s="306" t="s">
        <v>282</v>
      </c>
      <c r="B56" s="307" t="s">
        <v>283</v>
      </c>
      <c r="C56" s="308"/>
      <c r="D56" s="113">
        <v>0.93725490196078431</v>
      </c>
      <c r="E56" s="115">
        <v>478</v>
      </c>
      <c r="F56" s="114">
        <v>481</v>
      </c>
      <c r="G56" s="114">
        <v>487</v>
      </c>
      <c r="H56" s="114">
        <v>477</v>
      </c>
      <c r="I56" s="140">
        <v>485</v>
      </c>
      <c r="J56" s="115">
        <v>-7</v>
      </c>
      <c r="K56" s="116">
        <v>-1.4432989690721649</v>
      </c>
    </row>
    <row r="57" spans="1:11" ht="14.1" customHeight="1" x14ac:dyDescent="0.2">
      <c r="A57" s="306" t="s">
        <v>284</v>
      </c>
      <c r="B57" s="307" t="s">
        <v>285</v>
      </c>
      <c r="C57" s="308"/>
      <c r="D57" s="113">
        <v>1.0588235294117647</v>
      </c>
      <c r="E57" s="115">
        <v>540</v>
      </c>
      <c r="F57" s="114">
        <v>538</v>
      </c>
      <c r="G57" s="114">
        <v>552</v>
      </c>
      <c r="H57" s="114">
        <v>547</v>
      </c>
      <c r="I57" s="140">
        <v>551</v>
      </c>
      <c r="J57" s="115">
        <v>-11</v>
      </c>
      <c r="K57" s="116">
        <v>-1.9963702359346642</v>
      </c>
    </row>
    <row r="58" spans="1:11" ht="14.1" customHeight="1" x14ac:dyDescent="0.2">
      <c r="A58" s="306">
        <v>73</v>
      </c>
      <c r="B58" s="307" t="s">
        <v>286</v>
      </c>
      <c r="C58" s="308"/>
      <c r="D58" s="113">
        <v>3.0901960784313727</v>
      </c>
      <c r="E58" s="115">
        <v>1576</v>
      </c>
      <c r="F58" s="114">
        <v>1589</v>
      </c>
      <c r="G58" s="114">
        <v>1594</v>
      </c>
      <c r="H58" s="114">
        <v>1539</v>
      </c>
      <c r="I58" s="140">
        <v>1542</v>
      </c>
      <c r="J58" s="115">
        <v>34</v>
      </c>
      <c r="K58" s="116">
        <v>2.2049286640726331</v>
      </c>
    </row>
    <row r="59" spans="1:11" ht="14.1" customHeight="1" x14ac:dyDescent="0.2">
      <c r="A59" s="306" t="s">
        <v>287</v>
      </c>
      <c r="B59" s="307" t="s">
        <v>288</v>
      </c>
      <c r="C59" s="308"/>
      <c r="D59" s="113">
        <v>2.723529411764706</v>
      </c>
      <c r="E59" s="115">
        <v>1389</v>
      </c>
      <c r="F59" s="114">
        <v>1398</v>
      </c>
      <c r="G59" s="114">
        <v>1400</v>
      </c>
      <c r="H59" s="114">
        <v>1347</v>
      </c>
      <c r="I59" s="140">
        <v>1353</v>
      </c>
      <c r="J59" s="115">
        <v>36</v>
      </c>
      <c r="K59" s="116">
        <v>2.6607538802660753</v>
      </c>
    </row>
    <row r="60" spans="1:11" ht="14.1" customHeight="1" x14ac:dyDescent="0.2">
      <c r="A60" s="306">
        <v>81</v>
      </c>
      <c r="B60" s="307" t="s">
        <v>289</v>
      </c>
      <c r="C60" s="308"/>
      <c r="D60" s="113">
        <v>11.93921568627451</v>
      </c>
      <c r="E60" s="115">
        <v>6089</v>
      </c>
      <c r="F60" s="114">
        <v>6093</v>
      </c>
      <c r="G60" s="114">
        <v>5929</v>
      </c>
      <c r="H60" s="114">
        <v>5576</v>
      </c>
      <c r="I60" s="140">
        <v>5551</v>
      </c>
      <c r="J60" s="115">
        <v>538</v>
      </c>
      <c r="K60" s="116">
        <v>9.6919473968654302</v>
      </c>
    </row>
    <row r="61" spans="1:11" ht="14.1" customHeight="1" x14ac:dyDescent="0.2">
      <c r="A61" s="306" t="s">
        <v>290</v>
      </c>
      <c r="B61" s="307" t="s">
        <v>291</v>
      </c>
      <c r="C61" s="308"/>
      <c r="D61" s="113">
        <v>1.8607843137254902</v>
      </c>
      <c r="E61" s="115">
        <v>949</v>
      </c>
      <c r="F61" s="114">
        <v>962</v>
      </c>
      <c r="G61" s="114">
        <v>966</v>
      </c>
      <c r="H61" s="114">
        <v>948</v>
      </c>
      <c r="I61" s="140">
        <v>956</v>
      </c>
      <c r="J61" s="115">
        <v>-7</v>
      </c>
      <c r="K61" s="116">
        <v>-0.73221757322175729</v>
      </c>
    </row>
    <row r="62" spans="1:11" ht="14.1" customHeight="1" x14ac:dyDescent="0.2">
      <c r="A62" s="306" t="s">
        <v>292</v>
      </c>
      <c r="B62" s="307" t="s">
        <v>293</v>
      </c>
      <c r="C62" s="308"/>
      <c r="D62" s="113">
        <v>6.5627450980392155</v>
      </c>
      <c r="E62" s="115">
        <v>3347</v>
      </c>
      <c r="F62" s="114">
        <v>3343</v>
      </c>
      <c r="G62" s="114">
        <v>3217</v>
      </c>
      <c r="H62" s="114">
        <v>2890</v>
      </c>
      <c r="I62" s="140">
        <v>2873</v>
      </c>
      <c r="J62" s="115">
        <v>474</v>
      </c>
      <c r="K62" s="116">
        <v>16.498433693003829</v>
      </c>
    </row>
    <row r="63" spans="1:11" ht="14.1" customHeight="1" x14ac:dyDescent="0.2">
      <c r="A63" s="306"/>
      <c r="B63" s="307" t="s">
        <v>294</v>
      </c>
      <c r="C63" s="308"/>
      <c r="D63" s="113">
        <v>5.8098039215686272</v>
      </c>
      <c r="E63" s="115">
        <v>2963</v>
      </c>
      <c r="F63" s="114">
        <v>2959</v>
      </c>
      <c r="G63" s="114">
        <v>2840</v>
      </c>
      <c r="H63" s="114">
        <v>2514</v>
      </c>
      <c r="I63" s="140">
        <v>2494</v>
      </c>
      <c r="J63" s="115">
        <v>469</v>
      </c>
      <c r="K63" s="116">
        <v>18.805132317562148</v>
      </c>
    </row>
    <row r="64" spans="1:11" ht="14.1" customHeight="1" x14ac:dyDescent="0.2">
      <c r="A64" s="306" t="s">
        <v>295</v>
      </c>
      <c r="B64" s="307" t="s">
        <v>296</v>
      </c>
      <c r="C64" s="308"/>
      <c r="D64" s="113">
        <v>1.2686274509803921</v>
      </c>
      <c r="E64" s="115">
        <v>647</v>
      </c>
      <c r="F64" s="114">
        <v>640</v>
      </c>
      <c r="G64" s="114">
        <v>645</v>
      </c>
      <c r="H64" s="114">
        <v>638</v>
      </c>
      <c r="I64" s="140">
        <v>646</v>
      </c>
      <c r="J64" s="115">
        <v>1</v>
      </c>
      <c r="K64" s="116">
        <v>0.15479876160990713</v>
      </c>
    </row>
    <row r="65" spans="1:11" ht="14.1" customHeight="1" x14ac:dyDescent="0.2">
      <c r="A65" s="306" t="s">
        <v>297</v>
      </c>
      <c r="B65" s="307" t="s">
        <v>298</v>
      </c>
      <c r="C65" s="308"/>
      <c r="D65" s="113">
        <v>1.3058823529411765</v>
      </c>
      <c r="E65" s="115">
        <v>666</v>
      </c>
      <c r="F65" s="114">
        <v>668</v>
      </c>
      <c r="G65" s="114">
        <v>630</v>
      </c>
      <c r="H65" s="114">
        <v>624</v>
      </c>
      <c r="I65" s="140">
        <v>602</v>
      </c>
      <c r="J65" s="115">
        <v>64</v>
      </c>
      <c r="K65" s="116">
        <v>10.631229235880399</v>
      </c>
    </row>
    <row r="66" spans="1:11" ht="14.1" customHeight="1" x14ac:dyDescent="0.2">
      <c r="A66" s="306">
        <v>82</v>
      </c>
      <c r="B66" s="307" t="s">
        <v>299</v>
      </c>
      <c r="C66" s="308"/>
      <c r="D66" s="113">
        <v>4.0843137254901958</v>
      </c>
      <c r="E66" s="115">
        <v>2083</v>
      </c>
      <c r="F66" s="114">
        <v>2075</v>
      </c>
      <c r="G66" s="114">
        <v>2022</v>
      </c>
      <c r="H66" s="114">
        <v>2002</v>
      </c>
      <c r="I66" s="140">
        <v>1992</v>
      </c>
      <c r="J66" s="115">
        <v>91</v>
      </c>
      <c r="K66" s="116">
        <v>4.5682730923694779</v>
      </c>
    </row>
    <row r="67" spans="1:11" ht="14.1" customHeight="1" x14ac:dyDescent="0.2">
      <c r="A67" s="306" t="s">
        <v>300</v>
      </c>
      <c r="B67" s="307" t="s">
        <v>301</v>
      </c>
      <c r="C67" s="308"/>
      <c r="D67" s="113">
        <v>2.664705882352941</v>
      </c>
      <c r="E67" s="115">
        <v>1359</v>
      </c>
      <c r="F67" s="114">
        <v>1354</v>
      </c>
      <c r="G67" s="114">
        <v>1290</v>
      </c>
      <c r="H67" s="114">
        <v>1272</v>
      </c>
      <c r="I67" s="140">
        <v>1278</v>
      </c>
      <c r="J67" s="115">
        <v>81</v>
      </c>
      <c r="K67" s="116">
        <v>6.3380281690140849</v>
      </c>
    </row>
    <row r="68" spans="1:11" ht="14.1" customHeight="1" x14ac:dyDescent="0.2">
      <c r="A68" s="306" t="s">
        <v>302</v>
      </c>
      <c r="B68" s="307" t="s">
        <v>303</v>
      </c>
      <c r="C68" s="308"/>
      <c r="D68" s="113">
        <v>0.81960784313725488</v>
      </c>
      <c r="E68" s="115">
        <v>418</v>
      </c>
      <c r="F68" s="114">
        <v>424</v>
      </c>
      <c r="G68" s="114">
        <v>430</v>
      </c>
      <c r="H68" s="114">
        <v>438</v>
      </c>
      <c r="I68" s="140">
        <v>431</v>
      </c>
      <c r="J68" s="115">
        <v>-13</v>
      </c>
      <c r="K68" s="116">
        <v>-3.0162412993039442</v>
      </c>
    </row>
    <row r="69" spans="1:11" ht="14.1" customHeight="1" x14ac:dyDescent="0.2">
      <c r="A69" s="306">
        <v>83</v>
      </c>
      <c r="B69" s="307" t="s">
        <v>304</v>
      </c>
      <c r="C69" s="308"/>
      <c r="D69" s="113">
        <v>7.5921568627450977</v>
      </c>
      <c r="E69" s="115">
        <v>3872</v>
      </c>
      <c r="F69" s="114">
        <v>3868</v>
      </c>
      <c r="G69" s="114">
        <v>3857</v>
      </c>
      <c r="H69" s="114">
        <v>3738</v>
      </c>
      <c r="I69" s="140">
        <v>3736</v>
      </c>
      <c r="J69" s="115">
        <v>136</v>
      </c>
      <c r="K69" s="116">
        <v>3.6402569593147751</v>
      </c>
    </row>
    <row r="70" spans="1:11" ht="14.1" customHeight="1" x14ac:dyDescent="0.2">
      <c r="A70" s="306" t="s">
        <v>305</v>
      </c>
      <c r="B70" s="307" t="s">
        <v>306</v>
      </c>
      <c r="C70" s="308"/>
      <c r="D70" s="113">
        <v>6.9627450980392158</v>
      </c>
      <c r="E70" s="115">
        <v>3551</v>
      </c>
      <c r="F70" s="114">
        <v>3548</v>
      </c>
      <c r="G70" s="114">
        <v>3534</v>
      </c>
      <c r="H70" s="114">
        <v>3423</v>
      </c>
      <c r="I70" s="140">
        <v>3427</v>
      </c>
      <c r="J70" s="115">
        <v>124</v>
      </c>
      <c r="K70" s="116">
        <v>3.618325065655092</v>
      </c>
    </row>
    <row r="71" spans="1:11" ht="14.1" customHeight="1" x14ac:dyDescent="0.2">
      <c r="A71" s="306"/>
      <c r="B71" s="307" t="s">
        <v>307</v>
      </c>
      <c r="C71" s="308"/>
      <c r="D71" s="113">
        <v>4.4176470588235297</v>
      </c>
      <c r="E71" s="115">
        <v>2253</v>
      </c>
      <c r="F71" s="114">
        <v>2250</v>
      </c>
      <c r="G71" s="114">
        <v>2242</v>
      </c>
      <c r="H71" s="114">
        <v>2183</v>
      </c>
      <c r="I71" s="140">
        <v>2184</v>
      </c>
      <c r="J71" s="115">
        <v>69</v>
      </c>
      <c r="K71" s="116">
        <v>3.1593406593406592</v>
      </c>
    </row>
    <row r="72" spans="1:11" ht="14.1" customHeight="1" x14ac:dyDescent="0.2">
      <c r="A72" s="306">
        <v>84</v>
      </c>
      <c r="B72" s="307" t="s">
        <v>308</v>
      </c>
      <c r="C72" s="308"/>
      <c r="D72" s="113">
        <v>2.1490196078431372</v>
      </c>
      <c r="E72" s="115">
        <v>1096</v>
      </c>
      <c r="F72" s="114">
        <v>1111</v>
      </c>
      <c r="G72" s="114">
        <v>1091</v>
      </c>
      <c r="H72" s="114">
        <v>1078</v>
      </c>
      <c r="I72" s="140">
        <v>1067</v>
      </c>
      <c r="J72" s="115">
        <v>29</v>
      </c>
      <c r="K72" s="116">
        <v>2.7179006560449861</v>
      </c>
    </row>
    <row r="73" spans="1:11" ht="14.1" customHeight="1" x14ac:dyDescent="0.2">
      <c r="A73" s="306" t="s">
        <v>309</v>
      </c>
      <c r="B73" s="307" t="s">
        <v>310</v>
      </c>
      <c r="C73" s="308"/>
      <c r="D73" s="113">
        <v>0.93725490196078431</v>
      </c>
      <c r="E73" s="115">
        <v>478</v>
      </c>
      <c r="F73" s="114">
        <v>498</v>
      </c>
      <c r="G73" s="114">
        <v>488</v>
      </c>
      <c r="H73" s="114">
        <v>481</v>
      </c>
      <c r="I73" s="140">
        <v>491</v>
      </c>
      <c r="J73" s="115">
        <v>-13</v>
      </c>
      <c r="K73" s="116">
        <v>-2.6476578411405294</v>
      </c>
    </row>
    <row r="74" spans="1:11" ht="14.1" customHeight="1" x14ac:dyDescent="0.2">
      <c r="A74" s="306" t="s">
        <v>311</v>
      </c>
      <c r="B74" s="307" t="s">
        <v>312</v>
      </c>
      <c r="C74" s="308"/>
      <c r="D74" s="113">
        <v>0.33137254901960783</v>
      </c>
      <c r="E74" s="115">
        <v>169</v>
      </c>
      <c r="F74" s="114">
        <v>176</v>
      </c>
      <c r="G74" s="114">
        <v>174</v>
      </c>
      <c r="H74" s="114">
        <v>169</v>
      </c>
      <c r="I74" s="140">
        <v>174</v>
      </c>
      <c r="J74" s="115">
        <v>-5</v>
      </c>
      <c r="K74" s="116">
        <v>-2.8735632183908044</v>
      </c>
    </row>
    <row r="75" spans="1:11" ht="14.1" customHeight="1" x14ac:dyDescent="0.2">
      <c r="A75" s="306" t="s">
        <v>313</v>
      </c>
      <c r="B75" s="307" t="s">
        <v>314</v>
      </c>
      <c r="C75" s="308"/>
      <c r="D75" s="113">
        <v>0.48627450980392156</v>
      </c>
      <c r="E75" s="115">
        <v>248</v>
      </c>
      <c r="F75" s="114">
        <v>254</v>
      </c>
      <c r="G75" s="114">
        <v>232</v>
      </c>
      <c r="H75" s="114">
        <v>235</v>
      </c>
      <c r="I75" s="140">
        <v>218</v>
      </c>
      <c r="J75" s="115">
        <v>30</v>
      </c>
      <c r="K75" s="116">
        <v>13.761467889908257</v>
      </c>
    </row>
    <row r="76" spans="1:11" ht="14.1" customHeight="1" x14ac:dyDescent="0.2">
      <c r="A76" s="306">
        <v>91</v>
      </c>
      <c r="B76" s="307" t="s">
        <v>315</v>
      </c>
      <c r="C76" s="308"/>
      <c r="D76" s="113">
        <v>0.17058823529411765</v>
      </c>
      <c r="E76" s="115">
        <v>87</v>
      </c>
      <c r="F76" s="114">
        <v>91</v>
      </c>
      <c r="G76" s="114">
        <v>90</v>
      </c>
      <c r="H76" s="114">
        <v>89</v>
      </c>
      <c r="I76" s="140">
        <v>89</v>
      </c>
      <c r="J76" s="115">
        <v>-2</v>
      </c>
      <c r="K76" s="116">
        <v>-2.2471910112359552</v>
      </c>
    </row>
    <row r="77" spans="1:11" ht="14.1" customHeight="1" x14ac:dyDescent="0.2">
      <c r="A77" s="306">
        <v>92</v>
      </c>
      <c r="B77" s="307" t="s">
        <v>316</v>
      </c>
      <c r="C77" s="308"/>
      <c r="D77" s="113">
        <v>0.9137254901960784</v>
      </c>
      <c r="E77" s="115">
        <v>466</v>
      </c>
      <c r="F77" s="114">
        <v>482</v>
      </c>
      <c r="G77" s="114">
        <v>483</v>
      </c>
      <c r="H77" s="114">
        <v>583</v>
      </c>
      <c r="I77" s="140">
        <v>591</v>
      </c>
      <c r="J77" s="115">
        <v>-125</v>
      </c>
      <c r="K77" s="116">
        <v>-21.150592216582066</v>
      </c>
    </row>
    <row r="78" spans="1:11" ht="14.1" customHeight="1" x14ac:dyDescent="0.2">
      <c r="A78" s="306">
        <v>93</v>
      </c>
      <c r="B78" s="307" t="s">
        <v>317</v>
      </c>
      <c r="C78" s="308"/>
      <c r="D78" s="113">
        <v>0.13137254901960785</v>
      </c>
      <c r="E78" s="115">
        <v>67</v>
      </c>
      <c r="F78" s="114">
        <v>61</v>
      </c>
      <c r="G78" s="114">
        <v>62</v>
      </c>
      <c r="H78" s="114">
        <v>61</v>
      </c>
      <c r="I78" s="140">
        <v>57</v>
      </c>
      <c r="J78" s="115">
        <v>10</v>
      </c>
      <c r="K78" s="116">
        <v>17.543859649122808</v>
      </c>
    </row>
    <row r="79" spans="1:11" ht="14.1" customHeight="1" x14ac:dyDescent="0.2">
      <c r="A79" s="306">
        <v>94</v>
      </c>
      <c r="B79" s="307" t="s">
        <v>318</v>
      </c>
      <c r="C79" s="308"/>
      <c r="D79" s="113">
        <v>0.16666666666666666</v>
      </c>
      <c r="E79" s="115">
        <v>85</v>
      </c>
      <c r="F79" s="114">
        <v>77</v>
      </c>
      <c r="G79" s="114">
        <v>78</v>
      </c>
      <c r="H79" s="114">
        <v>77</v>
      </c>
      <c r="I79" s="140">
        <v>81</v>
      </c>
      <c r="J79" s="115">
        <v>4</v>
      </c>
      <c r="K79" s="116">
        <v>4.9382716049382713</v>
      </c>
    </row>
    <row r="80" spans="1:11" ht="14.1" customHeight="1" x14ac:dyDescent="0.2">
      <c r="A80" s="306" t="s">
        <v>319</v>
      </c>
      <c r="B80" s="307" t="s">
        <v>320</v>
      </c>
      <c r="C80" s="308"/>
      <c r="D80" s="113">
        <v>1.1764705882352941E-2</v>
      </c>
      <c r="E80" s="115">
        <v>6</v>
      </c>
      <c r="F80" s="114">
        <v>6</v>
      </c>
      <c r="G80" s="114">
        <v>5</v>
      </c>
      <c r="H80" s="114">
        <v>6</v>
      </c>
      <c r="I80" s="140">
        <v>6</v>
      </c>
      <c r="J80" s="115">
        <v>0</v>
      </c>
      <c r="K80" s="116">
        <v>0</v>
      </c>
    </row>
    <row r="81" spans="1:11" ht="14.1" customHeight="1" x14ac:dyDescent="0.2">
      <c r="A81" s="310" t="s">
        <v>321</v>
      </c>
      <c r="B81" s="311" t="s">
        <v>224</v>
      </c>
      <c r="C81" s="312"/>
      <c r="D81" s="125">
        <v>0.90588235294117647</v>
      </c>
      <c r="E81" s="143">
        <v>462</v>
      </c>
      <c r="F81" s="144">
        <v>478</v>
      </c>
      <c r="G81" s="144">
        <v>481</v>
      </c>
      <c r="H81" s="144">
        <v>459</v>
      </c>
      <c r="I81" s="145">
        <v>468</v>
      </c>
      <c r="J81" s="143">
        <v>-6</v>
      </c>
      <c r="K81" s="146">
        <v>-1.2820512820512822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7705</v>
      </c>
      <c r="E12" s="114">
        <v>7875</v>
      </c>
      <c r="F12" s="114">
        <v>7959</v>
      </c>
      <c r="G12" s="114">
        <v>8070</v>
      </c>
      <c r="H12" s="140">
        <v>7818</v>
      </c>
      <c r="I12" s="115">
        <v>-113</v>
      </c>
      <c r="J12" s="116">
        <v>-1.4453824507546686</v>
      </c>
      <c r="K12"/>
      <c r="L12"/>
      <c r="M12"/>
      <c r="N12"/>
      <c r="O12"/>
      <c r="P12"/>
    </row>
    <row r="13" spans="1:16" s="110" customFormat="1" ht="14.45" customHeight="1" x14ac:dyDescent="0.2">
      <c r="A13" s="120" t="s">
        <v>105</v>
      </c>
      <c r="B13" s="119" t="s">
        <v>106</v>
      </c>
      <c r="C13" s="113">
        <v>46.90460739779364</v>
      </c>
      <c r="D13" s="115">
        <v>3614</v>
      </c>
      <c r="E13" s="114">
        <v>3678</v>
      </c>
      <c r="F13" s="114">
        <v>3728</v>
      </c>
      <c r="G13" s="114">
        <v>3777</v>
      </c>
      <c r="H13" s="140">
        <v>3626</v>
      </c>
      <c r="I13" s="115">
        <v>-12</v>
      </c>
      <c r="J13" s="116">
        <v>-0.33094318808604523</v>
      </c>
      <c r="K13"/>
      <c r="L13"/>
      <c r="M13"/>
      <c r="N13"/>
      <c r="O13"/>
      <c r="P13"/>
    </row>
    <row r="14" spans="1:16" s="110" customFormat="1" ht="14.45" customHeight="1" x14ac:dyDescent="0.2">
      <c r="A14" s="120"/>
      <c r="B14" s="119" t="s">
        <v>107</v>
      </c>
      <c r="C14" s="113">
        <v>53.09539260220636</v>
      </c>
      <c r="D14" s="115">
        <v>4091</v>
      </c>
      <c r="E14" s="114">
        <v>4197</v>
      </c>
      <c r="F14" s="114">
        <v>4231</v>
      </c>
      <c r="G14" s="114">
        <v>4293</v>
      </c>
      <c r="H14" s="140">
        <v>4192</v>
      </c>
      <c r="I14" s="115">
        <v>-101</v>
      </c>
      <c r="J14" s="116">
        <v>-2.4093511450381677</v>
      </c>
      <c r="K14"/>
      <c r="L14"/>
      <c r="M14"/>
      <c r="N14"/>
      <c r="O14"/>
      <c r="P14"/>
    </row>
    <row r="15" spans="1:16" s="110" customFormat="1" ht="14.45" customHeight="1" x14ac:dyDescent="0.2">
      <c r="A15" s="118" t="s">
        <v>105</v>
      </c>
      <c r="B15" s="121" t="s">
        <v>108</v>
      </c>
      <c r="C15" s="113">
        <v>16.651524983776767</v>
      </c>
      <c r="D15" s="115">
        <v>1283</v>
      </c>
      <c r="E15" s="114">
        <v>1323</v>
      </c>
      <c r="F15" s="114">
        <v>1358</v>
      </c>
      <c r="G15" s="114">
        <v>1444</v>
      </c>
      <c r="H15" s="140">
        <v>1277</v>
      </c>
      <c r="I15" s="115">
        <v>6</v>
      </c>
      <c r="J15" s="116">
        <v>0.46985121378230227</v>
      </c>
      <c r="K15"/>
      <c r="L15"/>
      <c r="M15"/>
      <c r="N15"/>
      <c r="O15"/>
      <c r="P15"/>
    </row>
    <row r="16" spans="1:16" s="110" customFormat="1" ht="14.45" customHeight="1" x14ac:dyDescent="0.2">
      <c r="A16" s="118"/>
      <c r="B16" s="121" t="s">
        <v>109</v>
      </c>
      <c r="C16" s="113">
        <v>40.558079169370536</v>
      </c>
      <c r="D16" s="115">
        <v>3125</v>
      </c>
      <c r="E16" s="114">
        <v>3209</v>
      </c>
      <c r="F16" s="114">
        <v>3233</v>
      </c>
      <c r="G16" s="114">
        <v>3252</v>
      </c>
      <c r="H16" s="140">
        <v>3240</v>
      </c>
      <c r="I16" s="115">
        <v>-115</v>
      </c>
      <c r="J16" s="116">
        <v>-3.5493827160493829</v>
      </c>
      <c r="K16"/>
      <c r="L16"/>
      <c r="M16"/>
      <c r="N16"/>
      <c r="O16"/>
      <c r="P16"/>
    </row>
    <row r="17" spans="1:16" s="110" customFormat="1" ht="14.45" customHeight="1" x14ac:dyDescent="0.2">
      <c r="A17" s="118"/>
      <c r="B17" s="121" t="s">
        <v>110</v>
      </c>
      <c r="C17" s="113">
        <v>21.414665801427645</v>
      </c>
      <c r="D17" s="115">
        <v>1650</v>
      </c>
      <c r="E17" s="114">
        <v>1669</v>
      </c>
      <c r="F17" s="114">
        <v>1697</v>
      </c>
      <c r="G17" s="114">
        <v>1717</v>
      </c>
      <c r="H17" s="140">
        <v>1693</v>
      </c>
      <c r="I17" s="115">
        <v>-43</v>
      </c>
      <c r="J17" s="116">
        <v>-2.5398700531600711</v>
      </c>
      <c r="K17"/>
      <c r="L17"/>
      <c r="M17"/>
      <c r="N17"/>
      <c r="O17"/>
      <c r="P17"/>
    </row>
    <row r="18" spans="1:16" s="110" customFormat="1" ht="14.45" customHeight="1" x14ac:dyDescent="0.2">
      <c r="A18" s="120"/>
      <c r="B18" s="121" t="s">
        <v>111</v>
      </c>
      <c r="C18" s="113">
        <v>21.375730045425048</v>
      </c>
      <c r="D18" s="115">
        <v>1647</v>
      </c>
      <c r="E18" s="114">
        <v>1674</v>
      </c>
      <c r="F18" s="114">
        <v>1671</v>
      </c>
      <c r="G18" s="114">
        <v>1657</v>
      </c>
      <c r="H18" s="140">
        <v>1608</v>
      </c>
      <c r="I18" s="115">
        <v>39</v>
      </c>
      <c r="J18" s="116">
        <v>2.4253731343283582</v>
      </c>
      <c r="K18"/>
      <c r="L18"/>
      <c r="M18"/>
      <c r="N18"/>
      <c r="O18"/>
      <c r="P18"/>
    </row>
    <row r="19" spans="1:16" s="110" customFormat="1" ht="14.45" customHeight="1" x14ac:dyDescent="0.2">
      <c r="A19" s="120"/>
      <c r="B19" s="121" t="s">
        <v>112</v>
      </c>
      <c r="C19" s="113">
        <v>2.2063595068137571</v>
      </c>
      <c r="D19" s="115">
        <v>170</v>
      </c>
      <c r="E19" s="114">
        <v>186</v>
      </c>
      <c r="F19" s="114">
        <v>200</v>
      </c>
      <c r="G19" s="114">
        <v>166</v>
      </c>
      <c r="H19" s="140">
        <v>173</v>
      </c>
      <c r="I19" s="115">
        <v>-3</v>
      </c>
      <c r="J19" s="116">
        <v>-1.7341040462427746</v>
      </c>
      <c r="K19"/>
      <c r="L19"/>
      <c r="M19"/>
      <c r="N19"/>
      <c r="O19"/>
      <c r="P19"/>
    </row>
    <row r="20" spans="1:16" s="110" customFormat="1" ht="14.45" customHeight="1" x14ac:dyDescent="0.2">
      <c r="A20" s="120" t="s">
        <v>113</v>
      </c>
      <c r="B20" s="119" t="s">
        <v>116</v>
      </c>
      <c r="C20" s="113">
        <v>95.21090201168073</v>
      </c>
      <c r="D20" s="115">
        <v>7336</v>
      </c>
      <c r="E20" s="114">
        <v>7495</v>
      </c>
      <c r="F20" s="114">
        <v>7580</v>
      </c>
      <c r="G20" s="114">
        <v>7692</v>
      </c>
      <c r="H20" s="140">
        <v>7460</v>
      </c>
      <c r="I20" s="115">
        <v>-124</v>
      </c>
      <c r="J20" s="116">
        <v>-1.6621983914209115</v>
      </c>
      <c r="K20"/>
      <c r="L20"/>
      <c r="M20"/>
      <c r="N20"/>
      <c r="O20"/>
      <c r="P20"/>
    </row>
    <row r="21" spans="1:16" s="110" customFormat="1" ht="14.45" customHeight="1" x14ac:dyDescent="0.2">
      <c r="A21" s="123"/>
      <c r="B21" s="124" t="s">
        <v>117</v>
      </c>
      <c r="C21" s="125">
        <v>4.5944192083062942</v>
      </c>
      <c r="D21" s="143">
        <v>354</v>
      </c>
      <c r="E21" s="144">
        <v>367</v>
      </c>
      <c r="F21" s="144">
        <v>365</v>
      </c>
      <c r="G21" s="144">
        <v>363</v>
      </c>
      <c r="H21" s="145">
        <v>346</v>
      </c>
      <c r="I21" s="143">
        <v>8</v>
      </c>
      <c r="J21" s="146">
        <v>2.3121387283236996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9142</v>
      </c>
      <c r="E56" s="114">
        <v>9359</v>
      </c>
      <c r="F56" s="114">
        <v>9407</v>
      </c>
      <c r="G56" s="114">
        <v>9565</v>
      </c>
      <c r="H56" s="140">
        <v>9274</v>
      </c>
      <c r="I56" s="115">
        <v>-132</v>
      </c>
      <c r="J56" s="116">
        <v>-1.4233340521889153</v>
      </c>
      <c r="K56"/>
      <c r="L56"/>
      <c r="M56"/>
      <c r="N56"/>
      <c r="O56"/>
      <c r="P56"/>
    </row>
    <row r="57" spans="1:16" s="110" customFormat="1" ht="14.45" customHeight="1" x14ac:dyDescent="0.2">
      <c r="A57" s="120" t="s">
        <v>105</v>
      </c>
      <c r="B57" s="119" t="s">
        <v>106</v>
      </c>
      <c r="C57" s="113">
        <v>45.930868518923646</v>
      </c>
      <c r="D57" s="115">
        <v>4199</v>
      </c>
      <c r="E57" s="114">
        <v>4281</v>
      </c>
      <c r="F57" s="114">
        <v>4315</v>
      </c>
      <c r="G57" s="114">
        <v>4388</v>
      </c>
      <c r="H57" s="140">
        <v>4247</v>
      </c>
      <c r="I57" s="115">
        <v>-48</v>
      </c>
      <c r="J57" s="116">
        <v>-1.1302095596891923</v>
      </c>
    </row>
    <row r="58" spans="1:16" s="110" customFormat="1" ht="14.45" customHeight="1" x14ac:dyDescent="0.2">
      <c r="A58" s="120"/>
      <c r="B58" s="119" t="s">
        <v>107</v>
      </c>
      <c r="C58" s="113">
        <v>54.069131481076354</v>
      </c>
      <c r="D58" s="115">
        <v>4943</v>
      </c>
      <c r="E58" s="114">
        <v>5078</v>
      </c>
      <c r="F58" s="114">
        <v>5092</v>
      </c>
      <c r="G58" s="114">
        <v>5177</v>
      </c>
      <c r="H58" s="140">
        <v>5027</v>
      </c>
      <c r="I58" s="115">
        <v>-84</v>
      </c>
      <c r="J58" s="116">
        <v>-1.6709767256813208</v>
      </c>
    </row>
    <row r="59" spans="1:16" s="110" customFormat="1" ht="14.45" customHeight="1" x14ac:dyDescent="0.2">
      <c r="A59" s="118" t="s">
        <v>105</v>
      </c>
      <c r="B59" s="121" t="s">
        <v>108</v>
      </c>
      <c r="C59" s="113">
        <v>15.663968497046598</v>
      </c>
      <c r="D59" s="115">
        <v>1432</v>
      </c>
      <c r="E59" s="114">
        <v>1459</v>
      </c>
      <c r="F59" s="114">
        <v>1511</v>
      </c>
      <c r="G59" s="114">
        <v>1614</v>
      </c>
      <c r="H59" s="140">
        <v>1438</v>
      </c>
      <c r="I59" s="115">
        <v>-6</v>
      </c>
      <c r="J59" s="116">
        <v>-0.41724617524339358</v>
      </c>
    </row>
    <row r="60" spans="1:16" s="110" customFormat="1" ht="14.45" customHeight="1" x14ac:dyDescent="0.2">
      <c r="A60" s="118"/>
      <c r="B60" s="121" t="s">
        <v>109</v>
      </c>
      <c r="C60" s="113">
        <v>41.533581273244366</v>
      </c>
      <c r="D60" s="115">
        <v>3797</v>
      </c>
      <c r="E60" s="114">
        <v>3907</v>
      </c>
      <c r="F60" s="114">
        <v>3874</v>
      </c>
      <c r="G60" s="114">
        <v>3933</v>
      </c>
      <c r="H60" s="140">
        <v>3888</v>
      </c>
      <c r="I60" s="115">
        <v>-91</v>
      </c>
      <c r="J60" s="116">
        <v>-2.3405349794238681</v>
      </c>
    </row>
    <row r="61" spans="1:16" s="110" customFormat="1" ht="14.45" customHeight="1" x14ac:dyDescent="0.2">
      <c r="A61" s="118"/>
      <c r="B61" s="121" t="s">
        <v>110</v>
      </c>
      <c r="C61" s="113">
        <v>21.133231240428792</v>
      </c>
      <c r="D61" s="115">
        <v>1932</v>
      </c>
      <c r="E61" s="114">
        <v>1941</v>
      </c>
      <c r="F61" s="114">
        <v>1973</v>
      </c>
      <c r="G61" s="114">
        <v>1991</v>
      </c>
      <c r="H61" s="140">
        <v>1971</v>
      </c>
      <c r="I61" s="115">
        <v>-39</v>
      </c>
      <c r="J61" s="116">
        <v>-1.9786910197869101</v>
      </c>
    </row>
    <row r="62" spans="1:16" s="110" customFormat="1" ht="14.45" customHeight="1" x14ac:dyDescent="0.2">
      <c r="A62" s="120"/>
      <c r="B62" s="121" t="s">
        <v>111</v>
      </c>
      <c r="C62" s="113">
        <v>21.669218989280246</v>
      </c>
      <c r="D62" s="115">
        <v>1981</v>
      </c>
      <c r="E62" s="114">
        <v>2052</v>
      </c>
      <c r="F62" s="114">
        <v>2049</v>
      </c>
      <c r="G62" s="114">
        <v>2027</v>
      </c>
      <c r="H62" s="140">
        <v>1977</v>
      </c>
      <c r="I62" s="115">
        <v>4</v>
      </c>
      <c r="J62" s="116">
        <v>0.20232675771370764</v>
      </c>
    </row>
    <row r="63" spans="1:16" s="110" customFormat="1" ht="14.45" customHeight="1" x14ac:dyDescent="0.2">
      <c r="A63" s="120"/>
      <c r="B63" s="121" t="s">
        <v>112</v>
      </c>
      <c r="C63" s="113">
        <v>2.1877050973528767</v>
      </c>
      <c r="D63" s="115">
        <v>200</v>
      </c>
      <c r="E63" s="114">
        <v>227</v>
      </c>
      <c r="F63" s="114">
        <v>244</v>
      </c>
      <c r="G63" s="114">
        <v>227</v>
      </c>
      <c r="H63" s="140">
        <v>221</v>
      </c>
      <c r="I63" s="115">
        <v>-21</v>
      </c>
      <c r="J63" s="116">
        <v>-9.502262443438914</v>
      </c>
    </row>
    <row r="64" spans="1:16" s="110" customFormat="1" ht="14.45" customHeight="1" x14ac:dyDescent="0.2">
      <c r="A64" s="120" t="s">
        <v>113</v>
      </c>
      <c r="B64" s="119" t="s">
        <v>116</v>
      </c>
      <c r="C64" s="113">
        <v>96.029315248304528</v>
      </c>
      <c r="D64" s="115">
        <v>8779</v>
      </c>
      <c r="E64" s="114">
        <v>8977</v>
      </c>
      <c r="F64" s="114">
        <v>9047</v>
      </c>
      <c r="G64" s="114">
        <v>9215</v>
      </c>
      <c r="H64" s="140">
        <v>8941</v>
      </c>
      <c r="I64" s="115">
        <v>-162</v>
      </c>
      <c r="J64" s="116">
        <v>-1.8118778660105133</v>
      </c>
    </row>
    <row r="65" spans="1:10" s="110" customFormat="1" ht="14.45" customHeight="1" x14ac:dyDescent="0.2">
      <c r="A65" s="123"/>
      <c r="B65" s="124" t="s">
        <v>117</v>
      </c>
      <c r="C65" s="125">
        <v>3.8175453948807703</v>
      </c>
      <c r="D65" s="143">
        <v>349</v>
      </c>
      <c r="E65" s="144">
        <v>370</v>
      </c>
      <c r="F65" s="144">
        <v>344</v>
      </c>
      <c r="G65" s="144">
        <v>334</v>
      </c>
      <c r="H65" s="145">
        <v>322</v>
      </c>
      <c r="I65" s="143">
        <v>27</v>
      </c>
      <c r="J65" s="146">
        <v>8.3850931677018625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7705</v>
      </c>
      <c r="G11" s="114">
        <v>7875</v>
      </c>
      <c r="H11" s="114">
        <v>7959</v>
      </c>
      <c r="I11" s="114">
        <v>8070</v>
      </c>
      <c r="J11" s="140">
        <v>7818</v>
      </c>
      <c r="K11" s="114">
        <v>-113</v>
      </c>
      <c r="L11" s="116">
        <v>-1.4453824507546686</v>
      </c>
    </row>
    <row r="12" spans="1:17" s="110" customFormat="1" ht="24" customHeight="1" x14ac:dyDescent="0.2">
      <c r="A12" s="604" t="s">
        <v>185</v>
      </c>
      <c r="B12" s="605"/>
      <c r="C12" s="605"/>
      <c r="D12" s="606"/>
      <c r="E12" s="113">
        <v>46.90460739779364</v>
      </c>
      <c r="F12" s="115">
        <v>3614</v>
      </c>
      <c r="G12" s="114">
        <v>3678</v>
      </c>
      <c r="H12" s="114">
        <v>3728</v>
      </c>
      <c r="I12" s="114">
        <v>3777</v>
      </c>
      <c r="J12" s="140">
        <v>3626</v>
      </c>
      <c r="K12" s="114">
        <v>-12</v>
      </c>
      <c r="L12" s="116">
        <v>-0.33094318808604523</v>
      </c>
    </row>
    <row r="13" spans="1:17" s="110" customFormat="1" ht="15" customHeight="1" x14ac:dyDescent="0.2">
      <c r="A13" s="120"/>
      <c r="B13" s="612" t="s">
        <v>107</v>
      </c>
      <c r="C13" s="612"/>
      <c r="E13" s="113">
        <v>53.09539260220636</v>
      </c>
      <c r="F13" s="115">
        <v>4091</v>
      </c>
      <c r="G13" s="114">
        <v>4197</v>
      </c>
      <c r="H13" s="114">
        <v>4231</v>
      </c>
      <c r="I13" s="114">
        <v>4293</v>
      </c>
      <c r="J13" s="140">
        <v>4192</v>
      </c>
      <c r="K13" s="114">
        <v>-101</v>
      </c>
      <c r="L13" s="116">
        <v>-2.4093511450381677</v>
      </c>
    </row>
    <row r="14" spans="1:17" s="110" customFormat="1" ht="22.5" customHeight="1" x14ac:dyDescent="0.2">
      <c r="A14" s="604" t="s">
        <v>186</v>
      </c>
      <c r="B14" s="605"/>
      <c r="C14" s="605"/>
      <c r="D14" s="606"/>
      <c r="E14" s="113">
        <v>16.651524983776767</v>
      </c>
      <c r="F14" s="115">
        <v>1283</v>
      </c>
      <c r="G14" s="114">
        <v>1323</v>
      </c>
      <c r="H14" s="114">
        <v>1358</v>
      </c>
      <c r="I14" s="114">
        <v>1444</v>
      </c>
      <c r="J14" s="140">
        <v>1277</v>
      </c>
      <c r="K14" s="114">
        <v>6</v>
      </c>
      <c r="L14" s="116">
        <v>0.46985121378230227</v>
      </c>
    </row>
    <row r="15" spans="1:17" s="110" customFormat="1" ht="15" customHeight="1" x14ac:dyDescent="0.2">
      <c r="A15" s="120"/>
      <c r="B15" s="119"/>
      <c r="C15" s="258" t="s">
        <v>106</v>
      </c>
      <c r="E15" s="113">
        <v>48.090413094310207</v>
      </c>
      <c r="F15" s="115">
        <v>617</v>
      </c>
      <c r="G15" s="114">
        <v>635</v>
      </c>
      <c r="H15" s="114">
        <v>648</v>
      </c>
      <c r="I15" s="114">
        <v>697</v>
      </c>
      <c r="J15" s="140">
        <v>616</v>
      </c>
      <c r="K15" s="114">
        <v>1</v>
      </c>
      <c r="L15" s="116">
        <v>0.16233766233766234</v>
      </c>
    </row>
    <row r="16" spans="1:17" s="110" customFormat="1" ht="15" customHeight="1" x14ac:dyDescent="0.2">
      <c r="A16" s="120"/>
      <c r="B16" s="119"/>
      <c r="C16" s="258" t="s">
        <v>107</v>
      </c>
      <c r="E16" s="113">
        <v>51.909586905689793</v>
      </c>
      <c r="F16" s="115">
        <v>666</v>
      </c>
      <c r="G16" s="114">
        <v>688</v>
      </c>
      <c r="H16" s="114">
        <v>710</v>
      </c>
      <c r="I16" s="114">
        <v>747</v>
      </c>
      <c r="J16" s="140">
        <v>661</v>
      </c>
      <c r="K16" s="114">
        <v>5</v>
      </c>
      <c r="L16" s="116">
        <v>0.75642965204236001</v>
      </c>
    </row>
    <row r="17" spans="1:12" s="110" customFormat="1" ht="15" customHeight="1" x14ac:dyDescent="0.2">
      <c r="A17" s="120"/>
      <c r="B17" s="121" t="s">
        <v>109</v>
      </c>
      <c r="C17" s="258"/>
      <c r="E17" s="113">
        <v>40.558079169370536</v>
      </c>
      <c r="F17" s="115">
        <v>3125</v>
      </c>
      <c r="G17" s="114">
        <v>3209</v>
      </c>
      <c r="H17" s="114">
        <v>3233</v>
      </c>
      <c r="I17" s="114">
        <v>3252</v>
      </c>
      <c r="J17" s="140">
        <v>3240</v>
      </c>
      <c r="K17" s="114">
        <v>-115</v>
      </c>
      <c r="L17" s="116">
        <v>-3.5493827160493829</v>
      </c>
    </row>
    <row r="18" spans="1:12" s="110" customFormat="1" ht="15" customHeight="1" x14ac:dyDescent="0.2">
      <c r="A18" s="120"/>
      <c r="B18" s="119"/>
      <c r="C18" s="258" t="s">
        <v>106</v>
      </c>
      <c r="E18" s="113">
        <v>42.975999999999999</v>
      </c>
      <c r="F18" s="115">
        <v>1343</v>
      </c>
      <c r="G18" s="114">
        <v>1366</v>
      </c>
      <c r="H18" s="114">
        <v>1369</v>
      </c>
      <c r="I18" s="114">
        <v>1364</v>
      </c>
      <c r="J18" s="140">
        <v>1356</v>
      </c>
      <c r="K18" s="114">
        <v>-13</v>
      </c>
      <c r="L18" s="116">
        <v>-0.95870206489675514</v>
      </c>
    </row>
    <row r="19" spans="1:12" s="110" customFormat="1" ht="15" customHeight="1" x14ac:dyDescent="0.2">
      <c r="A19" s="120"/>
      <c r="B19" s="119"/>
      <c r="C19" s="258" t="s">
        <v>107</v>
      </c>
      <c r="E19" s="113">
        <v>57.024000000000001</v>
      </c>
      <c r="F19" s="115">
        <v>1782</v>
      </c>
      <c r="G19" s="114">
        <v>1843</v>
      </c>
      <c r="H19" s="114">
        <v>1864</v>
      </c>
      <c r="I19" s="114">
        <v>1888</v>
      </c>
      <c r="J19" s="140">
        <v>1884</v>
      </c>
      <c r="K19" s="114">
        <v>-102</v>
      </c>
      <c r="L19" s="116">
        <v>-5.4140127388535033</v>
      </c>
    </row>
    <row r="20" spans="1:12" s="110" customFormat="1" ht="15" customHeight="1" x14ac:dyDescent="0.2">
      <c r="A20" s="120"/>
      <c r="B20" s="121" t="s">
        <v>110</v>
      </c>
      <c r="C20" s="258"/>
      <c r="E20" s="113">
        <v>21.414665801427645</v>
      </c>
      <c r="F20" s="115">
        <v>1650</v>
      </c>
      <c r="G20" s="114">
        <v>1669</v>
      </c>
      <c r="H20" s="114">
        <v>1697</v>
      </c>
      <c r="I20" s="114">
        <v>1717</v>
      </c>
      <c r="J20" s="140">
        <v>1693</v>
      </c>
      <c r="K20" s="114">
        <v>-43</v>
      </c>
      <c r="L20" s="116">
        <v>-2.5398700531600711</v>
      </c>
    </row>
    <row r="21" spans="1:12" s="110" customFormat="1" ht="15" customHeight="1" x14ac:dyDescent="0.2">
      <c r="A21" s="120"/>
      <c r="B21" s="119"/>
      <c r="C21" s="258" t="s">
        <v>106</v>
      </c>
      <c r="E21" s="113">
        <v>44.060606060606062</v>
      </c>
      <c r="F21" s="115">
        <v>727</v>
      </c>
      <c r="G21" s="114">
        <v>734</v>
      </c>
      <c r="H21" s="114">
        <v>745</v>
      </c>
      <c r="I21" s="114">
        <v>764</v>
      </c>
      <c r="J21" s="140">
        <v>736</v>
      </c>
      <c r="K21" s="114">
        <v>-9</v>
      </c>
      <c r="L21" s="116">
        <v>-1.2228260869565217</v>
      </c>
    </row>
    <row r="22" spans="1:12" s="110" customFormat="1" ht="15" customHeight="1" x14ac:dyDescent="0.2">
      <c r="A22" s="120"/>
      <c r="B22" s="119"/>
      <c r="C22" s="258" t="s">
        <v>107</v>
      </c>
      <c r="E22" s="113">
        <v>55.939393939393938</v>
      </c>
      <c r="F22" s="115">
        <v>923</v>
      </c>
      <c r="G22" s="114">
        <v>935</v>
      </c>
      <c r="H22" s="114">
        <v>952</v>
      </c>
      <c r="I22" s="114">
        <v>953</v>
      </c>
      <c r="J22" s="140">
        <v>957</v>
      </c>
      <c r="K22" s="114">
        <v>-34</v>
      </c>
      <c r="L22" s="116">
        <v>-3.5527690700104495</v>
      </c>
    </row>
    <row r="23" spans="1:12" s="110" customFormat="1" ht="15" customHeight="1" x14ac:dyDescent="0.2">
      <c r="A23" s="120"/>
      <c r="B23" s="121" t="s">
        <v>111</v>
      </c>
      <c r="C23" s="258"/>
      <c r="E23" s="113">
        <v>21.375730045425048</v>
      </c>
      <c r="F23" s="115">
        <v>1647</v>
      </c>
      <c r="G23" s="114">
        <v>1674</v>
      </c>
      <c r="H23" s="114">
        <v>1671</v>
      </c>
      <c r="I23" s="114">
        <v>1657</v>
      </c>
      <c r="J23" s="140">
        <v>1608</v>
      </c>
      <c r="K23" s="114">
        <v>39</v>
      </c>
      <c r="L23" s="116">
        <v>2.4253731343283582</v>
      </c>
    </row>
    <row r="24" spans="1:12" s="110" customFormat="1" ht="15" customHeight="1" x14ac:dyDescent="0.2">
      <c r="A24" s="120"/>
      <c r="B24" s="119"/>
      <c r="C24" s="258" t="s">
        <v>106</v>
      </c>
      <c r="E24" s="113">
        <v>56.284153005464482</v>
      </c>
      <c r="F24" s="115">
        <v>927</v>
      </c>
      <c r="G24" s="114">
        <v>943</v>
      </c>
      <c r="H24" s="114">
        <v>966</v>
      </c>
      <c r="I24" s="114">
        <v>952</v>
      </c>
      <c r="J24" s="140">
        <v>918</v>
      </c>
      <c r="K24" s="114">
        <v>9</v>
      </c>
      <c r="L24" s="116">
        <v>0.98039215686274506</v>
      </c>
    </row>
    <row r="25" spans="1:12" s="110" customFormat="1" ht="15" customHeight="1" x14ac:dyDescent="0.2">
      <c r="A25" s="120"/>
      <c r="B25" s="119"/>
      <c r="C25" s="258" t="s">
        <v>107</v>
      </c>
      <c r="E25" s="113">
        <v>43.715846994535518</v>
      </c>
      <c r="F25" s="115">
        <v>720</v>
      </c>
      <c r="G25" s="114">
        <v>731</v>
      </c>
      <c r="H25" s="114">
        <v>705</v>
      </c>
      <c r="I25" s="114">
        <v>705</v>
      </c>
      <c r="J25" s="140">
        <v>690</v>
      </c>
      <c r="K25" s="114">
        <v>30</v>
      </c>
      <c r="L25" s="116">
        <v>4.3478260869565215</v>
      </c>
    </row>
    <row r="26" spans="1:12" s="110" customFormat="1" ht="15" customHeight="1" x14ac:dyDescent="0.2">
      <c r="A26" s="120"/>
      <c r="C26" s="121" t="s">
        <v>187</v>
      </c>
      <c r="D26" s="110" t="s">
        <v>188</v>
      </c>
      <c r="E26" s="113">
        <v>2.2063595068137571</v>
      </c>
      <c r="F26" s="115">
        <v>170</v>
      </c>
      <c r="G26" s="114">
        <v>186</v>
      </c>
      <c r="H26" s="114">
        <v>200</v>
      </c>
      <c r="I26" s="114">
        <v>166</v>
      </c>
      <c r="J26" s="140">
        <v>173</v>
      </c>
      <c r="K26" s="114">
        <v>-3</v>
      </c>
      <c r="L26" s="116">
        <v>-1.7341040462427746</v>
      </c>
    </row>
    <row r="27" spans="1:12" s="110" customFormat="1" ht="15" customHeight="1" x14ac:dyDescent="0.2">
      <c r="A27" s="120"/>
      <c r="B27" s="119"/>
      <c r="D27" s="259" t="s">
        <v>106</v>
      </c>
      <c r="E27" s="113">
        <v>47.058823529411768</v>
      </c>
      <c r="F27" s="115">
        <v>80</v>
      </c>
      <c r="G27" s="114">
        <v>94</v>
      </c>
      <c r="H27" s="114">
        <v>114</v>
      </c>
      <c r="I27" s="114">
        <v>91</v>
      </c>
      <c r="J27" s="140">
        <v>96</v>
      </c>
      <c r="K27" s="114">
        <v>-16</v>
      </c>
      <c r="L27" s="116">
        <v>-16.666666666666668</v>
      </c>
    </row>
    <row r="28" spans="1:12" s="110" customFormat="1" ht="15" customHeight="1" x14ac:dyDescent="0.2">
      <c r="A28" s="120"/>
      <c r="B28" s="119"/>
      <c r="D28" s="259" t="s">
        <v>107</v>
      </c>
      <c r="E28" s="113">
        <v>52.941176470588232</v>
      </c>
      <c r="F28" s="115">
        <v>90</v>
      </c>
      <c r="G28" s="114">
        <v>92</v>
      </c>
      <c r="H28" s="114">
        <v>86</v>
      </c>
      <c r="I28" s="114">
        <v>75</v>
      </c>
      <c r="J28" s="140">
        <v>77</v>
      </c>
      <c r="K28" s="114">
        <v>13</v>
      </c>
      <c r="L28" s="116">
        <v>16.883116883116884</v>
      </c>
    </row>
    <row r="29" spans="1:12" s="110" customFormat="1" ht="24" customHeight="1" x14ac:dyDescent="0.2">
      <c r="A29" s="604" t="s">
        <v>189</v>
      </c>
      <c r="B29" s="605"/>
      <c r="C29" s="605"/>
      <c r="D29" s="606"/>
      <c r="E29" s="113">
        <v>95.21090201168073</v>
      </c>
      <c r="F29" s="115">
        <v>7336</v>
      </c>
      <c r="G29" s="114">
        <v>7495</v>
      </c>
      <c r="H29" s="114">
        <v>7580</v>
      </c>
      <c r="I29" s="114">
        <v>7692</v>
      </c>
      <c r="J29" s="140">
        <v>7460</v>
      </c>
      <c r="K29" s="114">
        <v>-124</v>
      </c>
      <c r="L29" s="116">
        <v>-1.6621983914209115</v>
      </c>
    </row>
    <row r="30" spans="1:12" s="110" customFormat="1" ht="15" customHeight="1" x14ac:dyDescent="0.2">
      <c r="A30" s="120"/>
      <c r="B30" s="119"/>
      <c r="C30" s="258" t="s">
        <v>106</v>
      </c>
      <c r="E30" s="113">
        <v>46.483097055616142</v>
      </c>
      <c r="F30" s="115">
        <v>3410</v>
      </c>
      <c r="G30" s="114">
        <v>3474</v>
      </c>
      <c r="H30" s="114">
        <v>3526</v>
      </c>
      <c r="I30" s="114">
        <v>3568</v>
      </c>
      <c r="J30" s="140">
        <v>3428</v>
      </c>
      <c r="K30" s="114">
        <v>-18</v>
      </c>
      <c r="L30" s="116">
        <v>-0.5250875145857643</v>
      </c>
    </row>
    <row r="31" spans="1:12" s="110" customFormat="1" ht="15" customHeight="1" x14ac:dyDescent="0.2">
      <c r="A31" s="120"/>
      <c r="B31" s="119"/>
      <c r="C31" s="258" t="s">
        <v>107</v>
      </c>
      <c r="E31" s="113">
        <v>53.516902944383858</v>
      </c>
      <c r="F31" s="115">
        <v>3926</v>
      </c>
      <c r="G31" s="114">
        <v>4021</v>
      </c>
      <c r="H31" s="114">
        <v>4054</v>
      </c>
      <c r="I31" s="114">
        <v>4124</v>
      </c>
      <c r="J31" s="140">
        <v>4032</v>
      </c>
      <c r="K31" s="114">
        <v>-106</v>
      </c>
      <c r="L31" s="116">
        <v>-2.628968253968254</v>
      </c>
    </row>
    <row r="32" spans="1:12" s="110" customFormat="1" ht="15" customHeight="1" x14ac:dyDescent="0.2">
      <c r="A32" s="120"/>
      <c r="B32" s="119" t="s">
        <v>117</v>
      </c>
      <c r="C32" s="258"/>
      <c r="E32" s="113">
        <v>4.5944192083062942</v>
      </c>
      <c r="F32" s="114">
        <v>354</v>
      </c>
      <c r="G32" s="114">
        <v>367</v>
      </c>
      <c r="H32" s="114">
        <v>365</v>
      </c>
      <c r="I32" s="114">
        <v>363</v>
      </c>
      <c r="J32" s="140">
        <v>346</v>
      </c>
      <c r="K32" s="114">
        <v>8</v>
      </c>
      <c r="L32" s="116">
        <v>2.3121387283236996</v>
      </c>
    </row>
    <row r="33" spans="1:12" s="110" customFormat="1" ht="15" customHeight="1" x14ac:dyDescent="0.2">
      <c r="A33" s="120"/>
      <c r="B33" s="119"/>
      <c r="C33" s="258" t="s">
        <v>106</v>
      </c>
      <c r="E33" s="113">
        <v>54.802259887005647</v>
      </c>
      <c r="F33" s="114">
        <v>194</v>
      </c>
      <c r="G33" s="114">
        <v>195</v>
      </c>
      <c r="H33" s="114">
        <v>193</v>
      </c>
      <c r="I33" s="114">
        <v>200</v>
      </c>
      <c r="J33" s="140">
        <v>189</v>
      </c>
      <c r="K33" s="114">
        <v>5</v>
      </c>
      <c r="L33" s="116">
        <v>2.6455026455026456</v>
      </c>
    </row>
    <row r="34" spans="1:12" s="110" customFormat="1" ht="15" customHeight="1" x14ac:dyDescent="0.2">
      <c r="A34" s="120"/>
      <c r="B34" s="119"/>
      <c r="C34" s="258" t="s">
        <v>107</v>
      </c>
      <c r="E34" s="113">
        <v>45.197740112994353</v>
      </c>
      <c r="F34" s="114">
        <v>160</v>
      </c>
      <c r="G34" s="114">
        <v>172</v>
      </c>
      <c r="H34" s="114">
        <v>172</v>
      </c>
      <c r="I34" s="114">
        <v>163</v>
      </c>
      <c r="J34" s="140">
        <v>157</v>
      </c>
      <c r="K34" s="114">
        <v>3</v>
      </c>
      <c r="L34" s="116">
        <v>1.910828025477707</v>
      </c>
    </row>
    <row r="35" spans="1:12" s="110" customFormat="1" ht="24" customHeight="1" x14ac:dyDescent="0.2">
      <c r="A35" s="604" t="s">
        <v>192</v>
      </c>
      <c r="B35" s="605"/>
      <c r="C35" s="605"/>
      <c r="D35" s="606"/>
      <c r="E35" s="113">
        <v>14.561972744970799</v>
      </c>
      <c r="F35" s="114">
        <v>1122</v>
      </c>
      <c r="G35" s="114">
        <v>1129</v>
      </c>
      <c r="H35" s="114">
        <v>1169</v>
      </c>
      <c r="I35" s="114">
        <v>1275</v>
      </c>
      <c r="J35" s="114">
        <v>1166</v>
      </c>
      <c r="K35" s="318">
        <v>-44</v>
      </c>
      <c r="L35" s="319">
        <v>-3.7735849056603774</v>
      </c>
    </row>
    <row r="36" spans="1:12" s="110" customFormat="1" ht="15" customHeight="1" x14ac:dyDescent="0.2">
      <c r="A36" s="120"/>
      <c r="B36" s="119"/>
      <c r="C36" s="258" t="s">
        <v>106</v>
      </c>
      <c r="E36" s="113">
        <v>47.415329768270944</v>
      </c>
      <c r="F36" s="114">
        <v>532</v>
      </c>
      <c r="G36" s="114">
        <v>514</v>
      </c>
      <c r="H36" s="114">
        <v>538</v>
      </c>
      <c r="I36" s="114">
        <v>594</v>
      </c>
      <c r="J36" s="114">
        <v>556</v>
      </c>
      <c r="K36" s="318">
        <v>-24</v>
      </c>
      <c r="L36" s="116">
        <v>-4.3165467625899279</v>
      </c>
    </row>
    <row r="37" spans="1:12" s="110" customFormat="1" ht="15" customHeight="1" x14ac:dyDescent="0.2">
      <c r="A37" s="120"/>
      <c r="B37" s="119"/>
      <c r="C37" s="258" t="s">
        <v>107</v>
      </c>
      <c r="E37" s="113">
        <v>52.584670231729056</v>
      </c>
      <c r="F37" s="114">
        <v>590</v>
      </c>
      <c r="G37" s="114">
        <v>615</v>
      </c>
      <c r="H37" s="114">
        <v>631</v>
      </c>
      <c r="I37" s="114">
        <v>681</v>
      </c>
      <c r="J37" s="140">
        <v>610</v>
      </c>
      <c r="K37" s="114">
        <v>-20</v>
      </c>
      <c r="L37" s="116">
        <v>-3.278688524590164</v>
      </c>
    </row>
    <row r="38" spans="1:12" s="110" customFormat="1" ht="15" customHeight="1" x14ac:dyDescent="0.2">
      <c r="A38" s="120"/>
      <c r="B38" s="119" t="s">
        <v>328</v>
      </c>
      <c r="C38" s="258"/>
      <c r="E38" s="113">
        <v>54.016872160934462</v>
      </c>
      <c r="F38" s="114">
        <v>4162</v>
      </c>
      <c r="G38" s="114">
        <v>4213</v>
      </c>
      <c r="H38" s="114">
        <v>4195</v>
      </c>
      <c r="I38" s="114">
        <v>4172</v>
      </c>
      <c r="J38" s="140">
        <v>4129</v>
      </c>
      <c r="K38" s="114">
        <v>33</v>
      </c>
      <c r="L38" s="116">
        <v>0.79922499394526525</v>
      </c>
    </row>
    <row r="39" spans="1:12" s="110" customFormat="1" ht="15" customHeight="1" x14ac:dyDescent="0.2">
      <c r="A39" s="120"/>
      <c r="B39" s="119"/>
      <c r="C39" s="258" t="s">
        <v>106</v>
      </c>
      <c r="E39" s="113">
        <v>45.819317635752043</v>
      </c>
      <c r="F39" s="115">
        <v>1907</v>
      </c>
      <c r="G39" s="114">
        <v>1923</v>
      </c>
      <c r="H39" s="114">
        <v>1930</v>
      </c>
      <c r="I39" s="114">
        <v>1896</v>
      </c>
      <c r="J39" s="140">
        <v>1852</v>
      </c>
      <c r="K39" s="114">
        <v>55</v>
      </c>
      <c r="L39" s="116">
        <v>2.9697624190064795</v>
      </c>
    </row>
    <row r="40" spans="1:12" s="110" customFormat="1" ht="15" customHeight="1" x14ac:dyDescent="0.2">
      <c r="A40" s="120"/>
      <c r="B40" s="119"/>
      <c r="C40" s="258" t="s">
        <v>107</v>
      </c>
      <c r="E40" s="113">
        <v>54.180682364247957</v>
      </c>
      <c r="F40" s="115">
        <v>2255</v>
      </c>
      <c r="G40" s="114">
        <v>2290</v>
      </c>
      <c r="H40" s="114">
        <v>2265</v>
      </c>
      <c r="I40" s="114">
        <v>2276</v>
      </c>
      <c r="J40" s="140">
        <v>2277</v>
      </c>
      <c r="K40" s="114">
        <v>-22</v>
      </c>
      <c r="L40" s="116">
        <v>-0.96618357487922701</v>
      </c>
    </row>
    <row r="41" spans="1:12" s="110" customFormat="1" ht="15" customHeight="1" x14ac:dyDescent="0.2">
      <c r="A41" s="120"/>
      <c r="B41" s="320" t="s">
        <v>515</v>
      </c>
      <c r="C41" s="258"/>
      <c r="E41" s="113">
        <v>10.123296560674886</v>
      </c>
      <c r="F41" s="115">
        <v>780</v>
      </c>
      <c r="G41" s="114">
        <v>789</v>
      </c>
      <c r="H41" s="114">
        <v>798</v>
      </c>
      <c r="I41" s="114">
        <v>790</v>
      </c>
      <c r="J41" s="140">
        <v>752</v>
      </c>
      <c r="K41" s="114">
        <v>28</v>
      </c>
      <c r="L41" s="116">
        <v>3.7234042553191489</v>
      </c>
    </row>
    <row r="42" spans="1:12" s="110" customFormat="1" ht="15" customHeight="1" x14ac:dyDescent="0.2">
      <c r="A42" s="120"/>
      <c r="B42" s="119"/>
      <c r="C42" s="268" t="s">
        <v>106</v>
      </c>
      <c r="D42" s="182"/>
      <c r="E42" s="113">
        <v>44.230769230769234</v>
      </c>
      <c r="F42" s="115">
        <v>345</v>
      </c>
      <c r="G42" s="114">
        <v>357</v>
      </c>
      <c r="H42" s="114">
        <v>366</v>
      </c>
      <c r="I42" s="114">
        <v>365</v>
      </c>
      <c r="J42" s="140">
        <v>332</v>
      </c>
      <c r="K42" s="114">
        <v>13</v>
      </c>
      <c r="L42" s="116">
        <v>3.9156626506024095</v>
      </c>
    </row>
    <row r="43" spans="1:12" s="110" customFormat="1" ht="15" customHeight="1" x14ac:dyDescent="0.2">
      <c r="A43" s="120"/>
      <c r="B43" s="119"/>
      <c r="C43" s="268" t="s">
        <v>107</v>
      </c>
      <c r="D43" s="182"/>
      <c r="E43" s="113">
        <v>55.769230769230766</v>
      </c>
      <c r="F43" s="115">
        <v>435</v>
      </c>
      <c r="G43" s="114">
        <v>432</v>
      </c>
      <c r="H43" s="114">
        <v>432</v>
      </c>
      <c r="I43" s="114">
        <v>425</v>
      </c>
      <c r="J43" s="140">
        <v>420</v>
      </c>
      <c r="K43" s="114">
        <v>15</v>
      </c>
      <c r="L43" s="116">
        <v>3.5714285714285716</v>
      </c>
    </row>
    <row r="44" spans="1:12" s="110" customFormat="1" ht="15" customHeight="1" x14ac:dyDescent="0.2">
      <c r="A44" s="120"/>
      <c r="B44" s="119" t="s">
        <v>205</v>
      </c>
      <c r="C44" s="268"/>
      <c r="D44" s="182"/>
      <c r="E44" s="113">
        <v>21.297858533419856</v>
      </c>
      <c r="F44" s="115">
        <v>1641</v>
      </c>
      <c r="G44" s="114">
        <v>1744</v>
      </c>
      <c r="H44" s="114">
        <v>1797</v>
      </c>
      <c r="I44" s="114">
        <v>1833</v>
      </c>
      <c r="J44" s="140">
        <v>1771</v>
      </c>
      <c r="K44" s="114">
        <v>-130</v>
      </c>
      <c r="L44" s="116">
        <v>-7.3404856013551667</v>
      </c>
    </row>
    <row r="45" spans="1:12" s="110" customFormat="1" ht="15" customHeight="1" x14ac:dyDescent="0.2">
      <c r="A45" s="120"/>
      <c r="B45" s="119"/>
      <c r="C45" s="268" t="s">
        <v>106</v>
      </c>
      <c r="D45" s="182"/>
      <c r="E45" s="113">
        <v>50.578915295551496</v>
      </c>
      <c r="F45" s="115">
        <v>830</v>
      </c>
      <c r="G45" s="114">
        <v>884</v>
      </c>
      <c r="H45" s="114">
        <v>894</v>
      </c>
      <c r="I45" s="114">
        <v>922</v>
      </c>
      <c r="J45" s="140">
        <v>886</v>
      </c>
      <c r="K45" s="114">
        <v>-56</v>
      </c>
      <c r="L45" s="116">
        <v>-6.3205417607223477</v>
      </c>
    </row>
    <row r="46" spans="1:12" s="110" customFormat="1" ht="15" customHeight="1" x14ac:dyDescent="0.2">
      <c r="A46" s="123"/>
      <c r="B46" s="124"/>
      <c r="C46" s="260" t="s">
        <v>107</v>
      </c>
      <c r="D46" s="261"/>
      <c r="E46" s="125">
        <v>49.421084704448504</v>
      </c>
      <c r="F46" s="143">
        <v>811</v>
      </c>
      <c r="G46" s="144">
        <v>860</v>
      </c>
      <c r="H46" s="144">
        <v>903</v>
      </c>
      <c r="I46" s="144">
        <v>911</v>
      </c>
      <c r="J46" s="145">
        <v>885</v>
      </c>
      <c r="K46" s="144">
        <v>-74</v>
      </c>
      <c r="L46" s="146">
        <v>-8.361581920903955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7705</v>
      </c>
      <c r="E11" s="114">
        <v>7875</v>
      </c>
      <c r="F11" s="114">
        <v>7959</v>
      </c>
      <c r="G11" s="114">
        <v>8070</v>
      </c>
      <c r="H11" s="140">
        <v>7818</v>
      </c>
      <c r="I11" s="115">
        <v>-113</v>
      </c>
      <c r="J11" s="116">
        <v>-1.4453824507546686</v>
      </c>
    </row>
    <row r="12" spans="1:15" s="110" customFormat="1" ht="24.95" customHeight="1" x14ac:dyDescent="0.2">
      <c r="A12" s="193" t="s">
        <v>132</v>
      </c>
      <c r="B12" s="194" t="s">
        <v>133</v>
      </c>
      <c r="C12" s="113">
        <v>1.7131732641142114</v>
      </c>
      <c r="D12" s="115">
        <v>132</v>
      </c>
      <c r="E12" s="114">
        <v>142</v>
      </c>
      <c r="F12" s="114">
        <v>140</v>
      </c>
      <c r="G12" s="114">
        <v>155</v>
      </c>
      <c r="H12" s="140">
        <v>122</v>
      </c>
      <c r="I12" s="115">
        <v>10</v>
      </c>
      <c r="J12" s="116">
        <v>8.1967213114754092</v>
      </c>
    </row>
    <row r="13" spans="1:15" s="110" customFormat="1" ht="24.95" customHeight="1" x14ac:dyDescent="0.2">
      <c r="A13" s="193" t="s">
        <v>134</v>
      </c>
      <c r="B13" s="199" t="s">
        <v>214</v>
      </c>
      <c r="C13" s="113">
        <v>0.55807916937053859</v>
      </c>
      <c r="D13" s="115">
        <v>43</v>
      </c>
      <c r="E13" s="114">
        <v>49</v>
      </c>
      <c r="F13" s="114">
        <v>53</v>
      </c>
      <c r="G13" s="114">
        <v>58</v>
      </c>
      <c r="H13" s="140">
        <v>61</v>
      </c>
      <c r="I13" s="115">
        <v>-18</v>
      </c>
      <c r="J13" s="116">
        <v>-29.508196721311474</v>
      </c>
    </row>
    <row r="14" spans="1:15" s="287" customFormat="1" ht="24.95" customHeight="1" x14ac:dyDescent="0.2">
      <c r="A14" s="193" t="s">
        <v>215</v>
      </c>
      <c r="B14" s="199" t="s">
        <v>137</v>
      </c>
      <c r="C14" s="113">
        <v>4.9448410123296558</v>
      </c>
      <c r="D14" s="115">
        <v>381</v>
      </c>
      <c r="E14" s="114">
        <v>390</v>
      </c>
      <c r="F14" s="114">
        <v>397</v>
      </c>
      <c r="G14" s="114">
        <v>388</v>
      </c>
      <c r="H14" s="140">
        <v>382</v>
      </c>
      <c r="I14" s="115">
        <v>-1</v>
      </c>
      <c r="J14" s="116">
        <v>-0.26178010471204188</v>
      </c>
      <c r="K14" s="110"/>
      <c r="L14" s="110"/>
      <c r="M14" s="110"/>
      <c r="N14" s="110"/>
      <c r="O14" s="110"/>
    </row>
    <row r="15" spans="1:15" s="110" customFormat="1" ht="24.95" customHeight="1" x14ac:dyDescent="0.2">
      <c r="A15" s="193" t="s">
        <v>216</v>
      </c>
      <c r="B15" s="199" t="s">
        <v>217</v>
      </c>
      <c r="C15" s="113">
        <v>1.791044776119403</v>
      </c>
      <c r="D15" s="115">
        <v>138</v>
      </c>
      <c r="E15" s="114">
        <v>141</v>
      </c>
      <c r="F15" s="114">
        <v>139</v>
      </c>
      <c r="G15" s="114">
        <v>133</v>
      </c>
      <c r="H15" s="140">
        <v>129</v>
      </c>
      <c r="I15" s="115">
        <v>9</v>
      </c>
      <c r="J15" s="116">
        <v>6.9767441860465116</v>
      </c>
    </row>
    <row r="16" spans="1:15" s="287" customFormat="1" ht="24.95" customHeight="1" x14ac:dyDescent="0.2">
      <c r="A16" s="193" t="s">
        <v>218</v>
      </c>
      <c r="B16" s="199" t="s">
        <v>141</v>
      </c>
      <c r="C16" s="113">
        <v>2.2842310188189487</v>
      </c>
      <c r="D16" s="115">
        <v>176</v>
      </c>
      <c r="E16" s="114">
        <v>174</v>
      </c>
      <c r="F16" s="114">
        <v>175</v>
      </c>
      <c r="G16" s="114">
        <v>174</v>
      </c>
      <c r="H16" s="140">
        <v>170</v>
      </c>
      <c r="I16" s="115">
        <v>6</v>
      </c>
      <c r="J16" s="116">
        <v>3.5294117647058822</v>
      </c>
      <c r="K16" s="110"/>
      <c r="L16" s="110"/>
      <c r="M16" s="110"/>
      <c r="N16" s="110"/>
      <c r="O16" s="110"/>
    </row>
    <row r="17" spans="1:15" s="110" customFormat="1" ht="24.95" customHeight="1" x14ac:dyDescent="0.2">
      <c r="A17" s="193" t="s">
        <v>142</v>
      </c>
      <c r="B17" s="199" t="s">
        <v>220</v>
      </c>
      <c r="C17" s="113">
        <v>0.86956521739130432</v>
      </c>
      <c r="D17" s="115">
        <v>67</v>
      </c>
      <c r="E17" s="114">
        <v>75</v>
      </c>
      <c r="F17" s="114">
        <v>83</v>
      </c>
      <c r="G17" s="114">
        <v>81</v>
      </c>
      <c r="H17" s="140">
        <v>83</v>
      </c>
      <c r="I17" s="115">
        <v>-16</v>
      </c>
      <c r="J17" s="116">
        <v>-19.277108433734941</v>
      </c>
    </row>
    <row r="18" spans="1:15" s="287" customFormat="1" ht="24.95" customHeight="1" x14ac:dyDescent="0.2">
      <c r="A18" s="201" t="s">
        <v>144</v>
      </c>
      <c r="B18" s="202" t="s">
        <v>145</v>
      </c>
      <c r="C18" s="113">
        <v>7.929915639195328</v>
      </c>
      <c r="D18" s="115">
        <v>611</v>
      </c>
      <c r="E18" s="114">
        <v>601</v>
      </c>
      <c r="F18" s="114">
        <v>603</v>
      </c>
      <c r="G18" s="114">
        <v>592</v>
      </c>
      <c r="H18" s="140">
        <v>599</v>
      </c>
      <c r="I18" s="115">
        <v>12</v>
      </c>
      <c r="J18" s="116">
        <v>2.003338898163606</v>
      </c>
      <c r="K18" s="110"/>
      <c r="L18" s="110"/>
      <c r="M18" s="110"/>
      <c r="N18" s="110"/>
      <c r="O18" s="110"/>
    </row>
    <row r="19" spans="1:15" s="110" customFormat="1" ht="24.95" customHeight="1" x14ac:dyDescent="0.2">
      <c r="A19" s="193" t="s">
        <v>146</v>
      </c>
      <c r="B19" s="199" t="s">
        <v>147</v>
      </c>
      <c r="C19" s="113">
        <v>15.781959766385464</v>
      </c>
      <c r="D19" s="115">
        <v>1216</v>
      </c>
      <c r="E19" s="114">
        <v>1230</v>
      </c>
      <c r="F19" s="114">
        <v>1197</v>
      </c>
      <c r="G19" s="114">
        <v>1266</v>
      </c>
      <c r="H19" s="140">
        <v>1244</v>
      </c>
      <c r="I19" s="115">
        <v>-28</v>
      </c>
      <c r="J19" s="116">
        <v>-2.2508038585209005</v>
      </c>
    </row>
    <row r="20" spans="1:15" s="287" customFormat="1" ht="24.95" customHeight="1" x14ac:dyDescent="0.2">
      <c r="A20" s="193" t="s">
        <v>148</v>
      </c>
      <c r="B20" s="199" t="s">
        <v>149</v>
      </c>
      <c r="C20" s="113">
        <v>11.018818948734587</v>
      </c>
      <c r="D20" s="115">
        <v>849</v>
      </c>
      <c r="E20" s="114">
        <v>856</v>
      </c>
      <c r="F20" s="114">
        <v>887</v>
      </c>
      <c r="G20" s="114">
        <v>860</v>
      </c>
      <c r="H20" s="140">
        <v>838</v>
      </c>
      <c r="I20" s="115">
        <v>11</v>
      </c>
      <c r="J20" s="116">
        <v>1.3126491646778042</v>
      </c>
      <c r="K20" s="110"/>
      <c r="L20" s="110"/>
      <c r="M20" s="110"/>
      <c r="N20" s="110"/>
      <c r="O20" s="110"/>
    </row>
    <row r="21" spans="1:15" s="110" customFormat="1" ht="24.95" customHeight="1" x14ac:dyDescent="0.2">
      <c r="A21" s="201" t="s">
        <v>150</v>
      </c>
      <c r="B21" s="202" t="s">
        <v>151</v>
      </c>
      <c r="C21" s="113">
        <v>11.304347826086957</v>
      </c>
      <c r="D21" s="115">
        <v>871</v>
      </c>
      <c r="E21" s="114">
        <v>952</v>
      </c>
      <c r="F21" s="114">
        <v>992</v>
      </c>
      <c r="G21" s="114">
        <v>1011</v>
      </c>
      <c r="H21" s="140">
        <v>958</v>
      </c>
      <c r="I21" s="115">
        <v>-87</v>
      </c>
      <c r="J21" s="116">
        <v>-9.0814196242171192</v>
      </c>
    </row>
    <row r="22" spans="1:15" s="110" customFormat="1" ht="24.95" customHeight="1" x14ac:dyDescent="0.2">
      <c r="A22" s="201" t="s">
        <v>152</v>
      </c>
      <c r="B22" s="199" t="s">
        <v>153</v>
      </c>
      <c r="C22" s="113">
        <v>1.1031797534068786</v>
      </c>
      <c r="D22" s="115">
        <v>85</v>
      </c>
      <c r="E22" s="114">
        <v>75</v>
      </c>
      <c r="F22" s="114">
        <v>71</v>
      </c>
      <c r="G22" s="114">
        <v>70</v>
      </c>
      <c r="H22" s="140">
        <v>65</v>
      </c>
      <c r="I22" s="115">
        <v>20</v>
      </c>
      <c r="J22" s="116">
        <v>30.76923076923077</v>
      </c>
    </row>
    <row r="23" spans="1:15" s="110" customFormat="1" ht="24.95" customHeight="1" x14ac:dyDescent="0.2">
      <c r="A23" s="193" t="s">
        <v>154</v>
      </c>
      <c r="B23" s="199" t="s">
        <v>155</v>
      </c>
      <c r="C23" s="113">
        <v>0.66190785204412717</v>
      </c>
      <c r="D23" s="115">
        <v>51</v>
      </c>
      <c r="E23" s="114">
        <v>49</v>
      </c>
      <c r="F23" s="114">
        <v>47</v>
      </c>
      <c r="G23" s="114">
        <v>52</v>
      </c>
      <c r="H23" s="140">
        <v>46</v>
      </c>
      <c r="I23" s="115">
        <v>5</v>
      </c>
      <c r="J23" s="116">
        <v>10.869565217391305</v>
      </c>
    </row>
    <row r="24" spans="1:15" s="110" customFormat="1" ht="24.95" customHeight="1" x14ac:dyDescent="0.2">
      <c r="A24" s="193" t="s">
        <v>156</v>
      </c>
      <c r="B24" s="199" t="s">
        <v>221</v>
      </c>
      <c r="C24" s="113">
        <v>9.2537313432835813</v>
      </c>
      <c r="D24" s="115">
        <v>713</v>
      </c>
      <c r="E24" s="114">
        <v>734</v>
      </c>
      <c r="F24" s="114">
        <v>741</v>
      </c>
      <c r="G24" s="114">
        <v>765</v>
      </c>
      <c r="H24" s="140">
        <v>770</v>
      </c>
      <c r="I24" s="115">
        <v>-57</v>
      </c>
      <c r="J24" s="116">
        <v>-7.4025974025974026</v>
      </c>
    </row>
    <row r="25" spans="1:15" s="110" customFormat="1" ht="24.95" customHeight="1" x14ac:dyDescent="0.2">
      <c r="A25" s="193" t="s">
        <v>222</v>
      </c>
      <c r="B25" s="204" t="s">
        <v>159</v>
      </c>
      <c r="C25" s="113">
        <v>9.097988319273199</v>
      </c>
      <c r="D25" s="115">
        <v>701</v>
      </c>
      <c r="E25" s="114">
        <v>702</v>
      </c>
      <c r="F25" s="114">
        <v>715</v>
      </c>
      <c r="G25" s="114">
        <v>766</v>
      </c>
      <c r="H25" s="140">
        <v>754</v>
      </c>
      <c r="I25" s="115">
        <v>-53</v>
      </c>
      <c r="J25" s="116">
        <v>-7.0291777188328917</v>
      </c>
    </row>
    <row r="26" spans="1:15" s="110" customFormat="1" ht="24.95" customHeight="1" x14ac:dyDescent="0.2">
      <c r="A26" s="201">
        <v>782.78300000000002</v>
      </c>
      <c r="B26" s="203" t="s">
        <v>160</v>
      </c>
      <c r="C26" s="113">
        <v>0.20765736534717716</v>
      </c>
      <c r="D26" s="115">
        <v>16</v>
      </c>
      <c r="E26" s="114">
        <v>16</v>
      </c>
      <c r="F26" s="114">
        <v>17</v>
      </c>
      <c r="G26" s="114">
        <v>14</v>
      </c>
      <c r="H26" s="140">
        <v>14</v>
      </c>
      <c r="I26" s="115">
        <v>2</v>
      </c>
      <c r="J26" s="116">
        <v>14.285714285714286</v>
      </c>
    </row>
    <row r="27" spans="1:15" s="110" customFormat="1" ht="24.95" customHeight="1" x14ac:dyDescent="0.2">
      <c r="A27" s="193" t="s">
        <v>161</v>
      </c>
      <c r="B27" s="199" t="s">
        <v>162</v>
      </c>
      <c r="C27" s="113">
        <v>0.71382219338092145</v>
      </c>
      <c r="D27" s="115">
        <v>55</v>
      </c>
      <c r="E27" s="114">
        <v>65</v>
      </c>
      <c r="F27" s="114">
        <v>66</v>
      </c>
      <c r="G27" s="114">
        <v>65</v>
      </c>
      <c r="H27" s="140">
        <v>63</v>
      </c>
      <c r="I27" s="115">
        <v>-8</v>
      </c>
      <c r="J27" s="116">
        <v>-12.698412698412698</v>
      </c>
    </row>
    <row r="28" spans="1:15" s="110" customFormat="1" ht="24.95" customHeight="1" x14ac:dyDescent="0.2">
      <c r="A28" s="193" t="s">
        <v>163</v>
      </c>
      <c r="B28" s="199" t="s">
        <v>164</v>
      </c>
      <c r="C28" s="113">
        <v>2.6216742375081115</v>
      </c>
      <c r="D28" s="115">
        <v>202</v>
      </c>
      <c r="E28" s="114">
        <v>230</v>
      </c>
      <c r="F28" s="114">
        <v>201</v>
      </c>
      <c r="G28" s="114">
        <v>245</v>
      </c>
      <c r="H28" s="140">
        <v>218</v>
      </c>
      <c r="I28" s="115">
        <v>-16</v>
      </c>
      <c r="J28" s="116">
        <v>-7.3394495412844041</v>
      </c>
    </row>
    <row r="29" spans="1:15" s="110" customFormat="1" ht="24.95" customHeight="1" x14ac:dyDescent="0.2">
      <c r="A29" s="193">
        <v>86</v>
      </c>
      <c r="B29" s="199" t="s">
        <v>165</v>
      </c>
      <c r="C29" s="113">
        <v>7.4886437378325761</v>
      </c>
      <c r="D29" s="115">
        <v>577</v>
      </c>
      <c r="E29" s="114">
        <v>566</v>
      </c>
      <c r="F29" s="114">
        <v>562</v>
      </c>
      <c r="G29" s="114">
        <v>548</v>
      </c>
      <c r="H29" s="140">
        <v>549</v>
      </c>
      <c r="I29" s="115">
        <v>28</v>
      </c>
      <c r="J29" s="116">
        <v>5.1001821493624773</v>
      </c>
    </row>
    <row r="30" spans="1:15" s="110" customFormat="1" ht="24.95" customHeight="1" x14ac:dyDescent="0.2">
      <c r="A30" s="193">
        <v>87.88</v>
      </c>
      <c r="B30" s="204" t="s">
        <v>166</v>
      </c>
      <c r="C30" s="113">
        <v>5.2173913043478262</v>
      </c>
      <c r="D30" s="115">
        <v>402</v>
      </c>
      <c r="E30" s="114">
        <v>385</v>
      </c>
      <c r="F30" s="114">
        <v>402</v>
      </c>
      <c r="G30" s="114">
        <v>355</v>
      </c>
      <c r="H30" s="140">
        <v>363</v>
      </c>
      <c r="I30" s="115">
        <v>39</v>
      </c>
      <c r="J30" s="116">
        <v>10.743801652892563</v>
      </c>
    </row>
    <row r="31" spans="1:15" s="110" customFormat="1" ht="24.95" customHeight="1" x14ac:dyDescent="0.2">
      <c r="A31" s="193" t="s">
        <v>167</v>
      </c>
      <c r="B31" s="199" t="s">
        <v>168</v>
      </c>
      <c r="C31" s="113">
        <v>10.382868267358857</v>
      </c>
      <c r="D31" s="115">
        <v>800</v>
      </c>
      <c r="E31" s="114">
        <v>833</v>
      </c>
      <c r="F31" s="114">
        <v>868</v>
      </c>
      <c r="G31" s="114">
        <v>860</v>
      </c>
      <c r="H31" s="140">
        <v>772</v>
      </c>
      <c r="I31" s="115">
        <v>28</v>
      </c>
      <c r="J31" s="116">
        <v>3.6269430051813472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1.7131732641142114</v>
      </c>
      <c r="D34" s="115">
        <v>132</v>
      </c>
      <c r="E34" s="114">
        <v>142</v>
      </c>
      <c r="F34" s="114">
        <v>140</v>
      </c>
      <c r="G34" s="114">
        <v>155</v>
      </c>
      <c r="H34" s="140">
        <v>122</v>
      </c>
      <c r="I34" s="115">
        <v>10</v>
      </c>
      <c r="J34" s="116">
        <v>8.1967213114754092</v>
      </c>
    </row>
    <row r="35" spans="1:10" s="110" customFormat="1" ht="24.95" customHeight="1" x14ac:dyDescent="0.2">
      <c r="A35" s="292" t="s">
        <v>171</v>
      </c>
      <c r="B35" s="293" t="s">
        <v>172</v>
      </c>
      <c r="C35" s="113">
        <v>13.432835820895523</v>
      </c>
      <c r="D35" s="115">
        <v>1035</v>
      </c>
      <c r="E35" s="114">
        <v>1040</v>
      </c>
      <c r="F35" s="114">
        <v>1053</v>
      </c>
      <c r="G35" s="114">
        <v>1038</v>
      </c>
      <c r="H35" s="140">
        <v>1042</v>
      </c>
      <c r="I35" s="115">
        <v>-7</v>
      </c>
      <c r="J35" s="116">
        <v>-0.67178502879078694</v>
      </c>
    </row>
    <row r="36" spans="1:10" s="110" customFormat="1" ht="24.95" customHeight="1" x14ac:dyDescent="0.2">
      <c r="A36" s="294" t="s">
        <v>173</v>
      </c>
      <c r="B36" s="295" t="s">
        <v>174</v>
      </c>
      <c r="C36" s="125">
        <v>84.853990914990263</v>
      </c>
      <c r="D36" s="143">
        <v>6538</v>
      </c>
      <c r="E36" s="144">
        <v>6693</v>
      </c>
      <c r="F36" s="144">
        <v>6766</v>
      </c>
      <c r="G36" s="144">
        <v>6877</v>
      </c>
      <c r="H36" s="145">
        <v>6654</v>
      </c>
      <c r="I36" s="143">
        <v>-116</v>
      </c>
      <c r="J36" s="146">
        <v>-1.743312293357379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7705</v>
      </c>
      <c r="F11" s="264">
        <v>7875</v>
      </c>
      <c r="G11" s="264">
        <v>7959</v>
      </c>
      <c r="H11" s="264">
        <v>8070</v>
      </c>
      <c r="I11" s="265">
        <v>7818</v>
      </c>
      <c r="J11" s="263">
        <v>-113</v>
      </c>
      <c r="K11" s="266">
        <v>-1.4453824507546686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40.519143413367942</v>
      </c>
      <c r="E13" s="115">
        <v>3122</v>
      </c>
      <c r="F13" s="114">
        <v>3121</v>
      </c>
      <c r="G13" s="114">
        <v>3204</v>
      </c>
      <c r="H13" s="114">
        <v>3294</v>
      </c>
      <c r="I13" s="140">
        <v>3182</v>
      </c>
      <c r="J13" s="115">
        <v>-60</v>
      </c>
      <c r="K13" s="116">
        <v>-1.8856065367693275</v>
      </c>
    </row>
    <row r="14" spans="1:15" ht="15.95" customHeight="1" x14ac:dyDescent="0.2">
      <c r="A14" s="306" t="s">
        <v>230</v>
      </c>
      <c r="B14" s="307"/>
      <c r="C14" s="308"/>
      <c r="D14" s="113">
        <v>45.048669695003248</v>
      </c>
      <c r="E14" s="115">
        <v>3471</v>
      </c>
      <c r="F14" s="114">
        <v>3596</v>
      </c>
      <c r="G14" s="114">
        <v>3623</v>
      </c>
      <c r="H14" s="114">
        <v>3602</v>
      </c>
      <c r="I14" s="140">
        <v>3541</v>
      </c>
      <c r="J14" s="115">
        <v>-70</v>
      </c>
      <c r="K14" s="116">
        <v>-1.9768426998023156</v>
      </c>
    </row>
    <row r="15" spans="1:15" ht="15.95" customHeight="1" x14ac:dyDescent="0.2">
      <c r="A15" s="306" t="s">
        <v>231</v>
      </c>
      <c r="B15" s="307"/>
      <c r="C15" s="308"/>
      <c r="D15" s="113">
        <v>7.1382219338092145</v>
      </c>
      <c r="E15" s="115">
        <v>550</v>
      </c>
      <c r="F15" s="114">
        <v>571</v>
      </c>
      <c r="G15" s="114">
        <v>586</v>
      </c>
      <c r="H15" s="114">
        <v>562</v>
      </c>
      <c r="I15" s="140">
        <v>523</v>
      </c>
      <c r="J15" s="115">
        <v>27</v>
      </c>
      <c r="K15" s="116">
        <v>5.1625239005736141</v>
      </c>
    </row>
    <row r="16" spans="1:15" ht="15.95" customHeight="1" x14ac:dyDescent="0.2">
      <c r="A16" s="306" t="s">
        <v>232</v>
      </c>
      <c r="B16" s="307"/>
      <c r="C16" s="308"/>
      <c r="D16" s="113">
        <v>4.5035691109669047</v>
      </c>
      <c r="E16" s="115">
        <v>347</v>
      </c>
      <c r="F16" s="114">
        <v>355</v>
      </c>
      <c r="G16" s="114">
        <v>316</v>
      </c>
      <c r="H16" s="114">
        <v>367</v>
      </c>
      <c r="I16" s="140">
        <v>338</v>
      </c>
      <c r="J16" s="115">
        <v>9</v>
      </c>
      <c r="K16" s="116">
        <v>2.6627218934911241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1.8429591174561972</v>
      </c>
      <c r="E18" s="115">
        <v>142</v>
      </c>
      <c r="F18" s="114">
        <v>143</v>
      </c>
      <c r="G18" s="114">
        <v>141</v>
      </c>
      <c r="H18" s="114">
        <v>139</v>
      </c>
      <c r="I18" s="140">
        <v>136</v>
      </c>
      <c r="J18" s="115">
        <v>6</v>
      </c>
      <c r="K18" s="116">
        <v>4.4117647058823533</v>
      </c>
    </row>
    <row r="19" spans="1:11" ht="14.1" customHeight="1" x14ac:dyDescent="0.2">
      <c r="A19" s="306" t="s">
        <v>235</v>
      </c>
      <c r="B19" s="307" t="s">
        <v>236</v>
      </c>
      <c r="C19" s="308"/>
      <c r="D19" s="113">
        <v>0.92147955872809861</v>
      </c>
      <c r="E19" s="115">
        <v>71</v>
      </c>
      <c r="F19" s="114">
        <v>69</v>
      </c>
      <c r="G19" s="114">
        <v>62</v>
      </c>
      <c r="H19" s="114">
        <v>65</v>
      </c>
      <c r="I19" s="140">
        <v>62</v>
      </c>
      <c r="J19" s="115">
        <v>9</v>
      </c>
      <c r="K19" s="116">
        <v>14.516129032258064</v>
      </c>
    </row>
    <row r="20" spans="1:11" ht="14.1" customHeight="1" x14ac:dyDescent="0.2">
      <c r="A20" s="306">
        <v>12</v>
      </c>
      <c r="B20" s="307" t="s">
        <v>237</v>
      </c>
      <c r="C20" s="308"/>
      <c r="D20" s="113">
        <v>1.3238157040882543</v>
      </c>
      <c r="E20" s="115">
        <v>102</v>
      </c>
      <c r="F20" s="114">
        <v>102</v>
      </c>
      <c r="G20" s="114">
        <v>100</v>
      </c>
      <c r="H20" s="114">
        <v>105</v>
      </c>
      <c r="I20" s="140">
        <v>99</v>
      </c>
      <c r="J20" s="115">
        <v>3</v>
      </c>
      <c r="K20" s="116">
        <v>3.0303030303030303</v>
      </c>
    </row>
    <row r="21" spans="1:11" ht="14.1" customHeight="1" x14ac:dyDescent="0.2">
      <c r="A21" s="306">
        <v>21</v>
      </c>
      <c r="B21" s="307" t="s">
        <v>238</v>
      </c>
      <c r="C21" s="308"/>
      <c r="D21" s="113">
        <v>0.15574302401038287</v>
      </c>
      <c r="E21" s="115">
        <v>12</v>
      </c>
      <c r="F21" s="114">
        <v>9</v>
      </c>
      <c r="G21" s="114">
        <v>14</v>
      </c>
      <c r="H21" s="114">
        <v>14</v>
      </c>
      <c r="I21" s="140">
        <v>14</v>
      </c>
      <c r="J21" s="115">
        <v>-2</v>
      </c>
      <c r="K21" s="116">
        <v>-14.285714285714286</v>
      </c>
    </row>
    <row r="22" spans="1:11" ht="14.1" customHeight="1" x14ac:dyDescent="0.2">
      <c r="A22" s="306">
        <v>22</v>
      </c>
      <c r="B22" s="307" t="s">
        <v>239</v>
      </c>
      <c r="C22" s="308"/>
      <c r="D22" s="113">
        <v>0.77871512005191434</v>
      </c>
      <c r="E22" s="115">
        <v>60</v>
      </c>
      <c r="F22" s="114">
        <v>62</v>
      </c>
      <c r="G22" s="114">
        <v>62</v>
      </c>
      <c r="H22" s="114">
        <v>64</v>
      </c>
      <c r="I22" s="140">
        <v>77</v>
      </c>
      <c r="J22" s="115">
        <v>-17</v>
      </c>
      <c r="K22" s="116">
        <v>-22.077922077922079</v>
      </c>
    </row>
    <row r="23" spans="1:11" ht="14.1" customHeight="1" x14ac:dyDescent="0.2">
      <c r="A23" s="306">
        <v>23</v>
      </c>
      <c r="B23" s="307" t="s">
        <v>240</v>
      </c>
      <c r="C23" s="308"/>
      <c r="D23" s="113">
        <v>0.36340038935756003</v>
      </c>
      <c r="E23" s="115">
        <v>28</v>
      </c>
      <c r="F23" s="114">
        <v>23</v>
      </c>
      <c r="G23" s="114">
        <v>26</v>
      </c>
      <c r="H23" s="114">
        <v>26</v>
      </c>
      <c r="I23" s="140">
        <v>25</v>
      </c>
      <c r="J23" s="115">
        <v>3</v>
      </c>
      <c r="K23" s="116">
        <v>12</v>
      </c>
    </row>
    <row r="24" spans="1:11" ht="14.1" customHeight="1" x14ac:dyDescent="0.2">
      <c r="A24" s="306">
        <v>24</v>
      </c>
      <c r="B24" s="307" t="s">
        <v>241</v>
      </c>
      <c r="C24" s="308"/>
      <c r="D24" s="113">
        <v>0.44127190136275146</v>
      </c>
      <c r="E24" s="115">
        <v>34</v>
      </c>
      <c r="F24" s="114">
        <v>31</v>
      </c>
      <c r="G24" s="114">
        <v>36</v>
      </c>
      <c r="H24" s="114">
        <v>36</v>
      </c>
      <c r="I24" s="140">
        <v>35</v>
      </c>
      <c r="J24" s="115">
        <v>-1</v>
      </c>
      <c r="K24" s="116">
        <v>-2.8571428571428572</v>
      </c>
    </row>
    <row r="25" spans="1:11" ht="14.1" customHeight="1" x14ac:dyDescent="0.2">
      <c r="A25" s="306">
        <v>25</v>
      </c>
      <c r="B25" s="307" t="s">
        <v>242</v>
      </c>
      <c r="C25" s="308"/>
      <c r="D25" s="113">
        <v>1.0382868267358858</v>
      </c>
      <c r="E25" s="115">
        <v>80</v>
      </c>
      <c r="F25" s="114">
        <v>88</v>
      </c>
      <c r="G25" s="114">
        <v>88</v>
      </c>
      <c r="H25" s="114">
        <v>97</v>
      </c>
      <c r="I25" s="140">
        <v>91</v>
      </c>
      <c r="J25" s="115">
        <v>-11</v>
      </c>
      <c r="K25" s="116">
        <v>-12.087912087912088</v>
      </c>
    </row>
    <row r="26" spans="1:11" ht="14.1" customHeight="1" x14ac:dyDescent="0.2">
      <c r="A26" s="306">
        <v>26</v>
      </c>
      <c r="B26" s="307" t="s">
        <v>243</v>
      </c>
      <c r="C26" s="308"/>
      <c r="D26" s="113">
        <v>0.81765087605451003</v>
      </c>
      <c r="E26" s="115">
        <v>63</v>
      </c>
      <c r="F26" s="114">
        <v>66</v>
      </c>
      <c r="G26" s="114">
        <v>67</v>
      </c>
      <c r="H26" s="114">
        <v>63</v>
      </c>
      <c r="I26" s="140">
        <v>61</v>
      </c>
      <c r="J26" s="115">
        <v>2</v>
      </c>
      <c r="K26" s="116">
        <v>3.278688524590164</v>
      </c>
    </row>
    <row r="27" spans="1:11" ht="14.1" customHeight="1" x14ac:dyDescent="0.2">
      <c r="A27" s="306">
        <v>27</v>
      </c>
      <c r="B27" s="307" t="s">
        <v>244</v>
      </c>
      <c r="C27" s="308"/>
      <c r="D27" s="113">
        <v>0.45425048669695001</v>
      </c>
      <c r="E27" s="115">
        <v>35</v>
      </c>
      <c r="F27" s="114">
        <v>34</v>
      </c>
      <c r="G27" s="114">
        <v>33</v>
      </c>
      <c r="H27" s="114">
        <v>32</v>
      </c>
      <c r="I27" s="140">
        <v>32</v>
      </c>
      <c r="J27" s="115">
        <v>3</v>
      </c>
      <c r="K27" s="116">
        <v>9.375</v>
      </c>
    </row>
    <row r="28" spans="1:11" ht="14.1" customHeight="1" x14ac:dyDescent="0.2">
      <c r="A28" s="306">
        <v>28</v>
      </c>
      <c r="B28" s="307" t="s">
        <v>245</v>
      </c>
      <c r="C28" s="308"/>
      <c r="D28" s="113">
        <v>0.16872160934458144</v>
      </c>
      <c r="E28" s="115">
        <v>13</v>
      </c>
      <c r="F28" s="114">
        <v>14</v>
      </c>
      <c r="G28" s="114">
        <v>12</v>
      </c>
      <c r="H28" s="114">
        <v>17</v>
      </c>
      <c r="I28" s="140">
        <v>16</v>
      </c>
      <c r="J28" s="115">
        <v>-3</v>
      </c>
      <c r="K28" s="116">
        <v>-18.75</v>
      </c>
    </row>
    <row r="29" spans="1:11" ht="14.1" customHeight="1" x14ac:dyDescent="0.2">
      <c r="A29" s="306">
        <v>29</v>
      </c>
      <c r="B29" s="307" t="s">
        <v>246</v>
      </c>
      <c r="C29" s="308"/>
      <c r="D29" s="113">
        <v>2.6216742375081115</v>
      </c>
      <c r="E29" s="115">
        <v>202</v>
      </c>
      <c r="F29" s="114">
        <v>222</v>
      </c>
      <c r="G29" s="114">
        <v>228</v>
      </c>
      <c r="H29" s="114">
        <v>227</v>
      </c>
      <c r="I29" s="140">
        <v>233</v>
      </c>
      <c r="J29" s="115">
        <v>-31</v>
      </c>
      <c r="K29" s="116">
        <v>-13.304721030042918</v>
      </c>
    </row>
    <row r="30" spans="1:11" ht="14.1" customHeight="1" x14ac:dyDescent="0.2">
      <c r="A30" s="306" t="s">
        <v>247</v>
      </c>
      <c r="B30" s="307" t="s">
        <v>248</v>
      </c>
      <c r="C30" s="308"/>
      <c r="D30" s="113">
        <v>0.31148604802076574</v>
      </c>
      <c r="E30" s="115">
        <v>24</v>
      </c>
      <c r="F30" s="114">
        <v>24</v>
      </c>
      <c r="G30" s="114">
        <v>22</v>
      </c>
      <c r="H30" s="114">
        <v>21</v>
      </c>
      <c r="I30" s="140">
        <v>27</v>
      </c>
      <c r="J30" s="115">
        <v>-3</v>
      </c>
      <c r="K30" s="116">
        <v>-11.111111111111111</v>
      </c>
    </row>
    <row r="31" spans="1:11" ht="14.1" customHeight="1" x14ac:dyDescent="0.2">
      <c r="A31" s="306" t="s">
        <v>249</v>
      </c>
      <c r="B31" s="307" t="s">
        <v>250</v>
      </c>
      <c r="C31" s="308"/>
      <c r="D31" s="113">
        <v>2.3101881894873459</v>
      </c>
      <c r="E31" s="115">
        <v>178</v>
      </c>
      <c r="F31" s="114">
        <v>198</v>
      </c>
      <c r="G31" s="114">
        <v>206</v>
      </c>
      <c r="H31" s="114">
        <v>206</v>
      </c>
      <c r="I31" s="140">
        <v>206</v>
      </c>
      <c r="J31" s="115">
        <v>-28</v>
      </c>
      <c r="K31" s="116">
        <v>-13.592233009708737</v>
      </c>
    </row>
    <row r="32" spans="1:11" ht="14.1" customHeight="1" x14ac:dyDescent="0.2">
      <c r="A32" s="306">
        <v>31</v>
      </c>
      <c r="B32" s="307" t="s">
        <v>251</v>
      </c>
      <c r="C32" s="308"/>
      <c r="D32" s="113">
        <v>0.41531473069435432</v>
      </c>
      <c r="E32" s="115">
        <v>32</v>
      </c>
      <c r="F32" s="114">
        <v>27</v>
      </c>
      <c r="G32" s="114">
        <v>27</v>
      </c>
      <c r="H32" s="114">
        <v>28</v>
      </c>
      <c r="I32" s="140">
        <v>23</v>
      </c>
      <c r="J32" s="115">
        <v>9</v>
      </c>
      <c r="K32" s="116">
        <v>39.130434782608695</v>
      </c>
    </row>
    <row r="33" spans="1:11" ht="14.1" customHeight="1" x14ac:dyDescent="0.2">
      <c r="A33" s="306">
        <v>32</v>
      </c>
      <c r="B33" s="307" t="s">
        <v>252</v>
      </c>
      <c r="C33" s="308"/>
      <c r="D33" s="113">
        <v>1.8170019467878</v>
      </c>
      <c r="E33" s="115">
        <v>140</v>
      </c>
      <c r="F33" s="114">
        <v>136</v>
      </c>
      <c r="G33" s="114">
        <v>133</v>
      </c>
      <c r="H33" s="114">
        <v>138</v>
      </c>
      <c r="I33" s="140">
        <v>143</v>
      </c>
      <c r="J33" s="115">
        <v>-3</v>
      </c>
      <c r="K33" s="116">
        <v>-2.0979020979020979</v>
      </c>
    </row>
    <row r="34" spans="1:11" ht="14.1" customHeight="1" x14ac:dyDescent="0.2">
      <c r="A34" s="306">
        <v>33</v>
      </c>
      <c r="B34" s="307" t="s">
        <v>253</v>
      </c>
      <c r="C34" s="308"/>
      <c r="D34" s="113">
        <v>0.71382219338092145</v>
      </c>
      <c r="E34" s="115">
        <v>55</v>
      </c>
      <c r="F34" s="114">
        <v>50</v>
      </c>
      <c r="G34" s="114">
        <v>53</v>
      </c>
      <c r="H34" s="114">
        <v>52</v>
      </c>
      <c r="I34" s="140">
        <v>48</v>
      </c>
      <c r="J34" s="115">
        <v>7</v>
      </c>
      <c r="K34" s="116">
        <v>14.583333333333334</v>
      </c>
    </row>
    <row r="35" spans="1:11" ht="14.1" customHeight="1" x14ac:dyDescent="0.2">
      <c r="A35" s="306">
        <v>34</v>
      </c>
      <c r="B35" s="307" t="s">
        <v>254</v>
      </c>
      <c r="C35" s="308"/>
      <c r="D35" s="113">
        <v>5.4639844256975989</v>
      </c>
      <c r="E35" s="115">
        <v>421</v>
      </c>
      <c r="F35" s="114">
        <v>440</v>
      </c>
      <c r="G35" s="114">
        <v>434</v>
      </c>
      <c r="H35" s="114">
        <v>419</v>
      </c>
      <c r="I35" s="140">
        <v>417</v>
      </c>
      <c r="J35" s="115">
        <v>4</v>
      </c>
      <c r="K35" s="116">
        <v>0.95923261390887293</v>
      </c>
    </row>
    <row r="36" spans="1:11" ht="14.1" customHeight="1" x14ac:dyDescent="0.2">
      <c r="A36" s="306">
        <v>41</v>
      </c>
      <c r="B36" s="307" t="s">
        <v>255</v>
      </c>
      <c r="C36" s="308"/>
      <c r="D36" s="113">
        <v>0.22063595068137573</v>
      </c>
      <c r="E36" s="115">
        <v>17</v>
      </c>
      <c r="F36" s="114">
        <v>17</v>
      </c>
      <c r="G36" s="114">
        <v>17</v>
      </c>
      <c r="H36" s="114">
        <v>15</v>
      </c>
      <c r="I36" s="140">
        <v>18</v>
      </c>
      <c r="J36" s="115">
        <v>-1</v>
      </c>
      <c r="K36" s="116">
        <v>-5.5555555555555554</v>
      </c>
    </row>
    <row r="37" spans="1:11" ht="14.1" customHeight="1" x14ac:dyDescent="0.2">
      <c r="A37" s="306">
        <v>42</v>
      </c>
      <c r="B37" s="307" t="s">
        <v>256</v>
      </c>
      <c r="C37" s="308"/>
      <c r="D37" s="113" t="s">
        <v>513</v>
      </c>
      <c r="E37" s="115" t="s">
        <v>513</v>
      </c>
      <c r="F37" s="114">
        <v>4</v>
      </c>
      <c r="G37" s="114" t="s">
        <v>513</v>
      </c>
      <c r="H37" s="114">
        <v>5</v>
      </c>
      <c r="I37" s="140">
        <v>5</v>
      </c>
      <c r="J37" s="115" t="s">
        <v>513</v>
      </c>
      <c r="K37" s="116" t="s">
        <v>513</v>
      </c>
    </row>
    <row r="38" spans="1:11" ht="14.1" customHeight="1" x14ac:dyDescent="0.2">
      <c r="A38" s="306">
        <v>43</v>
      </c>
      <c r="B38" s="307" t="s">
        <v>257</v>
      </c>
      <c r="C38" s="308"/>
      <c r="D38" s="113">
        <v>0.45425048669695001</v>
      </c>
      <c r="E38" s="115">
        <v>35</v>
      </c>
      <c r="F38" s="114">
        <v>32</v>
      </c>
      <c r="G38" s="114">
        <v>31</v>
      </c>
      <c r="H38" s="114">
        <v>32</v>
      </c>
      <c r="I38" s="140">
        <v>30</v>
      </c>
      <c r="J38" s="115">
        <v>5</v>
      </c>
      <c r="K38" s="116">
        <v>16.666666666666668</v>
      </c>
    </row>
    <row r="39" spans="1:11" ht="14.1" customHeight="1" x14ac:dyDescent="0.2">
      <c r="A39" s="306">
        <v>51</v>
      </c>
      <c r="B39" s="307" t="s">
        <v>258</v>
      </c>
      <c r="C39" s="308"/>
      <c r="D39" s="113">
        <v>9.617131732641143</v>
      </c>
      <c r="E39" s="115">
        <v>741</v>
      </c>
      <c r="F39" s="114">
        <v>730</v>
      </c>
      <c r="G39" s="114">
        <v>768</v>
      </c>
      <c r="H39" s="114">
        <v>775</v>
      </c>
      <c r="I39" s="140">
        <v>748</v>
      </c>
      <c r="J39" s="115">
        <v>-7</v>
      </c>
      <c r="K39" s="116">
        <v>-0.93582887700534756</v>
      </c>
    </row>
    <row r="40" spans="1:11" ht="14.1" customHeight="1" x14ac:dyDescent="0.2">
      <c r="A40" s="306" t="s">
        <v>259</v>
      </c>
      <c r="B40" s="307" t="s">
        <v>260</v>
      </c>
      <c r="C40" s="308"/>
      <c r="D40" s="113">
        <v>9.2667099286177805</v>
      </c>
      <c r="E40" s="115">
        <v>714</v>
      </c>
      <c r="F40" s="114">
        <v>703</v>
      </c>
      <c r="G40" s="114">
        <v>740</v>
      </c>
      <c r="H40" s="114">
        <v>749</v>
      </c>
      <c r="I40" s="140">
        <v>720</v>
      </c>
      <c r="J40" s="115">
        <v>-6</v>
      </c>
      <c r="K40" s="116">
        <v>-0.83333333333333337</v>
      </c>
    </row>
    <row r="41" spans="1:11" ht="14.1" customHeight="1" x14ac:dyDescent="0.2">
      <c r="A41" s="306"/>
      <c r="B41" s="307" t="s">
        <v>261</v>
      </c>
      <c r="C41" s="308"/>
      <c r="D41" s="113">
        <v>3.4393251135626217</v>
      </c>
      <c r="E41" s="115">
        <v>265</v>
      </c>
      <c r="F41" s="114">
        <v>262</v>
      </c>
      <c r="G41" s="114">
        <v>277</v>
      </c>
      <c r="H41" s="114">
        <v>297</v>
      </c>
      <c r="I41" s="140">
        <v>266</v>
      </c>
      <c r="J41" s="115">
        <v>-1</v>
      </c>
      <c r="K41" s="116">
        <v>-0.37593984962406013</v>
      </c>
    </row>
    <row r="42" spans="1:11" ht="14.1" customHeight="1" x14ac:dyDescent="0.2">
      <c r="A42" s="306">
        <v>52</v>
      </c>
      <c r="B42" s="307" t="s">
        <v>262</v>
      </c>
      <c r="C42" s="308"/>
      <c r="D42" s="113">
        <v>5.72355613238157</v>
      </c>
      <c r="E42" s="115">
        <v>441</v>
      </c>
      <c r="F42" s="114">
        <v>443</v>
      </c>
      <c r="G42" s="114">
        <v>470</v>
      </c>
      <c r="H42" s="114">
        <v>448</v>
      </c>
      <c r="I42" s="140">
        <v>414</v>
      </c>
      <c r="J42" s="115">
        <v>27</v>
      </c>
      <c r="K42" s="116">
        <v>6.5217391304347823</v>
      </c>
    </row>
    <row r="43" spans="1:11" ht="14.1" customHeight="1" x14ac:dyDescent="0.2">
      <c r="A43" s="306" t="s">
        <v>263</v>
      </c>
      <c r="B43" s="307" t="s">
        <v>264</v>
      </c>
      <c r="C43" s="308"/>
      <c r="D43" s="113">
        <v>5.4769630110317973</v>
      </c>
      <c r="E43" s="115">
        <v>422</v>
      </c>
      <c r="F43" s="114">
        <v>421</v>
      </c>
      <c r="G43" s="114">
        <v>445</v>
      </c>
      <c r="H43" s="114">
        <v>423</v>
      </c>
      <c r="I43" s="140">
        <v>404</v>
      </c>
      <c r="J43" s="115">
        <v>18</v>
      </c>
      <c r="K43" s="116">
        <v>4.4554455445544559</v>
      </c>
    </row>
    <row r="44" spans="1:11" ht="14.1" customHeight="1" x14ac:dyDescent="0.2">
      <c r="A44" s="306">
        <v>53</v>
      </c>
      <c r="B44" s="307" t="s">
        <v>265</v>
      </c>
      <c r="C44" s="308"/>
      <c r="D44" s="113">
        <v>1.6482803374432187</v>
      </c>
      <c r="E44" s="115">
        <v>127</v>
      </c>
      <c r="F44" s="114">
        <v>127</v>
      </c>
      <c r="G44" s="114">
        <v>139</v>
      </c>
      <c r="H44" s="114">
        <v>149</v>
      </c>
      <c r="I44" s="140">
        <v>128</v>
      </c>
      <c r="J44" s="115">
        <v>-1</v>
      </c>
      <c r="K44" s="116">
        <v>-0.78125</v>
      </c>
    </row>
    <row r="45" spans="1:11" ht="14.1" customHeight="1" x14ac:dyDescent="0.2">
      <c r="A45" s="306" t="s">
        <v>266</v>
      </c>
      <c r="B45" s="307" t="s">
        <v>267</v>
      </c>
      <c r="C45" s="308"/>
      <c r="D45" s="113">
        <v>1.5184944841012329</v>
      </c>
      <c r="E45" s="115">
        <v>117</v>
      </c>
      <c r="F45" s="114">
        <v>121</v>
      </c>
      <c r="G45" s="114">
        <v>128</v>
      </c>
      <c r="H45" s="114">
        <v>133</v>
      </c>
      <c r="I45" s="140">
        <v>112</v>
      </c>
      <c r="J45" s="115">
        <v>5</v>
      </c>
      <c r="K45" s="116">
        <v>4.4642857142857144</v>
      </c>
    </row>
    <row r="46" spans="1:11" ht="14.1" customHeight="1" x14ac:dyDescent="0.2">
      <c r="A46" s="306">
        <v>54</v>
      </c>
      <c r="B46" s="307" t="s">
        <v>268</v>
      </c>
      <c r="C46" s="308"/>
      <c r="D46" s="113">
        <v>9.2537313432835813</v>
      </c>
      <c r="E46" s="115">
        <v>713</v>
      </c>
      <c r="F46" s="114">
        <v>719</v>
      </c>
      <c r="G46" s="114">
        <v>720</v>
      </c>
      <c r="H46" s="114">
        <v>723</v>
      </c>
      <c r="I46" s="140">
        <v>733</v>
      </c>
      <c r="J46" s="115">
        <v>-20</v>
      </c>
      <c r="K46" s="116">
        <v>-2.7285129604365621</v>
      </c>
    </row>
    <row r="47" spans="1:11" ht="14.1" customHeight="1" x14ac:dyDescent="0.2">
      <c r="A47" s="306">
        <v>61</v>
      </c>
      <c r="B47" s="307" t="s">
        <v>269</v>
      </c>
      <c r="C47" s="308"/>
      <c r="D47" s="113">
        <v>0.68786502271252437</v>
      </c>
      <c r="E47" s="115">
        <v>53</v>
      </c>
      <c r="F47" s="114">
        <v>65</v>
      </c>
      <c r="G47" s="114">
        <v>68</v>
      </c>
      <c r="H47" s="114">
        <v>68</v>
      </c>
      <c r="I47" s="140">
        <v>61</v>
      </c>
      <c r="J47" s="115">
        <v>-8</v>
      </c>
      <c r="K47" s="116">
        <v>-13.114754098360656</v>
      </c>
    </row>
    <row r="48" spans="1:11" ht="14.1" customHeight="1" x14ac:dyDescent="0.2">
      <c r="A48" s="306">
        <v>62</v>
      </c>
      <c r="B48" s="307" t="s">
        <v>270</v>
      </c>
      <c r="C48" s="308"/>
      <c r="D48" s="113">
        <v>11.252433484750162</v>
      </c>
      <c r="E48" s="115">
        <v>867</v>
      </c>
      <c r="F48" s="114">
        <v>873</v>
      </c>
      <c r="G48" s="114">
        <v>861</v>
      </c>
      <c r="H48" s="114">
        <v>929</v>
      </c>
      <c r="I48" s="140">
        <v>847</v>
      </c>
      <c r="J48" s="115">
        <v>20</v>
      </c>
      <c r="K48" s="116">
        <v>2.3612750885478158</v>
      </c>
    </row>
    <row r="49" spans="1:11" ht="14.1" customHeight="1" x14ac:dyDescent="0.2">
      <c r="A49" s="306">
        <v>63</v>
      </c>
      <c r="B49" s="307" t="s">
        <v>271</v>
      </c>
      <c r="C49" s="308"/>
      <c r="D49" s="113">
        <v>9.3316028552887733</v>
      </c>
      <c r="E49" s="115">
        <v>719</v>
      </c>
      <c r="F49" s="114">
        <v>781</v>
      </c>
      <c r="G49" s="114">
        <v>788</v>
      </c>
      <c r="H49" s="114">
        <v>808</v>
      </c>
      <c r="I49" s="140">
        <v>777</v>
      </c>
      <c r="J49" s="115">
        <v>-58</v>
      </c>
      <c r="K49" s="116">
        <v>-7.4646074646074645</v>
      </c>
    </row>
    <row r="50" spans="1:11" ht="14.1" customHeight="1" x14ac:dyDescent="0.2">
      <c r="A50" s="306" t="s">
        <v>272</v>
      </c>
      <c r="B50" s="307" t="s">
        <v>273</v>
      </c>
      <c r="C50" s="308"/>
      <c r="D50" s="113">
        <v>0.45425048669695001</v>
      </c>
      <c r="E50" s="115">
        <v>35</v>
      </c>
      <c r="F50" s="114">
        <v>37</v>
      </c>
      <c r="G50" s="114">
        <v>37</v>
      </c>
      <c r="H50" s="114">
        <v>41</v>
      </c>
      <c r="I50" s="140">
        <v>36</v>
      </c>
      <c r="J50" s="115">
        <v>-1</v>
      </c>
      <c r="K50" s="116">
        <v>-2.7777777777777777</v>
      </c>
    </row>
    <row r="51" spans="1:11" ht="14.1" customHeight="1" x14ac:dyDescent="0.2">
      <c r="A51" s="306" t="s">
        <v>274</v>
      </c>
      <c r="B51" s="307" t="s">
        <v>275</v>
      </c>
      <c r="C51" s="308"/>
      <c r="D51" s="113">
        <v>8.3841661258922784</v>
      </c>
      <c r="E51" s="115">
        <v>646</v>
      </c>
      <c r="F51" s="114">
        <v>705</v>
      </c>
      <c r="G51" s="114">
        <v>705</v>
      </c>
      <c r="H51" s="114">
        <v>726</v>
      </c>
      <c r="I51" s="140">
        <v>701</v>
      </c>
      <c r="J51" s="115">
        <v>-55</v>
      </c>
      <c r="K51" s="116">
        <v>-7.8459343794579173</v>
      </c>
    </row>
    <row r="52" spans="1:11" ht="14.1" customHeight="1" x14ac:dyDescent="0.2">
      <c r="A52" s="306">
        <v>71</v>
      </c>
      <c r="B52" s="307" t="s">
        <v>276</v>
      </c>
      <c r="C52" s="308"/>
      <c r="D52" s="113">
        <v>15.379623621025308</v>
      </c>
      <c r="E52" s="115">
        <v>1185</v>
      </c>
      <c r="F52" s="114">
        <v>1209</v>
      </c>
      <c r="G52" s="114">
        <v>1229</v>
      </c>
      <c r="H52" s="114">
        <v>1224</v>
      </c>
      <c r="I52" s="140">
        <v>1218</v>
      </c>
      <c r="J52" s="115">
        <v>-33</v>
      </c>
      <c r="K52" s="116">
        <v>-2.7093596059113301</v>
      </c>
    </row>
    <row r="53" spans="1:11" ht="14.1" customHeight="1" x14ac:dyDescent="0.2">
      <c r="A53" s="306" t="s">
        <v>277</v>
      </c>
      <c r="B53" s="307" t="s">
        <v>278</v>
      </c>
      <c r="C53" s="308"/>
      <c r="D53" s="113">
        <v>1.6482803374432187</v>
      </c>
      <c r="E53" s="115">
        <v>127</v>
      </c>
      <c r="F53" s="114">
        <v>136</v>
      </c>
      <c r="G53" s="114">
        <v>143</v>
      </c>
      <c r="H53" s="114">
        <v>136</v>
      </c>
      <c r="I53" s="140">
        <v>131</v>
      </c>
      <c r="J53" s="115">
        <v>-4</v>
      </c>
      <c r="K53" s="116">
        <v>-3.053435114503817</v>
      </c>
    </row>
    <row r="54" spans="1:11" ht="14.1" customHeight="1" x14ac:dyDescent="0.2">
      <c r="A54" s="306" t="s">
        <v>279</v>
      </c>
      <c r="B54" s="307" t="s">
        <v>280</v>
      </c>
      <c r="C54" s="308"/>
      <c r="D54" s="113">
        <v>12.991563919532771</v>
      </c>
      <c r="E54" s="115">
        <v>1001</v>
      </c>
      <c r="F54" s="114">
        <v>1016</v>
      </c>
      <c r="G54" s="114">
        <v>1028</v>
      </c>
      <c r="H54" s="114">
        <v>1027</v>
      </c>
      <c r="I54" s="140">
        <v>1027</v>
      </c>
      <c r="J54" s="115">
        <v>-26</v>
      </c>
      <c r="K54" s="116">
        <v>-2.5316455696202533</v>
      </c>
    </row>
    <row r="55" spans="1:11" ht="14.1" customHeight="1" x14ac:dyDescent="0.2">
      <c r="A55" s="306">
        <v>72</v>
      </c>
      <c r="B55" s="307" t="s">
        <v>281</v>
      </c>
      <c r="C55" s="308"/>
      <c r="D55" s="113">
        <v>1.6742375081116159</v>
      </c>
      <c r="E55" s="115">
        <v>129</v>
      </c>
      <c r="F55" s="114">
        <v>134</v>
      </c>
      <c r="G55" s="114">
        <v>126</v>
      </c>
      <c r="H55" s="114">
        <v>123</v>
      </c>
      <c r="I55" s="140">
        <v>126</v>
      </c>
      <c r="J55" s="115">
        <v>3</v>
      </c>
      <c r="K55" s="116">
        <v>2.3809523809523809</v>
      </c>
    </row>
    <row r="56" spans="1:11" ht="14.1" customHeight="1" x14ac:dyDescent="0.2">
      <c r="A56" s="306" t="s">
        <v>282</v>
      </c>
      <c r="B56" s="307" t="s">
        <v>283</v>
      </c>
      <c r="C56" s="308"/>
      <c r="D56" s="113">
        <v>0.16872160934458144</v>
      </c>
      <c r="E56" s="115">
        <v>13</v>
      </c>
      <c r="F56" s="114">
        <v>13</v>
      </c>
      <c r="G56" s="114">
        <v>14</v>
      </c>
      <c r="H56" s="114">
        <v>16</v>
      </c>
      <c r="I56" s="140">
        <v>14</v>
      </c>
      <c r="J56" s="115">
        <v>-1</v>
      </c>
      <c r="K56" s="116">
        <v>-7.1428571428571432</v>
      </c>
    </row>
    <row r="57" spans="1:11" ht="14.1" customHeight="1" x14ac:dyDescent="0.2">
      <c r="A57" s="306" t="s">
        <v>284</v>
      </c>
      <c r="B57" s="307" t="s">
        <v>285</v>
      </c>
      <c r="C57" s="308"/>
      <c r="D57" s="113">
        <v>1.2978585334198571</v>
      </c>
      <c r="E57" s="115">
        <v>100</v>
      </c>
      <c r="F57" s="114">
        <v>104</v>
      </c>
      <c r="G57" s="114">
        <v>97</v>
      </c>
      <c r="H57" s="114">
        <v>94</v>
      </c>
      <c r="I57" s="140">
        <v>96</v>
      </c>
      <c r="J57" s="115">
        <v>4</v>
      </c>
      <c r="K57" s="116">
        <v>4.166666666666667</v>
      </c>
    </row>
    <row r="58" spans="1:11" ht="14.1" customHeight="1" x14ac:dyDescent="0.2">
      <c r="A58" s="306">
        <v>73</v>
      </c>
      <c r="B58" s="307" t="s">
        <v>286</v>
      </c>
      <c r="C58" s="308"/>
      <c r="D58" s="113">
        <v>0.84360804672290723</v>
      </c>
      <c r="E58" s="115">
        <v>65</v>
      </c>
      <c r="F58" s="114">
        <v>69</v>
      </c>
      <c r="G58" s="114">
        <v>71</v>
      </c>
      <c r="H58" s="114">
        <v>68</v>
      </c>
      <c r="I58" s="140">
        <v>70</v>
      </c>
      <c r="J58" s="115">
        <v>-5</v>
      </c>
      <c r="K58" s="116">
        <v>-7.1428571428571432</v>
      </c>
    </row>
    <row r="59" spans="1:11" ht="14.1" customHeight="1" x14ac:dyDescent="0.2">
      <c r="A59" s="306" t="s">
        <v>287</v>
      </c>
      <c r="B59" s="307" t="s">
        <v>288</v>
      </c>
      <c r="C59" s="308"/>
      <c r="D59" s="113">
        <v>0.64892926670992856</v>
      </c>
      <c r="E59" s="115">
        <v>50</v>
      </c>
      <c r="F59" s="114">
        <v>51</v>
      </c>
      <c r="G59" s="114">
        <v>54</v>
      </c>
      <c r="H59" s="114">
        <v>52</v>
      </c>
      <c r="I59" s="140">
        <v>56</v>
      </c>
      <c r="J59" s="115">
        <v>-6</v>
      </c>
      <c r="K59" s="116">
        <v>-10.714285714285714</v>
      </c>
    </row>
    <row r="60" spans="1:11" ht="14.1" customHeight="1" x14ac:dyDescent="0.2">
      <c r="A60" s="306">
        <v>81</v>
      </c>
      <c r="B60" s="307" t="s">
        <v>289</v>
      </c>
      <c r="C60" s="308"/>
      <c r="D60" s="113">
        <v>4.6722907203114863</v>
      </c>
      <c r="E60" s="115">
        <v>360</v>
      </c>
      <c r="F60" s="114">
        <v>350</v>
      </c>
      <c r="G60" s="114">
        <v>371</v>
      </c>
      <c r="H60" s="114">
        <v>357</v>
      </c>
      <c r="I60" s="140">
        <v>356</v>
      </c>
      <c r="J60" s="115">
        <v>4</v>
      </c>
      <c r="K60" s="116">
        <v>1.1235955056179776</v>
      </c>
    </row>
    <row r="61" spans="1:11" ht="14.1" customHeight="1" x14ac:dyDescent="0.2">
      <c r="A61" s="306" t="s">
        <v>290</v>
      </c>
      <c r="B61" s="307" t="s">
        <v>291</v>
      </c>
      <c r="C61" s="308"/>
      <c r="D61" s="113">
        <v>0.85658663205710572</v>
      </c>
      <c r="E61" s="115">
        <v>66</v>
      </c>
      <c r="F61" s="114">
        <v>68</v>
      </c>
      <c r="G61" s="114">
        <v>71</v>
      </c>
      <c r="H61" s="114">
        <v>72</v>
      </c>
      <c r="I61" s="140">
        <v>82</v>
      </c>
      <c r="J61" s="115">
        <v>-16</v>
      </c>
      <c r="K61" s="116">
        <v>-19.512195121951219</v>
      </c>
    </row>
    <row r="62" spans="1:11" ht="14.1" customHeight="1" x14ac:dyDescent="0.2">
      <c r="A62" s="306" t="s">
        <v>292</v>
      </c>
      <c r="B62" s="307" t="s">
        <v>293</v>
      </c>
      <c r="C62" s="308"/>
      <c r="D62" s="113">
        <v>2.6086956521739131</v>
      </c>
      <c r="E62" s="115">
        <v>201</v>
      </c>
      <c r="F62" s="114">
        <v>191</v>
      </c>
      <c r="G62" s="114">
        <v>206</v>
      </c>
      <c r="H62" s="114">
        <v>187</v>
      </c>
      <c r="I62" s="140">
        <v>185</v>
      </c>
      <c r="J62" s="115">
        <v>16</v>
      </c>
      <c r="K62" s="116">
        <v>8.6486486486486491</v>
      </c>
    </row>
    <row r="63" spans="1:11" ht="14.1" customHeight="1" x14ac:dyDescent="0.2">
      <c r="A63" s="306"/>
      <c r="B63" s="307" t="s">
        <v>294</v>
      </c>
      <c r="C63" s="308"/>
      <c r="D63" s="113">
        <v>2.4659312134977287</v>
      </c>
      <c r="E63" s="115">
        <v>190</v>
      </c>
      <c r="F63" s="114">
        <v>180</v>
      </c>
      <c r="G63" s="114">
        <v>193</v>
      </c>
      <c r="H63" s="114">
        <v>173</v>
      </c>
      <c r="I63" s="140">
        <v>174</v>
      </c>
      <c r="J63" s="115">
        <v>16</v>
      </c>
      <c r="K63" s="116">
        <v>9.1954022988505741</v>
      </c>
    </row>
    <row r="64" spans="1:11" ht="14.1" customHeight="1" x14ac:dyDescent="0.2">
      <c r="A64" s="306" t="s">
        <v>295</v>
      </c>
      <c r="B64" s="307" t="s">
        <v>296</v>
      </c>
      <c r="C64" s="308"/>
      <c r="D64" s="113">
        <v>0.10382868267358858</v>
      </c>
      <c r="E64" s="115">
        <v>8</v>
      </c>
      <c r="F64" s="114">
        <v>9</v>
      </c>
      <c r="G64" s="114">
        <v>8</v>
      </c>
      <c r="H64" s="114">
        <v>7</v>
      </c>
      <c r="I64" s="140">
        <v>8</v>
      </c>
      <c r="J64" s="115">
        <v>0</v>
      </c>
      <c r="K64" s="116">
        <v>0</v>
      </c>
    </row>
    <row r="65" spans="1:11" ht="14.1" customHeight="1" x14ac:dyDescent="0.2">
      <c r="A65" s="306" t="s">
        <v>297</v>
      </c>
      <c r="B65" s="307" t="s">
        <v>298</v>
      </c>
      <c r="C65" s="308"/>
      <c r="D65" s="113">
        <v>0.77871512005191434</v>
      </c>
      <c r="E65" s="115">
        <v>60</v>
      </c>
      <c r="F65" s="114">
        <v>59</v>
      </c>
      <c r="G65" s="114">
        <v>59</v>
      </c>
      <c r="H65" s="114">
        <v>59</v>
      </c>
      <c r="I65" s="140">
        <v>54</v>
      </c>
      <c r="J65" s="115">
        <v>6</v>
      </c>
      <c r="K65" s="116">
        <v>11.111111111111111</v>
      </c>
    </row>
    <row r="66" spans="1:11" ht="14.1" customHeight="1" x14ac:dyDescent="0.2">
      <c r="A66" s="306">
        <v>82</v>
      </c>
      <c r="B66" s="307" t="s">
        <v>299</v>
      </c>
      <c r="C66" s="308"/>
      <c r="D66" s="113">
        <v>2.1674237508111616</v>
      </c>
      <c r="E66" s="115">
        <v>167</v>
      </c>
      <c r="F66" s="114">
        <v>171</v>
      </c>
      <c r="G66" s="114">
        <v>167</v>
      </c>
      <c r="H66" s="114">
        <v>170</v>
      </c>
      <c r="I66" s="140">
        <v>176</v>
      </c>
      <c r="J66" s="115">
        <v>-9</v>
      </c>
      <c r="K66" s="116">
        <v>-5.1136363636363633</v>
      </c>
    </row>
    <row r="67" spans="1:11" ht="14.1" customHeight="1" x14ac:dyDescent="0.2">
      <c r="A67" s="306" t="s">
        <v>300</v>
      </c>
      <c r="B67" s="307" t="s">
        <v>301</v>
      </c>
      <c r="C67" s="308"/>
      <c r="D67" s="113">
        <v>1.1031797534068786</v>
      </c>
      <c r="E67" s="115">
        <v>85</v>
      </c>
      <c r="F67" s="114">
        <v>84</v>
      </c>
      <c r="G67" s="114">
        <v>86</v>
      </c>
      <c r="H67" s="114">
        <v>83</v>
      </c>
      <c r="I67" s="140">
        <v>82</v>
      </c>
      <c r="J67" s="115">
        <v>3</v>
      </c>
      <c r="K67" s="116">
        <v>3.6585365853658538</v>
      </c>
    </row>
    <row r="68" spans="1:11" ht="14.1" customHeight="1" x14ac:dyDescent="0.2">
      <c r="A68" s="306" t="s">
        <v>302</v>
      </c>
      <c r="B68" s="307" t="s">
        <v>303</v>
      </c>
      <c r="C68" s="308"/>
      <c r="D68" s="113">
        <v>0.41531473069435432</v>
      </c>
      <c r="E68" s="115">
        <v>32</v>
      </c>
      <c r="F68" s="114">
        <v>34</v>
      </c>
      <c r="G68" s="114">
        <v>32</v>
      </c>
      <c r="H68" s="114">
        <v>41</v>
      </c>
      <c r="I68" s="140">
        <v>43</v>
      </c>
      <c r="J68" s="115">
        <v>-11</v>
      </c>
      <c r="K68" s="116">
        <v>-25.581395348837209</v>
      </c>
    </row>
    <row r="69" spans="1:11" ht="14.1" customHeight="1" x14ac:dyDescent="0.2">
      <c r="A69" s="306">
        <v>83</v>
      </c>
      <c r="B69" s="307" t="s">
        <v>304</v>
      </c>
      <c r="C69" s="308"/>
      <c r="D69" s="113">
        <v>2.1933809214795588</v>
      </c>
      <c r="E69" s="115">
        <v>169</v>
      </c>
      <c r="F69" s="114">
        <v>166</v>
      </c>
      <c r="G69" s="114">
        <v>158</v>
      </c>
      <c r="H69" s="114">
        <v>148</v>
      </c>
      <c r="I69" s="140">
        <v>157</v>
      </c>
      <c r="J69" s="115">
        <v>12</v>
      </c>
      <c r="K69" s="116">
        <v>7.6433121019108281</v>
      </c>
    </row>
    <row r="70" spans="1:11" ht="14.1" customHeight="1" x14ac:dyDescent="0.2">
      <c r="A70" s="306" t="s">
        <v>305</v>
      </c>
      <c r="B70" s="307" t="s">
        <v>306</v>
      </c>
      <c r="C70" s="308"/>
      <c r="D70" s="113">
        <v>1.6223231667748215</v>
      </c>
      <c r="E70" s="115">
        <v>125</v>
      </c>
      <c r="F70" s="114">
        <v>125</v>
      </c>
      <c r="G70" s="114">
        <v>119</v>
      </c>
      <c r="H70" s="114">
        <v>111</v>
      </c>
      <c r="I70" s="140">
        <v>111</v>
      </c>
      <c r="J70" s="115">
        <v>14</v>
      </c>
      <c r="K70" s="116">
        <v>12.612612612612613</v>
      </c>
    </row>
    <row r="71" spans="1:11" ht="14.1" customHeight="1" x14ac:dyDescent="0.2">
      <c r="A71" s="306"/>
      <c r="B71" s="307" t="s">
        <v>307</v>
      </c>
      <c r="C71" s="308"/>
      <c r="D71" s="113">
        <v>1.0253082414016872</v>
      </c>
      <c r="E71" s="115">
        <v>79</v>
      </c>
      <c r="F71" s="114">
        <v>82</v>
      </c>
      <c r="G71" s="114">
        <v>79</v>
      </c>
      <c r="H71" s="114">
        <v>71</v>
      </c>
      <c r="I71" s="140">
        <v>68</v>
      </c>
      <c r="J71" s="115">
        <v>11</v>
      </c>
      <c r="K71" s="116">
        <v>16.176470588235293</v>
      </c>
    </row>
    <row r="72" spans="1:11" ht="14.1" customHeight="1" x14ac:dyDescent="0.2">
      <c r="A72" s="306">
        <v>84</v>
      </c>
      <c r="B72" s="307" t="s">
        <v>308</v>
      </c>
      <c r="C72" s="308"/>
      <c r="D72" s="113">
        <v>3.0369889682024658</v>
      </c>
      <c r="E72" s="115">
        <v>234</v>
      </c>
      <c r="F72" s="114">
        <v>249</v>
      </c>
      <c r="G72" s="114">
        <v>222</v>
      </c>
      <c r="H72" s="114">
        <v>263</v>
      </c>
      <c r="I72" s="140">
        <v>217</v>
      </c>
      <c r="J72" s="115">
        <v>17</v>
      </c>
      <c r="K72" s="116">
        <v>7.8341013824884795</v>
      </c>
    </row>
    <row r="73" spans="1:11" ht="14.1" customHeight="1" x14ac:dyDescent="0.2">
      <c r="A73" s="306" t="s">
        <v>309</v>
      </c>
      <c r="B73" s="307" t="s">
        <v>310</v>
      </c>
      <c r="C73" s="308"/>
      <c r="D73" s="113">
        <v>0.16872160934458144</v>
      </c>
      <c r="E73" s="115">
        <v>13</v>
      </c>
      <c r="F73" s="114">
        <v>12</v>
      </c>
      <c r="G73" s="114">
        <v>10</v>
      </c>
      <c r="H73" s="114">
        <v>10</v>
      </c>
      <c r="I73" s="140">
        <v>10</v>
      </c>
      <c r="J73" s="115">
        <v>3</v>
      </c>
      <c r="K73" s="116">
        <v>30</v>
      </c>
    </row>
    <row r="74" spans="1:11" ht="14.1" customHeight="1" x14ac:dyDescent="0.2">
      <c r="A74" s="306" t="s">
        <v>311</v>
      </c>
      <c r="B74" s="307" t="s">
        <v>312</v>
      </c>
      <c r="C74" s="308"/>
      <c r="D74" s="113">
        <v>7.7871512005191434E-2</v>
      </c>
      <c r="E74" s="115">
        <v>6</v>
      </c>
      <c r="F74" s="114">
        <v>6</v>
      </c>
      <c r="G74" s="114">
        <v>4</v>
      </c>
      <c r="H74" s="114">
        <v>4</v>
      </c>
      <c r="I74" s="140">
        <v>3</v>
      </c>
      <c r="J74" s="115">
        <v>3</v>
      </c>
      <c r="K74" s="116">
        <v>100</v>
      </c>
    </row>
    <row r="75" spans="1:11" ht="14.1" customHeight="1" x14ac:dyDescent="0.2">
      <c r="A75" s="306" t="s">
        <v>313</v>
      </c>
      <c r="B75" s="307" t="s">
        <v>314</v>
      </c>
      <c r="C75" s="308"/>
      <c r="D75" s="113">
        <v>1.245944192083063</v>
      </c>
      <c r="E75" s="115">
        <v>96</v>
      </c>
      <c r="F75" s="114">
        <v>113</v>
      </c>
      <c r="G75" s="114">
        <v>82</v>
      </c>
      <c r="H75" s="114">
        <v>128</v>
      </c>
      <c r="I75" s="140">
        <v>99</v>
      </c>
      <c r="J75" s="115">
        <v>-3</v>
      </c>
      <c r="K75" s="116">
        <v>-3.0303030303030303</v>
      </c>
    </row>
    <row r="76" spans="1:11" ht="14.1" customHeight="1" x14ac:dyDescent="0.2">
      <c r="A76" s="306">
        <v>91</v>
      </c>
      <c r="B76" s="307" t="s">
        <v>315</v>
      </c>
      <c r="C76" s="308"/>
      <c r="D76" s="113" t="s">
        <v>513</v>
      </c>
      <c r="E76" s="115" t="s">
        <v>513</v>
      </c>
      <c r="F76" s="114">
        <v>3</v>
      </c>
      <c r="G76" s="114" t="s">
        <v>513</v>
      </c>
      <c r="H76" s="114">
        <v>3</v>
      </c>
      <c r="I76" s="140">
        <v>3</v>
      </c>
      <c r="J76" s="115" t="s">
        <v>513</v>
      </c>
      <c r="K76" s="116" t="s">
        <v>513</v>
      </c>
    </row>
    <row r="77" spans="1:11" ht="14.1" customHeight="1" x14ac:dyDescent="0.2">
      <c r="A77" s="306">
        <v>92</v>
      </c>
      <c r="B77" s="307" t="s">
        <v>316</v>
      </c>
      <c r="C77" s="308"/>
      <c r="D77" s="113">
        <v>0.29850746268656714</v>
      </c>
      <c r="E77" s="115">
        <v>23</v>
      </c>
      <c r="F77" s="114">
        <v>31</v>
      </c>
      <c r="G77" s="114">
        <v>40</v>
      </c>
      <c r="H77" s="114">
        <v>42</v>
      </c>
      <c r="I77" s="140">
        <v>35</v>
      </c>
      <c r="J77" s="115">
        <v>-12</v>
      </c>
      <c r="K77" s="116">
        <v>-34.285714285714285</v>
      </c>
    </row>
    <row r="78" spans="1:11" ht="14.1" customHeight="1" x14ac:dyDescent="0.2">
      <c r="A78" s="306">
        <v>93</v>
      </c>
      <c r="B78" s="307" t="s">
        <v>317</v>
      </c>
      <c r="C78" s="308"/>
      <c r="D78" s="113">
        <v>9.0850097339390007E-2</v>
      </c>
      <c r="E78" s="115">
        <v>7</v>
      </c>
      <c r="F78" s="114">
        <v>7</v>
      </c>
      <c r="G78" s="114">
        <v>5</v>
      </c>
      <c r="H78" s="114">
        <v>4</v>
      </c>
      <c r="I78" s="140">
        <v>3</v>
      </c>
      <c r="J78" s="115">
        <v>4</v>
      </c>
      <c r="K78" s="116">
        <v>133.33333333333334</v>
      </c>
    </row>
    <row r="79" spans="1:11" ht="14.1" customHeight="1" x14ac:dyDescent="0.2">
      <c r="A79" s="306">
        <v>94</v>
      </c>
      <c r="B79" s="307" t="s">
        <v>318</v>
      </c>
      <c r="C79" s="308"/>
      <c r="D79" s="113">
        <v>0.16872160934458144</v>
      </c>
      <c r="E79" s="115">
        <v>13</v>
      </c>
      <c r="F79" s="114">
        <v>16</v>
      </c>
      <c r="G79" s="114">
        <v>17</v>
      </c>
      <c r="H79" s="114">
        <v>14</v>
      </c>
      <c r="I79" s="140">
        <v>12</v>
      </c>
      <c r="J79" s="115">
        <v>1</v>
      </c>
      <c r="K79" s="116">
        <v>8.3333333333333339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2.790395846852693</v>
      </c>
      <c r="E81" s="143">
        <v>215</v>
      </c>
      <c r="F81" s="144">
        <v>232</v>
      </c>
      <c r="G81" s="144">
        <v>230</v>
      </c>
      <c r="H81" s="144">
        <v>245</v>
      </c>
      <c r="I81" s="145">
        <v>234</v>
      </c>
      <c r="J81" s="143">
        <v>-19</v>
      </c>
      <c r="K81" s="146">
        <v>-8.1196581196581192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4127</v>
      </c>
      <c r="G12" s="536">
        <v>3390</v>
      </c>
      <c r="H12" s="536">
        <v>4424</v>
      </c>
      <c r="I12" s="536">
        <v>3906</v>
      </c>
      <c r="J12" s="537">
        <v>3964</v>
      </c>
      <c r="K12" s="538">
        <v>163</v>
      </c>
      <c r="L12" s="349">
        <v>4.112008072653885</v>
      </c>
    </row>
    <row r="13" spans="1:17" s="110" customFormat="1" ht="15" customHeight="1" x14ac:dyDescent="0.2">
      <c r="A13" s="350" t="s">
        <v>344</v>
      </c>
      <c r="B13" s="351" t="s">
        <v>345</v>
      </c>
      <c r="C13" s="347"/>
      <c r="D13" s="347"/>
      <c r="E13" s="348"/>
      <c r="F13" s="536">
        <v>2404</v>
      </c>
      <c r="G13" s="536">
        <v>1791</v>
      </c>
      <c r="H13" s="536">
        <v>2467</v>
      </c>
      <c r="I13" s="536">
        <v>2239</v>
      </c>
      <c r="J13" s="537">
        <v>2206</v>
      </c>
      <c r="K13" s="538">
        <v>198</v>
      </c>
      <c r="L13" s="349">
        <v>8.9755213055303713</v>
      </c>
    </row>
    <row r="14" spans="1:17" s="110" customFormat="1" ht="22.5" customHeight="1" x14ac:dyDescent="0.2">
      <c r="A14" s="350"/>
      <c r="B14" s="351" t="s">
        <v>346</v>
      </c>
      <c r="C14" s="347"/>
      <c r="D14" s="347"/>
      <c r="E14" s="348"/>
      <c r="F14" s="536">
        <v>1723</v>
      </c>
      <c r="G14" s="536">
        <v>1599</v>
      </c>
      <c r="H14" s="536">
        <v>1957</v>
      </c>
      <c r="I14" s="536">
        <v>1667</v>
      </c>
      <c r="J14" s="537">
        <v>1758</v>
      </c>
      <c r="K14" s="538">
        <v>-35</v>
      </c>
      <c r="L14" s="349">
        <v>-1.9908987485779295</v>
      </c>
    </row>
    <row r="15" spans="1:17" s="110" customFormat="1" ht="15" customHeight="1" x14ac:dyDescent="0.2">
      <c r="A15" s="350" t="s">
        <v>347</v>
      </c>
      <c r="B15" s="351" t="s">
        <v>108</v>
      </c>
      <c r="C15" s="347"/>
      <c r="D15" s="347"/>
      <c r="E15" s="348"/>
      <c r="F15" s="536">
        <v>683</v>
      </c>
      <c r="G15" s="536">
        <v>766</v>
      </c>
      <c r="H15" s="536">
        <v>1352</v>
      </c>
      <c r="I15" s="536">
        <v>628</v>
      </c>
      <c r="J15" s="537">
        <v>564</v>
      </c>
      <c r="K15" s="538">
        <v>119</v>
      </c>
      <c r="L15" s="349">
        <v>21.099290780141843</v>
      </c>
    </row>
    <row r="16" spans="1:17" s="110" customFormat="1" ht="15" customHeight="1" x14ac:dyDescent="0.2">
      <c r="A16" s="350"/>
      <c r="B16" s="351" t="s">
        <v>109</v>
      </c>
      <c r="C16" s="347"/>
      <c r="D16" s="347"/>
      <c r="E16" s="348"/>
      <c r="F16" s="536">
        <v>2878</v>
      </c>
      <c r="G16" s="536">
        <v>2251</v>
      </c>
      <c r="H16" s="536">
        <v>2660</v>
      </c>
      <c r="I16" s="536">
        <v>2762</v>
      </c>
      <c r="J16" s="537">
        <v>2872</v>
      </c>
      <c r="K16" s="538">
        <v>6</v>
      </c>
      <c r="L16" s="349">
        <v>0.20891364902506965</v>
      </c>
    </row>
    <row r="17" spans="1:12" s="110" customFormat="1" ht="15" customHeight="1" x14ac:dyDescent="0.2">
      <c r="A17" s="350"/>
      <c r="B17" s="351" t="s">
        <v>110</v>
      </c>
      <c r="C17" s="347"/>
      <c r="D17" s="347"/>
      <c r="E17" s="348"/>
      <c r="F17" s="536">
        <v>506</v>
      </c>
      <c r="G17" s="536">
        <v>348</v>
      </c>
      <c r="H17" s="536">
        <v>363</v>
      </c>
      <c r="I17" s="536">
        <v>467</v>
      </c>
      <c r="J17" s="537">
        <v>473</v>
      </c>
      <c r="K17" s="538">
        <v>33</v>
      </c>
      <c r="L17" s="349">
        <v>6.9767441860465116</v>
      </c>
    </row>
    <row r="18" spans="1:12" s="110" customFormat="1" ht="15" customHeight="1" x14ac:dyDescent="0.2">
      <c r="A18" s="350"/>
      <c r="B18" s="351" t="s">
        <v>111</v>
      </c>
      <c r="C18" s="347"/>
      <c r="D18" s="347"/>
      <c r="E18" s="348"/>
      <c r="F18" s="536">
        <v>60</v>
      </c>
      <c r="G18" s="536">
        <v>25</v>
      </c>
      <c r="H18" s="536">
        <v>49</v>
      </c>
      <c r="I18" s="536">
        <v>49</v>
      </c>
      <c r="J18" s="537">
        <v>55</v>
      </c>
      <c r="K18" s="538">
        <v>5</v>
      </c>
      <c r="L18" s="349">
        <v>9.0909090909090917</v>
      </c>
    </row>
    <row r="19" spans="1:12" s="110" customFormat="1" ht="15" customHeight="1" x14ac:dyDescent="0.2">
      <c r="A19" s="118" t="s">
        <v>113</v>
      </c>
      <c r="B19" s="119" t="s">
        <v>181</v>
      </c>
      <c r="C19" s="347"/>
      <c r="D19" s="347"/>
      <c r="E19" s="348"/>
      <c r="F19" s="536">
        <v>2533</v>
      </c>
      <c r="G19" s="536">
        <v>2010</v>
      </c>
      <c r="H19" s="536">
        <v>2780</v>
      </c>
      <c r="I19" s="536">
        <v>2388</v>
      </c>
      <c r="J19" s="537">
        <v>2386</v>
      </c>
      <c r="K19" s="538">
        <v>147</v>
      </c>
      <c r="L19" s="349">
        <v>6.1609388097233868</v>
      </c>
    </row>
    <row r="20" spans="1:12" s="110" customFormat="1" ht="15" customHeight="1" x14ac:dyDescent="0.2">
      <c r="A20" s="118"/>
      <c r="B20" s="119" t="s">
        <v>182</v>
      </c>
      <c r="C20" s="347"/>
      <c r="D20" s="347"/>
      <c r="E20" s="348"/>
      <c r="F20" s="536">
        <v>1594</v>
      </c>
      <c r="G20" s="536">
        <v>1380</v>
      </c>
      <c r="H20" s="536">
        <v>1644</v>
      </c>
      <c r="I20" s="536">
        <v>1518</v>
      </c>
      <c r="J20" s="537">
        <v>1578</v>
      </c>
      <c r="K20" s="538">
        <v>16</v>
      </c>
      <c r="L20" s="349">
        <v>1.0139416983523448</v>
      </c>
    </row>
    <row r="21" spans="1:12" s="110" customFormat="1" ht="15" customHeight="1" x14ac:dyDescent="0.2">
      <c r="A21" s="118" t="s">
        <v>113</v>
      </c>
      <c r="B21" s="119" t="s">
        <v>116</v>
      </c>
      <c r="C21" s="347"/>
      <c r="D21" s="347"/>
      <c r="E21" s="348"/>
      <c r="F21" s="536">
        <v>3559</v>
      </c>
      <c r="G21" s="536">
        <v>2844</v>
      </c>
      <c r="H21" s="536">
        <v>3855</v>
      </c>
      <c r="I21" s="536">
        <v>3357</v>
      </c>
      <c r="J21" s="537">
        <v>3440</v>
      </c>
      <c r="K21" s="538">
        <v>119</v>
      </c>
      <c r="L21" s="349">
        <v>3.4593023255813953</v>
      </c>
    </row>
    <row r="22" spans="1:12" s="110" customFormat="1" ht="15" customHeight="1" x14ac:dyDescent="0.2">
      <c r="A22" s="118"/>
      <c r="B22" s="119" t="s">
        <v>117</v>
      </c>
      <c r="C22" s="347"/>
      <c r="D22" s="347"/>
      <c r="E22" s="348"/>
      <c r="F22" s="536">
        <v>564</v>
      </c>
      <c r="G22" s="536">
        <v>538</v>
      </c>
      <c r="H22" s="536">
        <v>565</v>
      </c>
      <c r="I22" s="536">
        <v>547</v>
      </c>
      <c r="J22" s="537">
        <v>520</v>
      </c>
      <c r="K22" s="538">
        <v>44</v>
      </c>
      <c r="L22" s="349">
        <v>8.4615384615384617</v>
      </c>
    </row>
    <row r="23" spans="1:12" s="110" customFormat="1" ht="15" customHeight="1" x14ac:dyDescent="0.2">
      <c r="A23" s="352" t="s">
        <v>347</v>
      </c>
      <c r="B23" s="353" t="s">
        <v>193</v>
      </c>
      <c r="C23" s="354"/>
      <c r="D23" s="354"/>
      <c r="E23" s="355"/>
      <c r="F23" s="539">
        <v>79</v>
      </c>
      <c r="G23" s="539">
        <v>307</v>
      </c>
      <c r="H23" s="539">
        <v>625</v>
      </c>
      <c r="I23" s="539">
        <v>62</v>
      </c>
      <c r="J23" s="540">
        <v>89</v>
      </c>
      <c r="K23" s="541">
        <v>-10</v>
      </c>
      <c r="L23" s="356">
        <v>-11.235955056179776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34.5</v>
      </c>
      <c r="H25" s="542">
        <v>36</v>
      </c>
      <c r="I25" s="542">
        <v>34.700000000000003</v>
      </c>
      <c r="J25" s="542">
        <v>35.6</v>
      </c>
      <c r="K25" s="543" t="s">
        <v>349</v>
      </c>
      <c r="L25" s="364">
        <v>-4.9000000000000021</v>
      </c>
    </row>
    <row r="26" spans="1:12" s="110" customFormat="1" ht="15" customHeight="1" x14ac:dyDescent="0.2">
      <c r="A26" s="365" t="s">
        <v>105</v>
      </c>
      <c r="B26" s="366" t="s">
        <v>345</v>
      </c>
      <c r="C26" s="362"/>
      <c r="D26" s="362"/>
      <c r="E26" s="363"/>
      <c r="F26" s="542">
        <v>27.5</v>
      </c>
      <c r="G26" s="542">
        <v>31.9</v>
      </c>
      <c r="H26" s="542">
        <v>31.6</v>
      </c>
      <c r="I26" s="542">
        <v>31.4</v>
      </c>
      <c r="J26" s="544">
        <v>31</v>
      </c>
      <c r="K26" s="543" t="s">
        <v>349</v>
      </c>
      <c r="L26" s="364">
        <v>-3.5</v>
      </c>
    </row>
    <row r="27" spans="1:12" s="110" customFormat="1" ht="15" customHeight="1" x14ac:dyDescent="0.2">
      <c r="A27" s="365"/>
      <c r="B27" s="366" t="s">
        <v>346</v>
      </c>
      <c r="C27" s="362"/>
      <c r="D27" s="362"/>
      <c r="E27" s="363"/>
      <c r="F27" s="542">
        <v>35.299999999999997</v>
      </c>
      <c r="G27" s="542">
        <v>37.4</v>
      </c>
      <c r="H27" s="542">
        <v>41.3</v>
      </c>
      <c r="I27" s="542">
        <v>39.200000000000003</v>
      </c>
      <c r="J27" s="542">
        <v>41.5</v>
      </c>
      <c r="K27" s="543" t="s">
        <v>349</v>
      </c>
      <c r="L27" s="364">
        <v>-6.2000000000000028</v>
      </c>
    </row>
    <row r="28" spans="1:12" s="110" customFormat="1" ht="15" customHeight="1" x14ac:dyDescent="0.2">
      <c r="A28" s="365" t="s">
        <v>113</v>
      </c>
      <c r="B28" s="366" t="s">
        <v>108</v>
      </c>
      <c r="C28" s="362"/>
      <c r="D28" s="362"/>
      <c r="E28" s="363"/>
      <c r="F28" s="542">
        <v>42.9</v>
      </c>
      <c r="G28" s="542">
        <v>43</v>
      </c>
      <c r="H28" s="542">
        <v>45.9</v>
      </c>
      <c r="I28" s="542">
        <v>45.1</v>
      </c>
      <c r="J28" s="542">
        <v>52.6</v>
      </c>
      <c r="K28" s="543" t="s">
        <v>349</v>
      </c>
      <c r="L28" s="364">
        <v>-9.7000000000000028</v>
      </c>
    </row>
    <row r="29" spans="1:12" s="110" customFormat="1" ht="11.25" x14ac:dyDescent="0.2">
      <c r="A29" s="365"/>
      <c r="B29" s="366" t="s">
        <v>109</v>
      </c>
      <c r="C29" s="362"/>
      <c r="D29" s="362"/>
      <c r="E29" s="363"/>
      <c r="F29" s="542">
        <v>28.8</v>
      </c>
      <c r="G29" s="542">
        <v>33.6</v>
      </c>
      <c r="H29" s="542">
        <v>33.6</v>
      </c>
      <c r="I29" s="542">
        <v>33.299999999999997</v>
      </c>
      <c r="J29" s="544">
        <v>34.1</v>
      </c>
      <c r="K29" s="543" t="s">
        <v>349</v>
      </c>
      <c r="L29" s="364">
        <v>-5.3000000000000007</v>
      </c>
    </row>
    <row r="30" spans="1:12" s="110" customFormat="1" ht="15" customHeight="1" x14ac:dyDescent="0.2">
      <c r="A30" s="365"/>
      <c r="B30" s="366" t="s">
        <v>110</v>
      </c>
      <c r="C30" s="362"/>
      <c r="D30" s="362"/>
      <c r="E30" s="363"/>
      <c r="F30" s="542">
        <v>27.3</v>
      </c>
      <c r="G30" s="542">
        <v>26.7</v>
      </c>
      <c r="H30" s="542">
        <v>32.700000000000003</v>
      </c>
      <c r="I30" s="542">
        <v>30.2</v>
      </c>
      <c r="J30" s="542">
        <v>27.8</v>
      </c>
      <c r="K30" s="543" t="s">
        <v>349</v>
      </c>
      <c r="L30" s="364">
        <v>-0.5</v>
      </c>
    </row>
    <row r="31" spans="1:12" s="110" customFormat="1" ht="15" customHeight="1" x14ac:dyDescent="0.2">
      <c r="A31" s="365"/>
      <c r="B31" s="366" t="s">
        <v>111</v>
      </c>
      <c r="C31" s="362"/>
      <c r="D31" s="362"/>
      <c r="E31" s="363"/>
      <c r="F31" s="542">
        <v>40</v>
      </c>
      <c r="G31" s="542">
        <v>41.7</v>
      </c>
      <c r="H31" s="542">
        <v>53.1</v>
      </c>
      <c r="I31" s="542">
        <v>36.700000000000003</v>
      </c>
      <c r="J31" s="542">
        <v>30.9</v>
      </c>
      <c r="K31" s="543" t="s">
        <v>349</v>
      </c>
      <c r="L31" s="364">
        <v>9.1000000000000014</v>
      </c>
    </row>
    <row r="32" spans="1:12" s="110" customFormat="1" ht="15" customHeight="1" x14ac:dyDescent="0.2">
      <c r="A32" s="367" t="s">
        <v>113</v>
      </c>
      <c r="B32" s="368" t="s">
        <v>181</v>
      </c>
      <c r="C32" s="362"/>
      <c r="D32" s="362"/>
      <c r="E32" s="363"/>
      <c r="F32" s="542">
        <v>23.9</v>
      </c>
      <c r="G32" s="542">
        <v>25.9</v>
      </c>
      <c r="H32" s="542">
        <v>28.4</v>
      </c>
      <c r="I32" s="542">
        <v>29.9</v>
      </c>
      <c r="J32" s="544">
        <v>27.4</v>
      </c>
      <c r="K32" s="543" t="s">
        <v>349</v>
      </c>
      <c r="L32" s="364">
        <v>-3.5</v>
      </c>
    </row>
    <row r="33" spans="1:12" s="110" customFormat="1" ht="15" customHeight="1" x14ac:dyDescent="0.2">
      <c r="A33" s="367"/>
      <c r="B33" s="368" t="s">
        <v>182</v>
      </c>
      <c r="C33" s="362"/>
      <c r="D33" s="362"/>
      <c r="E33" s="363"/>
      <c r="F33" s="542">
        <v>41.2</v>
      </c>
      <c r="G33" s="542">
        <v>45</v>
      </c>
      <c r="H33" s="542">
        <v>45.6</v>
      </c>
      <c r="I33" s="542">
        <v>42.1</v>
      </c>
      <c r="J33" s="542">
        <v>47.7</v>
      </c>
      <c r="K33" s="543" t="s">
        <v>349</v>
      </c>
      <c r="L33" s="364">
        <v>-6.5</v>
      </c>
    </row>
    <row r="34" spans="1:12" s="369" customFormat="1" ht="15" customHeight="1" x14ac:dyDescent="0.2">
      <c r="A34" s="367" t="s">
        <v>113</v>
      </c>
      <c r="B34" s="368" t="s">
        <v>116</v>
      </c>
      <c r="C34" s="362"/>
      <c r="D34" s="362"/>
      <c r="E34" s="363"/>
      <c r="F34" s="542">
        <v>29.3</v>
      </c>
      <c r="G34" s="542">
        <v>32.799999999999997</v>
      </c>
      <c r="H34" s="542">
        <v>36.4</v>
      </c>
      <c r="I34" s="542">
        <v>33.700000000000003</v>
      </c>
      <c r="J34" s="542">
        <v>33.1</v>
      </c>
      <c r="K34" s="543" t="s">
        <v>349</v>
      </c>
      <c r="L34" s="364">
        <v>-3.8000000000000007</v>
      </c>
    </row>
    <row r="35" spans="1:12" s="369" customFormat="1" ht="11.25" x14ac:dyDescent="0.2">
      <c r="A35" s="370"/>
      <c r="B35" s="371" t="s">
        <v>117</v>
      </c>
      <c r="C35" s="372"/>
      <c r="D35" s="372"/>
      <c r="E35" s="373"/>
      <c r="F35" s="545">
        <v>39.4</v>
      </c>
      <c r="G35" s="545">
        <v>43.4</v>
      </c>
      <c r="H35" s="545">
        <v>33.6</v>
      </c>
      <c r="I35" s="545">
        <v>40.700000000000003</v>
      </c>
      <c r="J35" s="546">
        <v>52.3</v>
      </c>
      <c r="K35" s="547" t="s">
        <v>349</v>
      </c>
      <c r="L35" s="374">
        <v>-12.899999999999999</v>
      </c>
    </row>
    <row r="36" spans="1:12" s="369" customFormat="1" ht="15.95" customHeight="1" x14ac:dyDescent="0.2">
      <c r="A36" s="375" t="s">
        <v>350</v>
      </c>
      <c r="B36" s="376"/>
      <c r="C36" s="377"/>
      <c r="D36" s="376"/>
      <c r="E36" s="378"/>
      <c r="F36" s="548">
        <v>3965</v>
      </c>
      <c r="G36" s="548">
        <v>3044</v>
      </c>
      <c r="H36" s="548">
        <v>3634</v>
      </c>
      <c r="I36" s="548">
        <v>3823</v>
      </c>
      <c r="J36" s="548">
        <v>3857</v>
      </c>
      <c r="K36" s="549">
        <v>108</v>
      </c>
      <c r="L36" s="380">
        <v>2.8001037075447237</v>
      </c>
    </row>
    <row r="37" spans="1:12" s="369" customFormat="1" ht="15.95" customHeight="1" x14ac:dyDescent="0.2">
      <c r="A37" s="381"/>
      <c r="B37" s="382" t="s">
        <v>113</v>
      </c>
      <c r="C37" s="382" t="s">
        <v>351</v>
      </c>
      <c r="D37" s="382"/>
      <c r="E37" s="383"/>
      <c r="F37" s="548">
        <v>1219</v>
      </c>
      <c r="G37" s="548">
        <v>1049</v>
      </c>
      <c r="H37" s="548">
        <v>1307</v>
      </c>
      <c r="I37" s="548">
        <v>1327</v>
      </c>
      <c r="J37" s="548">
        <v>1373</v>
      </c>
      <c r="K37" s="549">
        <v>-154</v>
      </c>
      <c r="L37" s="380">
        <v>-11.2163146394756</v>
      </c>
    </row>
    <row r="38" spans="1:12" s="369" customFormat="1" ht="15.95" customHeight="1" x14ac:dyDescent="0.2">
      <c r="A38" s="381"/>
      <c r="B38" s="384" t="s">
        <v>105</v>
      </c>
      <c r="C38" s="384" t="s">
        <v>106</v>
      </c>
      <c r="D38" s="385"/>
      <c r="E38" s="383"/>
      <c r="F38" s="548">
        <v>2309</v>
      </c>
      <c r="G38" s="548">
        <v>1647</v>
      </c>
      <c r="H38" s="548">
        <v>1995</v>
      </c>
      <c r="I38" s="548">
        <v>2208</v>
      </c>
      <c r="J38" s="550">
        <v>2154</v>
      </c>
      <c r="K38" s="549">
        <v>155</v>
      </c>
      <c r="L38" s="380">
        <v>7.1959145775301767</v>
      </c>
    </row>
    <row r="39" spans="1:12" s="369" customFormat="1" ht="15.95" customHeight="1" x14ac:dyDescent="0.2">
      <c r="A39" s="381"/>
      <c r="B39" s="385"/>
      <c r="C39" s="382" t="s">
        <v>352</v>
      </c>
      <c r="D39" s="385"/>
      <c r="E39" s="383"/>
      <c r="F39" s="548">
        <v>635</v>
      </c>
      <c r="G39" s="548">
        <v>526</v>
      </c>
      <c r="H39" s="548">
        <v>630</v>
      </c>
      <c r="I39" s="548">
        <v>694</v>
      </c>
      <c r="J39" s="548">
        <v>667</v>
      </c>
      <c r="K39" s="549">
        <v>-32</v>
      </c>
      <c r="L39" s="380">
        <v>-4.7976011994003001</v>
      </c>
    </row>
    <row r="40" spans="1:12" s="369" customFormat="1" ht="15.95" customHeight="1" x14ac:dyDescent="0.2">
      <c r="A40" s="381"/>
      <c r="B40" s="384"/>
      <c r="C40" s="384" t="s">
        <v>107</v>
      </c>
      <c r="D40" s="385"/>
      <c r="E40" s="383"/>
      <c r="F40" s="548">
        <v>1656</v>
      </c>
      <c r="G40" s="548">
        <v>1397</v>
      </c>
      <c r="H40" s="548">
        <v>1639</v>
      </c>
      <c r="I40" s="548">
        <v>1615</v>
      </c>
      <c r="J40" s="548">
        <v>1703</v>
      </c>
      <c r="K40" s="549">
        <v>-47</v>
      </c>
      <c r="L40" s="380">
        <v>-2.7598355842630653</v>
      </c>
    </row>
    <row r="41" spans="1:12" s="369" customFormat="1" ht="24" customHeight="1" x14ac:dyDescent="0.2">
      <c r="A41" s="381"/>
      <c r="B41" s="385"/>
      <c r="C41" s="382" t="s">
        <v>352</v>
      </c>
      <c r="D41" s="385"/>
      <c r="E41" s="383"/>
      <c r="F41" s="548">
        <v>584</v>
      </c>
      <c r="G41" s="548">
        <v>523</v>
      </c>
      <c r="H41" s="548">
        <v>677</v>
      </c>
      <c r="I41" s="548">
        <v>633</v>
      </c>
      <c r="J41" s="550">
        <v>706</v>
      </c>
      <c r="K41" s="549">
        <v>-122</v>
      </c>
      <c r="L41" s="380">
        <v>-17.28045325779037</v>
      </c>
    </row>
    <row r="42" spans="1:12" s="110" customFormat="1" ht="15" customHeight="1" x14ac:dyDescent="0.2">
      <c r="A42" s="381"/>
      <c r="B42" s="384" t="s">
        <v>113</v>
      </c>
      <c r="C42" s="384" t="s">
        <v>353</v>
      </c>
      <c r="D42" s="385"/>
      <c r="E42" s="383"/>
      <c r="F42" s="548">
        <v>548</v>
      </c>
      <c r="G42" s="548">
        <v>502</v>
      </c>
      <c r="H42" s="548">
        <v>638</v>
      </c>
      <c r="I42" s="548">
        <v>570</v>
      </c>
      <c r="J42" s="548">
        <v>489</v>
      </c>
      <c r="K42" s="549">
        <v>59</v>
      </c>
      <c r="L42" s="380">
        <v>12.065439672801636</v>
      </c>
    </row>
    <row r="43" spans="1:12" s="110" customFormat="1" ht="15" customHeight="1" x14ac:dyDescent="0.2">
      <c r="A43" s="381"/>
      <c r="B43" s="385"/>
      <c r="C43" s="382" t="s">
        <v>352</v>
      </c>
      <c r="D43" s="385"/>
      <c r="E43" s="383"/>
      <c r="F43" s="548">
        <v>235</v>
      </c>
      <c r="G43" s="548">
        <v>216</v>
      </c>
      <c r="H43" s="548">
        <v>293</v>
      </c>
      <c r="I43" s="548">
        <v>257</v>
      </c>
      <c r="J43" s="548">
        <v>257</v>
      </c>
      <c r="K43" s="549">
        <v>-22</v>
      </c>
      <c r="L43" s="380">
        <v>-8.5603112840466924</v>
      </c>
    </row>
    <row r="44" spans="1:12" s="110" customFormat="1" ht="15" customHeight="1" x14ac:dyDescent="0.2">
      <c r="A44" s="381"/>
      <c r="B44" s="384"/>
      <c r="C44" s="366" t="s">
        <v>109</v>
      </c>
      <c r="D44" s="385"/>
      <c r="E44" s="383"/>
      <c r="F44" s="548">
        <v>2852</v>
      </c>
      <c r="G44" s="548">
        <v>2173</v>
      </c>
      <c r="H44" s="548">
        <v>2586</v>
      </c>
      <c r="I44" s="548">
        <v>2737</v>
      </c>
      <c r="J44" s="550">
        <v>2842</v>
      </c>
      <c r="K44" s="549">
        <v>10</v>
      </c>
      <c r="L44" s="380">
        <v>0.35186488388458831</v>
      </c>
    </row>
    <row r="45" spans="1:12" s="110" customFormat="1" ht="15" customHeight="1" x14ac:dyDescent="0.2">
      <c r="A45" s="381"/>
      <c r="B45" s="385"/>
      <c r="C45" s="382" t="s">
        <v>352</v>
      </c>
      <c r="D45" s="385"/>
      <c r="E45" s="383"/>
      <c r="F45" s="548">
        <v>822</v>
      </c>
      <c r="G45" s="548">
        <v>731</v>
      </c>
      <c r="H45" s="548">
        <v>870</v>
      </c>
      <c r="I45" s="548">
        <v>911</v>
      </c>
      <c r="J45" s="548">
        <v>968</v>
      </c>
      <c r="K45" s="549">
        <v>-146</v>
      </c>
      <c r="L45" s="380">
        <v>-15.082644628099173</v>
      </c>
    </row>
    <row r="46" spans="1:12" s="110" customFormat="1" ht="15" customHeight="1" x14ac:dyDescent="0.2">
      <c r="A46" s="381"/>
      <c r="B46" s="384"/>
      <c r="C46" s="366" t="s">
        <v>110</v>
      </c>
      <c r="D46" s="385"/>
      <c r="E46" s="383"/>
      <c r="F46" s="548">
        <v>505</v>
      </c>
      <c r="G46" s="548">
        <v>345</v>
      </c>
      <c r="H46" s="548">
        <v>361</v>
      </c>
      <c r="I46" s="548">
        <v>467</v>
      </c>
      <c r="J46" s="548">
        <v>471</v>
      </c>
      <c r="K46" s="549">
        <v>34</v>
      </c>
      <c r="L46" s="380">
        <v>7.2186836518046711</v>
      </c>
    </row>
    <row r="47" spans="1:12" s="110" customFormat="1" ht="15" customHeight="1" x14ac:dyDescent="0.2">
      <c r="A47" s="381"/>
      <c r="B47" s="385"/>
      <c r="C47" s="382" t="s">
        <v>352</v>
      </c>
      <c r="D47" s="385"/>
      <c r="E47" s="383"/>
      <c r="F47" s="548">
        <v>138</v>
      </c>
      <c r="G47" s="548">
        <v>92</v>
      </c>
      <c r="H47" s="548">
        <v>118</v>
      </c>
      <c r="I47" s="548">
        <v>141</v>
      </c>
      <c r="J47" s="550">
        <v>131</v>
      </c>
      <c r="K47" s="549">
        <v>7</v>
      </c>
      <c r="L47" s="380">
        <v>5.343511450381679</v>
      </c>
    </row>
    <row r="48" spans="1:12" s="110" customFormat="1" ht="15" customHeight="1" x14ac:dyDescent="0.2">
      <c r="A48" s="381"/>
      <c r="B48" s="385"/>
      <c r="C48" s="366" t="s">
        <v>111</v>
      </c>
      <c r="D48" s="386"/>
      <c r="E48" s="387"/>
      <c r="F48" s="548">
        <v>60</v>
      </c>
      <c r="G48" s="548">
        <v>24</v>
      </c>
      <c r="H48" s="548">
        <v>49</v>
      </c>
      <c r="I48" s="548">
        <v>49</v>
      </c>
      <c r="J48" s="548">
        <v>55</v>
      </c>
      <c r="K48" s="549">
        <v>5</v>
      </c>
      <c r="L48" s="380">
        <v>9.0909090909090917</v>
      </c>
    </row>
    <row r="49" spans="1:12" s="110" customFormat="1" ht="15" customHeight="1" x14ac:dyDescent="0.2">
      <c r="A49" s="381"/>
      <c r="B49" s="385"/>
      <c r="C49" s="382" t="s">
        <v>352</v>
      </c>
      <c r="D49" s="385"/>
      <c r="E49" s="383"/>
      <c r="F49" s="548">
        <v>24</v>
      </c>
      <c r="G49" s="548">
        <v>10</v>
      </c>
      <c r="H49" s="548">
        <v>26</v>
      </c>
      <c r="I49" s="548">
        <v>18</v>
      </c>
      <c r="J49" s="548">
        <v>17</v>
      </c>
      <c r="K49" s="549">
        <v>7</v>
      </c>
      <c r="L49" s="380">
        <v>41.176470588235297</v>
      </c>
    </row>
    <row r="50" spans="1:12" s="110" customFormat="1" ht="15" customHeight="1" x14ac:dyDescent="0.2">
      <c r="A50" s="381"/>
      <c r="B50" s="384" t="s">
        <v>113</v>
      </c>
      <c r="C50" s="382" t="s">
        <v>181</v>
      </c>
      <c r="D50" s="385"/>
      <c r="E50" s="383"/>
      <c r="F50" s="548">
        <v>2392</v>
      </c>
      <c r="G50" s="548">
        <v>1682</v>
      </c>
      <c r="H50" s="548">
        <v>2037</v>
      </c>
      <c r="I50" s="548">
        <v>2313</v>
      </c>
      <c r="J50" s="550">
        <v>2294</v>
      </c>
      <c r="K50" s="549">
        <v>98</v>
      </c>
      <c r="L50" s="380">
        <v>4.2720139494333047</v>
      </c>
    </row>
    <row r="51" spans="1:12" s="110" customFormat="1" ht="15" customHeight="1" x14ac:dyDescent="0.2">
      <c r="A51" s="381"/>
      <c r="B51" s="385"/>
      <c r="C51" s="382" t="s">
        <v>352</v>
      </c>
      <c r="D51" s="385"/>
      <c r="E51" s="383"/>
      <c r="F51" s="548">
        <v>571</v>
      </c>
      <c r="G51" s="548">
        <v>436</v>
      </c>
      <c r="H51" s="548">
        <v>578</v>
      </c>
      <c r="I51" s="548">
        <v>691</v>
      </c>
      <c r="J51" s="548">
        <v>628</v>
      </c>
      <c r="K51" s="549">
        <v>-57</v>
      </c>
      <c r="L51" s="380">
        <v>-9.0764331210191092</v>
      </c>
    </row>
    <row r="52" spans="1:12" s="110" customFormat="1" ht="15" customHeight="1" x14ac:dyDescent="0.2">
      <c r="A52" s="381"/>
      <c r="B52" s="384"/>
      <c r="C52" s="382" t="s">
        <v>182</v>
      </c>
      <c r="D52" s="385"/>
      <c r="E52" s="383"/>
      <c r="F52" s="548">
        <v>1573</v>
      </c>
      <c r="G52" s="548">
        <v>1362</v>
      </c>
      <c r="H52" s="548">
        <v>1597</v>
      </c>
      <c r="I52" s="548">
        <v>1510</v>
      </c>
      <c r="J52" s="548">
        <v>1563</v>
      </c>
      <c r="K52" s="549">
        <v>10</v>
      </c>
      <c r="L52" s="380">
        <v>0.63979526551503518</v>
      </c>
    </row>
    <row r="53" spans="1:12" s="269" customFormat="1" ht="11.25" customHeight="1" x14ac:dyDescent="0.2">
      <c r="A53" s="381"/>
      <c r="B53" s="385"/>
      <c r="C53" s="382" t="s">
        <v>352</v>
      </c>
      <c r="D53" s="385"/>
      <c r="E53" s="383"/>
      <c r="F53" s="548">
        <v>648</v>
      </c>
      <c r="G53" s="548">
        <v>613</v>
      </c>
      <c r="H53" s="548">
        <v>729</v>
      </c>
      <c r="I53" s="548">
        <v>636</v>
      </c>
      <c r="J53" s="550">
        <v>745</v>
      </c>
      <c r="K53" s="549">
        <v>-97</v>
      </c>
      <c r="L53" s="380">
        <v>-13.020134228187919</v>
      </c>
    </row>
    <row r="54" spans="1:12" s="151" customFormat="1" ht="12.75" customHeight="1" x14ac:dyDescent="0.2">
      <c r="A54" s="381"/>
      <c r="B54" s="384" t="s">
        <v>113</v>
      </c>
      <c r="C54" s="384" t="s">
        <v>116</v>
      </c>
      <c r="D54" s="385"/>
      <c r="E54" s="383"/>
      <c r="F54" s="548">
        <v>3408</v>
      </c>
      <c r="G54" s="548">
        <v>2531</v>
      </c>
      <c r="H54" s="548">
        <v>3108</v>
      </c>
      <c r="I54" s="548">
        <v>3281</v>
      </c>
      <c r="J54" s="548">
        <v>3342</v>
      </c>
      <c r="K54" s="549">
        <v>66</v>
      </c>
      <c r="L54" s="380">
        <v>1.9748653500897666</v>
      </c>
    </row>
    <row r="55" spans="1:12" ht="11.25" x14ac:dyDescent="0.2">
      <c r="A55" s="381"/>
      <c r="B55" s="385"/>
      <c r="C55" s="382" t="s">
        <v>352</v>
      </c>
      <c r="D55" s="385"/>
      <c r="E55" s="383"/>
      <c r="F55" s="548">
        <v>1000</v>
      </c>
      <c r="G55" s="548">
        <v>829</v>
      </c>
      <c r="H55" s="548">
        <v>1130</v>
      </c>
      <c r="I55" s="548">
        <v>1107</v>
      </c>
      <c r="J55" s="548">
        <v>1106</v>
      </c>
      <c r="K55" s="549">
        <v>-106</v>
      </c>
      <c r="L55" s="380">
        <v>-9.5840867992766725</v>
      </c>
    </row>
    <row r="56" spans="1:12" ht="14.25" customHeight="1" x14ac:dyDescent="0.2">
      <c r="A56" s="381"/>
      <c r="B56" s="385"/>
      <c r="C56" s="384" t="s">
        <v>117</v>
      </c>
      <c r="D56" s="385"/>
      <c r="E56" s="383"/>
      <c r="F56" s="548">
        <v>553</v>
      </c>
      <c r="G56" s="548">
        <v>505</v>
      </c>
      <c r="H56" s="548">
        <v>524</v>
      </c>
      <c r="I56" s="548">
        <v>540</v>
      </c>
      <c r="J56" s="548">
        <v>511</v>
      </c>
      <c r="K56" s="549">
        <v>42</v>
      </c>
      <c r="L56" s="380">
        <v>8.2191780821917817</v>
      </c>
    </row>
    <row r="57" spans="1:12" ht="18.75" customHeight="1" x14ac:dyDescent="0.2">
      <c r="A57" s="388"/>
      <c r="B57" s="389"/>
      <c r="C57" s="390" t="s">
        <v>352</v>
      </c>
      <c r="D57" s="389"/>
      <c r="E57" s="391"/>
      <c r="F57" s="551">
        <v>218</v>
      </c>
      <c r="G57" s="552">
        <v>219</v>
      </c>
      <c r="H57" s="552">
        <v>176</v>
      </c>
      <c r="I57" s="552">
        <v>220</v>
      </c>
      <c r="J57" s="552">
        <v>267</v>
      </c>
      <c r="K57" s="553">
        <f t="shared" ref="K57" si="0">IF(OR(F57=".",J57=".")=TRUE,".",IF(OR(F57="*",J57="*")=TRUE,"*",IF(AND(F57="-",J57="-")=TRUE,"-",IF(AND(ISNUMBER(J57),ISNUMBER(F57))=TRUE,IF(F57-J57=0,0,F57-J57),IF(ISNUMBER(F57)=TRUE,F57,-J57)))))</f>
        <v>-49</v>
      </c>
      <c r="L57" s="392">
        <f t="shared" ref="L57" si="1">IF(K57 =".",".",IF(K57 ="*","*",IF(K57="-","-",IF(K57=0,0,IF(OR(J57="-",J57=".",F57="-",F57=".")=TRUE,"X",IF(J57=0,"0,0",IF(ABS(K57*100/J57)&gt;250,".X",(K57*100/J57))))))))</f>
        <v>-18.352059925093634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4127</v>
      </c>
      <c r="E11" s="114">
        <v>3390</v>
      </c>
      <c r="F11" s="114">
        <v>4424</v>
      </c>
      <c r="G11" s="114">
        <v>3906</v>
      </c>
      <c r="H11" s="140">
        <v>3964</v>
      </c>
      <c r="I11" s="115">
        <v>163</v>
      </c>
      <c r="J11" s="116">
        <v>4.112008072653885</v>
      </c>
    </row>
    <row r="12" spans="1:15" s="110" customFormat="1" ht="24.95" customHeight="1" x14ac:dyDescent="0.2">
      <c r="A12" s="193" t="s">
        <v>132</v>
      </c>
      <c r="B12" s="194" t="s">
        <v>133</v>
      </c>
      <c r="C12" s="113">
        <v>2.1807608432275258</v>
      </c>
      <c r="D12" s="115">
        <v>90</v>
      </c>
      <c r="E12" s="114">
        <v>20</v>
      </c>
      <c r="F12" s="114">
        <v>55</v>
      </c>
      <c r="G12" s="114">
        <v>121</v>
      </c>
      <c r="H12" s="140">
        <v>69</v>
      </c>
      <c r="I12" s="115">
        <v>21</v>
      </c>
      <c r="J12" s="116">
        <v>30.434782608695652</v>
      </c>
    </row>
    <row r="13" spans="1:15" s="110" customFormat="1" ht="24.95" customHeight="1" x14ac:dyDescent="0.2">
      <c r="A13" s="193" t="s">
        <v>134</v>
      </c>
      <c r="B13" s="199" t="s">
        <v>214</v>
      </c>
      <c r="C13" s="113">
        <v>1.9869154349406348</v>
      </c>
      <c r="D13" s="115">
        <v>82</v>
      </c>
      <c r="E13" s="114">
        <v>52</v>
      </c>
      <c r="F13" s="114">
        <v>63</v>
      </c>
      <c r="G13" s="114">
        <v>73</v>
      </c>
      <c r="H13" s="140">
        <v>47</v>
      </c>
      <c r="I13" s="115">
        <v>35</v>
      </c>
      <c r="J13" s="116">
        <v>74.468085106382972</v>
      </c>
    </row>
    <row r="14" spans="1:15" s="287" customFormat="1" ht="24.95" customHeight="1" x14ac:dyDescent="0.2">
      <c r="A14" s="193" t="s">
        <v>215</v>
      </c>
      <c r="B14" s="199" t="s">
        <v>137</v>
      </c>
      <c r="C14" s="113">
        <v>7.5599709231887573</v>
      </c>
      <c r="D14" s="115">
        <v>312</v>
      </c>
      <c r="E14" s="114">
        <v>386</v>
      </c>
      <c r="F14" s="114">
        <v>361</v>
      </c>
      <c r="G14" s="114">
        <v>333</v>
      </c>
      <c r="H14" s="140">
        <v>484</v>
      </c>
      <c r="I14" s="115">
        <v>-172</v>
      </c>
      <c r="J14" s="116">
        <v>-35.537190082644628</v>
      </c>
      <c r="K14" s="110"/>
      <c r="L14" s="110"/>
      <c r="M14" s="110"/>
      <c r="N14" s="110"/>
      <c r="O14" s="110"/>
    </row>
    <row r="15" spans="1:15" s="110" customFormat="1" ht="24.95" customHeight="1" x14ac:dyDescent="0.2">
      <c r="A15" s="193" t="s">
        <v>216</v>
      </c>
      <c r="B15" s="199" t="s">
        <v>217</v>
      </c>
      <c r="C15" s="113">
        <v>2.5684516598013083</v>
      </c>
      <c r="D15" s="115">
        <v>106</v>
      </c>
      <c r="E15" s="114">
        <v>102</v>
      </c>
      <c r="F15" s="114">
        <v>123</v>
      </c>
      <c r="G15" s="114">
        <v>155</v>
      </c>
      <c r="H15" s="140">
        <v>242</v>
      </c>
      <c r="I15" s="115">
        <v>-136</v>
      </c>
      <c r="J15" s="116">
        <v>-56.198347107438018</v>
      </c>
    </row>
    <row r="16" spans="1:15" s="287" customFormat="1" ht="24.95" customHeight="1" x14ac:dyDescent="0.2">
      <c r="A16" s="193" t="s">
        <v>218</v>
      </c>
      <c r="B16" s="199" t="s">
        <v>141</v>
      </c>
      <c r="C16" s="113">
        <v>3.8284468136661012</v>
      </c>
      <c r="D16" s="115">
        <v>158</v>
      </c>
      <c r="E16" s="114">
        <v>252</v>
      </c>
      <c r="F16" s="114">
        <v>173</v>
      </c>
      <c r="G16" s="114">
        <v>118</v>
      </c>
      <c r="H16" s="140">
        <v>190</v>
      </c>
      <c r="I16" s="115">
        <v>-32</v>
      </c>
      <c r="J16" s="116">
        <v>-16.842105263157894</v>
      </c>
      <c r="K16" s="110"/>
      <c r="L16" s="110"/>
      <c r="M16" s="110"/>
      <c r="N16" s="110"/>
      <c r="O16" s="110"/>
    </row>
    <row r="17" spans="1:15" s="110" customFormat="1" ht="24.95" customHeight="1" x14ac:dyDescent="0.2">
      <c r="A17" s="193" t="s">
        <v>142</v>
      </c>
      <c r="B17" s="199" t="s">
        <v>220</v>
      </c>
      <c r="C17" s="113">
        <v>1.1630724497213472</v>
      </c>
      <c r="D17" s="115">
        <v>48</v>
      </c>
      <c r="E17" s="114">
        <v>32</v>
      </c>
      <c r="F17" s="114">
        <v>65</v>
      </c>
      <c r="G17" s="114">
        <v>60</v>
      </c>
      <c r="H17" s="140">
        <v>52</v>
      </c>
      <c r="I17" s="115">
        <v>-4</v>
      </c>
      <c r="J17" s="116">
        <v>-7.6923076923076925</v>
      </c>
    </row>
    <row r="18" spans="1:15" s="287" customFormat="1" ht="24.95" customHeight="1" x14ac:dyDescent="0.2">
      <c r="A18" s="201" t="s">
        <v>144</v>
      </c>
      <c r="B18" s="202" t="s">
        <v>145</v>
      </c>
      <c r="C18" s="113">
        <v>10.879573540101768</v>
      </c>
      <c r="D18" s="115">
        <v>449</v>
      </c>
      <c r="E18" s="114">
        <v>211</v>
      </c>
      <c r="F18" s="114">
        <v>428</v>
      </c>
      <c r="G18" s="114">
        <v>444</v>
      </c>
      <c r="H18" s="140">
        <v>444</v>
      </c>
      <c r="I18" s="115">
        <v>5</v>
      </c>
      <c r="J18" s="116">
        <v>1.1261261261261262</v>
      </c>
      <c r="K18" s="110"/>
      <c r="L18" s="110"/>
      <c r="M18" s="110"/>
      <c r="N18" s="110"/>
      <c r="O18" s="110"/>
    </row>
    <row r="19" spans="1:15" s="110" customFormat="1" ht="24.95" customHeight="1" x14ac:dyDescent="0.2">
      <c r="A19" s="193" t="s">
        <v>146</v>
      </c>
      <c r="B19" s="199" t="s">
        <v>147</v>
      </c>
      <c r="C19" s="113">
        <v>12.62418221468379</v>
      </c>
      <c r="D19" s="115">
        <v>521</v>
      </c>
      <c r="E19" s="114">
        <v>478</v>
      </c>
      <c r="F19" s="114">
        <v>698</v>
      </c>
      <c r="G19" s="114">
        <v>568</v>
      </c>
      <c r="H19" s="140">
        <v>556</v>
      </c>
      <c r="I19" s="115">
        <v>-35</v>
      </c>
      <c r="J19" s="116">
        <v>-6.2949640287769784</v>
      </c>
    </row>
    <row r="20" spans="1:15" s="287" customFormat="1" ht="24.95" customHeight="1" x14ac:dyDescent="0.2">
      <c r="A20" s="193" t="s">
        <v>148</v>
      </c>
      <c r="B20" s="199" t="s">
        <v>149</v>
      </c>
      <c r="C20" s="113">
        <v>5.1611339956384787</v>
      </c>
      <c r="D20" s="115">
        <v>213</v>
      </c>
      <c r="E20" s="114">
        <v>222</v>
      </c>
      <c r="F20" s="114">
        <v>322</v>
      </c>
      <c r="G20" s="114">
        <v>252</v>
      </c>
      <c r="H20" s="140">
        <v>246</v>
      </c>
      <c r="I20" s="115">
        <v>-33</v>
      </c>
      <c r="J20" s="116">
        <v>-13.414634146341463</v>
      </c>
      <c r="K20" s="110"/>
      <c r="L20" s="110"/>
      <c r="M20" s="110"/>
      <c r="N20" s="110"/>
      <c r="O20" s="110"/>
    </row>
    <row r="21" spans="1:15" s="110" customFormat="1" ht="24.95" customHeight="1" x14ac:dyDescent="0.2">
      <c r="A21" s="201" t="s">
        <v>150</v>
      </c>
      <c r="B21" s="202" t="s">
        <v>151</v>
      </c>
      <c r="C21" s="113">
        <v>6.8330506421129149</v>
      </c>
      <c r="D21" s="115">
        <v>282</v>
      </c>
      <c r="E21" s="114">
        <v>204</v>
      </c>
      <c r="F21" s="114">
        <v>265</v>
      </c>
      <c r="G21" s="114">
        <v>362</v>
      </c>
      <c r="H21" s="140">
        <v>292</v>
      </c>
      <c r="I21" s="115">
        <v>-10</v>
      </c>
      <c r="J21" s="116">
        <v>-3.4246575342465753</v>
      </c>
    </row>
    <row r="22" spans="1:15" s="110" customFormat="1" ht="24.95" customHeight="1" x14ac:dyDescent="0.2">
      <c r="A22" s="201" t="s">
        <v>152</v>
      </c>
      <c r="B22" s="199" t="s">
        <v>153</v>
      </c>
      <c r="C22" s="113">
        <v>1.3811485340440999</v>
      </c>
      <c r="D22" s="115">
        <v>57</v>
      </c>
      <c r="E22" s="114">
        <v>11</v>
      </c>
      <c r="F22" s="114">
        <v>29</v>
      </c>
      <c r="G22" s="114">
        <v>26</v>
      </c>
      <c r="H22" s="140">
        <v>26</v>
      </c>
      <c r="I22" s="115">
        <v>31</v>
      </c>
      <c r="J22" s="116">
        <v>119.23076923076923</v>
      </c>
    </row>
    <row r="23" spans="1:15" s="110" customFormat="1" ht="24.95" customHeight="1" x14ac:dyDescent="0.2">
      <c r="A23" s="193" t="s">
        <v>154</v>
      </c>
      <c r="B23" s="199" t="s">
        <v>155</v>
      </c>
      <c r="C23" s="113">
        <v>0.3876908165737824</v>
      </c>
      <c r="D23" s="115">
        <v>16</v>
      </c>
      <c r="E23" s="114">
        <v>36</v>
      </c>
      <c r="F23" s="114">
        <v>20</v>
      </c>
      <c r="G23" s="114">
        <v>25</v>
      </c>
      <c r="H23" s="140">
        <v>58</v>
      </c>
      <c r="I23" s="115">
        <v>-42</v>
      </c>
      <c r="J23" s="116">
        <v>-72.41379310344827</v>
      </c>
    </row>
    <row r="24" spans="1:15" s="110" customFormat="1" ht="24.95" customHeight="1" x14ac:dyDescent="0.2">
      <c r="A24" s="193" t="s">
        <v>156</v>
      </c>
      <c r="B24" s="199" t="s">
        <v>221</v>
      </c>
      <c r="C24" s="113">
        <v>5.573055488248122</v>
      </c>
      <c r="D24" s="115">
        <v>230</v>
      </c>
      <c r="E24" s="114">
        <v>163</v>
      </c>
      <c r="F24" s="114">
        <v>240</v>
      </c>
      <c r="G24" s="114">
        <v>163</v>
      </c>
      <c r="H24" s="140">
        <v>187</v>
      </c>
      <c r="I24" s="115">
        <v>43</v>
      </c>
      <c r="J24" s="116">
        <v>22.994652406417114</v>
      </c>
    </row>
    <row r="25" spans="1:15" s="110" customFormat="1" ht="24.95" customHeight="1" x14ac:dyDescent="0.2">
      <c r="A25" s="193" t="s">
        <v>222</v>
      </c>
      <c r="B25" s="204" t="s">
        <v>159</v>
      </c>
      <c r="C25" s="113">
        <v>8.7230433729101033</v>
      </c>
      <c r="D25" s="115">
        <v>360</v>
      </c>
      <c r="E25" s="114">
        <v>263</v>
      </c>
      <c r="F25" s="114">
        <v>309</v>
      </c>
      <c r="G25" s="114">
        <v>313</v>
      </c>
      <c r="H25" s="140">
        <v>405</v>
      </c>
      <c r="I25" s="115">
        <v>-45</v>
      </c>
      <c r="J25" s="116">
        <v>-11.111111111111111</v>
      </c>
    </row>
    <row r="26" spans="1:15" s="110" customFormat="1" ht="24.95" customHeight="1" x14ac:dyDescent="0.2">
      <c r="A26" s="201">
        <v>782.78300000000002</v>
      </c>
      <c r="B26" s="203" t="s">
        <v>160</v>
      </c>
      <c r="C26" s="113">
        <v>3.9011388417736854</v>
      </c>
      <c r="D26" s="115">
        <v>161</v>
      </c>
      <c r="E26" s="114">
        <v>102</v>
      </c>
      <c r="F26" s="114">
        <v>168</v>
      </c>
      <c r="G26" s="114">
        <v>195</v>
      </c>
      <c r="H26" s="140">
        <v>127</v>
      </c>
      <c r="I26" s="115">
        <v>34</v>
      </c>
      <c r="J26" s="116">
        <v>26.771653543307085</v>
      </c>
    </row>
    <row r="27" spans="1:15" s="110" customFormat="1" ht="24.95" customHeight="1" x14ac:dyDescent="0.2">
      <c r="A27" s="193" t="s">
        <v>161</v>
      </c>
      <c r="B27" s="199" t="s">
        <v>162</v>
      </c>
      <c r="C27" s="113">
        <v>3.8042161376302399</v>
      </c>
      <c r="D27" s="115">
        <v>157</v>
      </c>
      <c r="E27" s="114">
        <v>126</v>
      </c>
      <c r="F27" s="114">
        <v>254</v>
      </c>
      <c r="G27" s="114">
        <v>165</v>
      </c>
      <c r="H27" s="140">
        <v>129</v>
      </c>
      <c r="I27" s="115">
        <v>28</v>
      </c>
      <c r="J27" s="116">
        <v>21.705426356589147</v>
      </c>
    </row>
    <row r="28" spans="1:15" s="110" customFormat="1" ht="24.95" customHeight="1" x14ac:dyDescent="0.2">
      <c r="A28" s="193" t="s">
        <v>163</v>
      </c>
      <c r="B28" s="199" t="s">
        <v>164</v>
      </c>
      <c r="C28" s="113">
        <v>7.1722801066149744</v>
      </c>
      <c r="D28" s="115">
        <v>296</v>
      </c>
      <c r="E28" s="114">
        <v>165</v>
      </c>
      <c r="F28" s="114">
        <v>240</v>
      </c>
      <c r="G28" s="114">
        <v>131</v>
      </c>
      <c r="H28" s="140">
        <v>170</v>
      </c>
      <c r="I28" s="115">
        <v>126</v>
      </c>
      <c r="J28" s="116">
        <v>74.117647058823536</v>
      </c>
    </row>
    <row r="29" spans="1:15" s="110" customFormat="1" ht="24.95" customHeight="1" x14ac:dyDescent="0.2">
      <c r="A29" s="193">
        <v>86</v>
      </c>
      <c r="B29" s="199" t="s">
        <v>165</v>
      </c>
      <c r="C29" s="113">
        <v>8.1172764720135699</v>
      </c>
      <c r="D29" s="115">
        <v>335</v>
      </c>
      <c r="E29" s="114">
        <v>398</v>
      </c>
      <c r="F29" s="114">
        <v>347</v>
      </c>
      <c r="G29" s="114">
        <v>285</v>
      </c>
      <c r="H29" s="140">
        <v>275</v>
      </c>
      <c r="I29" s="115">
        <v>60</v>
      </c>
      <c r="J29" s="116">
        <v>21.818181818181817</v>
      </c>
    </row>
    <row r="30" spans="1:15" s="110" customFormat="1" ht="24.95" customHeight="1" x14ac:dyDescent="0.2">
      <c r="A30" s="193">
        <v>87.88</v>
      </c>
      <c r="B30" s="204" t="s">
        <v>166</v>
      </c>
      <c r="C30" s="113">
        <v>10.394960019384541</v>
      </c>
      <c r="D30" s="115">
        <v>429</v>
      </c>
      <c r="E30" s="114">
        <v>443</v>
      </c>
      <c r="F30" s="114">
        <v>444</v>
      </c>
      <c r="G30" s="114">
        <v>330</v>
      </c>
      <c r="H30" s="140">
        <v>323</v>
      </c>
      <c r="I30" s="115">
        <v>106</v>
      </c>
      <c r="J30" s="116">
        <v>32.817337461300312</v>
      </c>
    </row>
    <row r="31" spans="1:15" s="110" customFormat="1" ht="24.95" customHeight="1" x14ac:dyDescent="0.2">
      <c r="A31" s="193" t="s">
        <v>167</v>
      </c>
      <c r="B31" s="199" t="s">
        <v>168</v>
      </c>
      <c r="C31" s="113">
        <v>3.3196026169130119</v>
      </c>
      <c r="D31" s="115">
        <v>137</v>
      </c>
      <c r="E31" s="114">
        <v>110</v>
      </c>
      <c r="F31" s="114">
        <v>181</v>
      </c>
      <c r="G31" s="114">
        <v>120</v>
      </c>
      <c r="H31" s="140">
        <v>126</v>
      </c>
      <c r="I31" s="115">
        <v>11</v>
      </c>
      <c r="J31" s="116">
        <v>8.7301587301587293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2.1807608432275258</v>
      </c>
      <c r="D34" s="115">
        <v>90</v>
      </c>
      <c r="E34" s="114">
        <v>20</v>
      </c>
      <c r="F34" s="114">
        <v>55</v>
      </c>
      <c r="G34" s="114">
        <v>121</v>
      </c>
      <c r="H34" s="140">
        <v>69</v>
      </c>
      <c r="I34" s="115">
        <v>21</v>
      </c>
      <c r="J34" s="116">
        <v>30.434782608695652</v>
      </c>
    </row>
    <row r="35" spans="1:10" s="110" customFormat="1" ht="24.95" customHeight="1" x14ac:dyDescent="0.2">
      <c r="A35" s="292" t="s">
        <v>171</v>
      </c>
      <c r="B35" s="293" t="s">
        <v>172</v>
      </c>
      <c r="C35" s="113">
        <v>20.426459898231162</v>
      </c>
      <c r="D35" s="115">
        <v>843</v>
      </c>
      <c r="E35" s="114">
        <v>649</v>
      </c>
      <c r="F35" s="114">
        <v>852</v>
      </c>
      <c r="G35" s="114">
        <v>850</v>
      </c>
      <c r="H35" s="140">
        <v>975</v>
      </c>
      <c r="I35" s="115">
        <v>-132</v>
      </c>
      <c r="J35" s="116">
        <v>-13.538461538461538</v>
      </c>
    </row>
    <row r="36" spans="1:10" s="110" customFormat="1" ht="24.95" customHeight="1" x14ac:dyDescent="0.2">
      <c r="A36" s="294" t="s">
        <v>173</v>
      </c>
      <c r="B36" s="295" t="s">
        <v>174</v>
      </c>
      <c r="C36" s="125">
        <v>77.39277925854131</v>
      </c>
      <c r="D36" s="143">
        <v>3194</v>
      </c>
      <c r="E36" s="144">
        <v>2721</v>
      </c>
      <c r="F36" s="144">
        <v>3517</v>
      </c>
      <c r="G36" s="144">
        <v>2935</v>
      </c>
      <c r="H36" s="145">
        <v>2920</v>
      </c>
      <c r="I36" s="143">
        <v>274</v>
      </c>
      <c r="J36" s="146">
        <v>9.3835616438356162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4127</v>
      </c>
      <c r="F11" s="264">
        <v>3390</v>
      </c>
      <c r="G11" s="264">
        <v>4424</v>
      </c>
      <c r="H11" s="264">
        <v>3906</v>
      </c>
      <c r="I11" s="265">
        <v>3964</v>
      </c>
      <c r="J11" s="263">
        <v>163</v>
      </c>
      <c r="K11" s="266">
        <v>4.112008072653885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22.946450205960748</v>
      </c>
      <c r="E13" s="115">
        <v>947</v>
      </c>
      <c r="F13" s="114">
        <v>756</v>
      </c>
      <c r="G13" s="114">
        <v>1008</v>
      </c>
      <c r="H13" s="114">
        <v>1153</v>
      </c>
      <c r="I13" s="140">
        <v>868</v>
      </c>
      <c r="J13" s="115">
        <v>79</v>
      </c>
      <c r="K13" s="116">
        <v>9.1013824884792633</v>
      </c>
    </row>
    <row r="14" spans="1:15" ht="15.95" customHeight="1" x14ac:dyDescent="0.2">
      <c r="A14" s="306" t="s">
        <v>230</v>
      </c>
      <c r="B14" s="307"/>
      <c r="C14" s="308"/>
      <c r="D14" s="113">
        <v>55.948630966803975</v>
      </c>
      <c r="E14" s="115">
        <v>2309</v>
      </c>
      <c r="F14" s="114">
        <v>1980</v>
      </c>
      <c r="G14" s="114">
        <v>2695</v>
      </c>
      <c r="H14" s="114">
        <v>2207</v>
      </c>
      <c r="I14" s="140">
        <v>2345</v>
      </c>
      <c r="J14" s="115">
        <v>-36</v>
      </c>
      <c r="K14" s="116">
        <v>-1.535181236673774</v>
      </c>
    </row>
    <row r="15" spans="1:15" ht="15.95" customHeight="1" x14ac:dyDescent="0.2">
      <c r="A15" s="306" t="s">
        <v>231</v>
      </c>
      <c r="B15" s="307"/>
      <c r="C15" s="308"/>
      <c r="D15" s="113">
        <v>8.7230433729101033</v>
      </c>
      <c r="E15" s="115">
        <v>360</v>
      </c>
      <c r="F15" s="114">
        <v>361</v>
      </c>
      <c r="G15" s="114">
        <v>299</v>
      </c>
      <c r="H15" s="114">
        <v>274</v>
      </c>
      <c r="I15" s="140">
        <v>385</v>
      </c>
      <c r="J15" s="115">
        <v>-25</v>
      </c>
      <c r="K15" s="116">
        <v>-6.4935064935064934</v>
      </c>
    </row>
    <row r="16" spans="1:15" ht="15.95" customHeight="1" x14ac:dyDescent="0.2">
      <c r="A16" s="306" t="s">
        <v>232</v>
      </c>
      <c r="B16" s="307"/>
      <c r="C16" s="308"/>
      <c r="D16" s="113">
        <v>12.1153380179307</v>
      </c>
      <c r="E16" s="115">
        <v>500</v>
      </c>
      <c r="F16" s="114">
        <v>278</v>
      </c>
      <c r="G16" s="114">
        <v>376</v>
      </c>
      <c r="H16" s="114">
        <v>265</v>
      </c>
      <c r="I16" s="140">
        <v>355</v>
      </c>
      <c r="J16" s="115">
        <v>145</v>
      </c>
      <c r="K16" s="116">
        <v>40.845070422535208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2.0838381390840803</v>
      </c>
      <c r="E18" s="115">
        <v>86</v>
      </c>
      <c r="F18" s="114">
        <v>40</v>
      </c>
      <c r="G18" s="114">
        <v>85</v>
      </c>
      <c r="H18" s="114">
        <v>114</v>
      </c>
      <c r="I18" s="140">
        <v>48</v>
      </c>
      <c r="J18" s="115">
        <v>38</v>
      </c>
      <c r="K18" s="116">
        <v>79.166666666666671</v>
      </c>
    </row>
    <row r="19" spans="1:11" ht="14.1" customHeight="1" x14ac:dyDescent="0.2">
      <c r="A19" s="306" t="s">
        <v>235</v>
      </c>
      <c r="B19" s="307" t="s">
        <v>236</v>
      </c>
      <c r="C19" s="308"/>
      <c r="D19" s="113">
        <v>1.3084565059365156</v>
      </c>
      <c r="E19" s="115">
        <v>54</v>
      </c>
      <c r="F19" s="114">
        <v>15</v>
      </c>
      <c r="G19" s="114">
        <v>49</v>
      </c>
      <c r="H19" s="114">
        <v>73</v>
      </c>
      <c r="I19" s="140">
        <v>21</v>
      </c>
      <c r="J19" s="115">
        <v>33</v>
      </c>
      <c r="K19" s="116">
        <v>157.14285714285714</v>
      </c>
    </row>
    <row r="20" spans="1:11" ht="14.1" customHeight="1" x14ac:dyDescent="0.2">
      <c r="A20" s="306">
        <v>12</v>
      </c>
      <c r="B20" s="307" t="s">
        <v>237</v>
      </c>
      <c r="C20" s="308"/>
      <c r="D20" s="113">
        <v>1.8173007026896051</v>
      </c>
      <c r="E20" s="115">
        <v>75</v>
      </c>
      <c r="F20" s="114">
        <v>43</v>
      </c>
      <c r="G20" s="114">
        <v>85</v>
      </c>
      <c r="H20" s="114">
        <v>103</v>
      </c>
      <c r="I20" s="140">
        <v>92</v>
      </c>
      <c r="J20" s="115">
        <v>-17</v>
      </c>
      <c r="K20" s="116">
        <v>-18.478260869565219</v>
      </c>
    </row>
    <row r="21" spans="1:11" ht="14.1" customHeight="1" x14ac:dyDescent="0.2">
      <c r="A21" s="306">
        <v>21</v>
      </c>
      <c r="B21" s="307" t="s">
        <v>238</v>
      </c>
      <c r="C21" s="308"/>
      <c r="D21" s="113">
        <v>0.36346014053792103</v>
      </c>
      <c r="E21" s="115">
        <v>15</v>
      </c>
      <c r="F21" s="114">
        <v>11</v>
      </c>
      <c r="G21" s="114">
        <v>6</v>
      </c>
      <c r="H21" s="114">
        <v>12</v>
      </c>
      <c r="I21" s="140">
        <v>9</v>
      </c>
      <c r="J21" s="115">
        <v>6</v>
      </c>
      <c r="K21" s="116">
        <v>66.666666666666671</v>
      </c>
    </row>
    <row r="22" spans="1:11" ht="14.1" customHeight="1" x14ac:dyDescent="0.2">
      <c r="A22" s="306">
        <v>22</v>
      </c>
      <c r="B22" s="307" t="s">
        <v>239</v>
      </c>
      <c r="C22" s="308"/>
      <c r="D22" s="113">
        <v>1.4538405621516841</v>
      </c>
      <c r="E22" s="115">
        <v>60</v>
      </c>
      <c r="F22" s="114">
        <v>39</v>
      </c>
      <c r="G22" s="114">
        <v>96</v>
      </c>
      <c r="H22" s="114">
        <v>78</v>
      </c>
      <c r="I22" s="140">
        <v>58</v>
      </c>
      <c r="J22" s="115">
        <v>2</v>
      </c>
      <c r="K22" s="116">
        <v>3.4482758620689653</v>
      </c>
    </row>
    <row r="23" spans="1:11" ht="14.1" customHeight="1" x14ac:dyDescent="0.2">
      <c r="A23" s="306">
        <v>23</v>
      </c>
      <c r="B23" s="307" t="s">
        <v>240</v>
      </c>
      <c r="C23" s="308"/>
      <c r="D23" s="113">
        <v>0.72692028107584206</v>
      </c>
      <c r="E23" s="115">
        <v>30</v>
      </c>
      <c r="F23" s="114">
        <v>67</v>
      </c>
      <c r="G23" s="114">
        <v>46</v>
      </c>
      <c r="H23" s="114">
        <v>30</v>
      </c>
      <c r="I23" s="140">
        <v>104</v>
      </c>
      <c r="J23" s="115">
        <v>-74</v>
      </c>
      <c r="K23" s="116">
        <v>-71.15384615384616</v>
      </c>
    </row>
    <row r="24" spans="1:11" ht="14.1" customHeight="1" x14ac:dyDescent="0.2">
      <c r="A24" s="306">
        <v>24</v>
      </c>
      <c r="B24" s="307" t="s">
        <v>241</v>
      </c>
      <c r="C24" s="308"/>
      <c r="D24" s="113">
        <v>2.0596074630482191</v>
      </c>
      <c r="E24" s="115">
        <v>85</v>
      </c>
      <c r="F24" s="114">
        <v>57</v>
      </c>
      <c r="G24" s="114">
        <v>93</v>
      </c>
      <c r="H24" s="114">
        <v>100</v>
      </c>
      <c r="I24" s="140">
        <v>97</v>
      </c>
      <c r="J24" s="115">
        <v>-12</v>
      </c>
      <c r="K24" s="116">
        <v>-12.371134020618557</v>
      </c>
    </row>
    <row r="25" spans="1:11" ht="14.1" customHeight="1" x14ac:dyDescent="0.2">
      <c r="A25" s="306">
        <v>25</v>
      </c>
      <c r="B25" s="307" t="s">
        <v>242</v>
      </c>
      <c r="C25" s="308"/>
      <c r="D25" s="113">
        <v>3.9980615459171309</v>
      </c>
      <c r="E25" s="115">
        <v>165</v>
      </c>
      <c r="F25" s="114">
        <v>176</v>
      </c>
      <c r="G25" s="114">
        <v>136</v>
      </c>
      <c r="H25" s="114">
        <v>138</v>
      </c>
      <c r="I25" s="140">
        <v>170</v>
      </c>
      <c r="J25" s="115">
        <v>-5</v>
      </c>
      <c r="K25" s="116">
        <v>-2.9411764705882355</v>
      </c>
    </row>
    <row r="26" spans="1:11" ht="14.1" customHeight="1" x14ac:dyDescent="0.2">
      <c r="A26" s="306">
        <v>26</v>
      </c>
      <c r="B26" s="307" t="s">
        <v>243</v>
      </c>
      <c r="C26" s="308"/>
      <c r="D26" s="113">
        <v>3.3438332929488732</v>
      </c>
      <c r="E26" s="115">
        <v>138</v>
      </c>
      <c r="F26" s="114">
        <v>66</v>
      </c>
      <c r="G26" s="114">
        <v>121</v>
      </c>
      <c r="H26" s="114">
        <v>68</v>
      </c>
      <c r="I26" s="140">
        <v>86</v>
      </c>
      <c r="J26" s="115">
        <v>52</v>
      </c>
      <c r="K26" s="116">
        <v>60.465116279069768</v>
      </c>
    </row>
    <row r="27" spans="1:11" ht="14.1" customHeight="1" x14ac:dyDescent="0.2">
      <c r="A27" s="306">
        <v>27</v>
      </c>
      <c r="B27" s="307" t="s">
        <v>244</v>
      </c>
      <c r="C27" s="308"/>
      <c r="D27" s="113">
        <v>1.0903804216137629</v>
      </c>
      <c r="E27" s="115">
        <v>45</v>
      </c>
      <c r="F27" s="114">
        <v>42</v>
      </c>
      <c r="G27" s="114">
        <v>35</v>
      </c>
      <c r="H27" s="114">
        <v>35</v>
      </c>
      <c r="I27" s="140">
        <v>22</v>
      </c>
      <c r="J27" s="115">
        <v>23</v>
      </c>
      <c r="K27" s="116">
        <v>104.54545454545455</v>
      </c>
    </row>
    <row r="28" spans="1:11" ht="14.1" customHeight="1" x14ac:dyDescent="0.2">
      <c r="A28" s="306">
        <v>28</v>
      </c>
      <c r="B28" s="307" t="s">
        <v>245</v>
      </c>
      <c r="C28" s="308"/>
      <c r="D28" s="113">
        <v>0.1696147322510298</v>
      </c>
      <c r="E28" s="115">
        <v>7</v>
      </c>
      <c r="F28" s="114">
        <v>7</v>
      </c>
      <c r="G28" s="114">
        <v>15</v>
      </c>
      <c r="H28" s="114">
        <v>3</v>
      </c>
      <c r="I28" s="140">
        <v>8</v>
      </c>
      <c r="J28" s="115">
        <v>-1</v>
      </c>
      <c r="K28" s="116">
        <v>-12.5</v>
      </c>
    </row>
    <row r="29" spans="1:11" ht="14.1" customHeight="1" x14ac:dyDescent="0.2">
      <c r="A29" s="306">
        <v>29</v>
      </c>
      <c r="B29" s="307" t="s">
        <v>246</v>
      </c>
      <c r="C29" s="308"/>
      <c r="D29" s="113">
        <v>3.8526774897019629</v>
      </c>
      <c r="E29" s="115">
        <v>159</v>
      </c>
      <c r="F29" s="114">
        <v>103</v>
      </c>
      <c r="G29" s="114">
        <v>147</v>
      </c>
      <c r="H29" s="114">
        <v>170</v>
      </c>
      <c r="I29" s="140">
        <v>190</v>
      </c>
      <c r="J29" s="115">
        <v>-31</v>
      </c>
      <c r="K29" s="116">
        <v>-16.315789473684209</v>
      </c>
    </row>
    <row r="30" spans="1:11" ht="14.1" customHeight="1" x14ac:dyDescent="0.2">
      <c r="A30" s="306" t="s">
        <v>247</v>
      </c>
      <c r="B30" s="307" t="s">
        <v>248</v>
      </c>
      <c r="C30" s="308"/>
      <c r="D30" s="113">
        <v>1.1146110976496244</v>
      </c>
      <c r="E30" s="115">
        <v>46</v>
      </c>
      <c r="F30" s="114">
        <v>35</v>
      </c>
      <c r="G30" s="114">
        <v>39</v>
      </c>
      <c r="H30" s="114">
        <v>35</v>
      </c>
      <c r="I30" s="140" t="s">
        <v>513</v>
      </c>
      <c r="J30" s="115" t="s">
        <v>513</v>
      </c>
      <c r="K30" s="116" t="s">
        <v>513</v>
      </c>
    </row>
    <row r="31" spans="1:11" ht="14.1" customHeight="1" x14ac:dyDescent="0.2">
      <c r="A31" s="306" t="s">
        <v>249</v>
      </c>
      <c r="B31" s="307" t="s">
        <v>250</v>
      </c>
      <c r="C31" s="308"/>
      <c r="D31" s="113">
        <v>2.738066392052338</v>
      </c>
      <c r="E31" s="115">
        <v>113</v>
      </c>
      <c r="F31" s="114">
        <v>68</v>
      </c>
      <c r="G31" s="114">
        <v>108</v>
      </c>
      <c r="H31" s="114">
        <v>135</v>
      </c>
      <c r="I31" s="140">
        <v>110</v>
      </c>
      <c r="J31" s="115">
        <v>3</v>
      </c>
      <c r="K31" s="116">
        <v>2.7272727272727271</v>
      </c>
    </row>
    <row r="32" spans="1:11" ht="14.1" customHeight="1" x14ac:dyDescent="0.2">
      <c r="A32" s="306">
        <v>31</v>
      </c>
      <c r="B32" s="307" t="s">
        <v>251</v>
      </c>
      <c r="C32" s="308"/>
      <c r="D32" s="113">
        <v>0.53307487278895083</v>
      </c>
      <c r="E32" s="115">
        <v>22</v>
      </c>
      <c r="F32" s="114">
        <v>17</v>
      </c>
      <c r="G32" s="114">
        <v>26</v>
      </c>
      <c r="H32" s="114">
        <v>16</v>
      </c>
      <c r="I32" s="140">
        <v>31</v>
      </c>
      <c r="J32" s="115">
        <v>-9</v>
      </c>
      <c r="K32" s="116">
        <v>-29.032258064516128</v>
      </c>
    </row>
    <row r="33" spans="1:11" ht="14.1" customHeight="1" x14ac:dyDescent="0.2">
      <c r="A33" s="306">
        <v>32</v>
      </c>
      <c r="B33" s="307" t="s">
        <v>252</v>
      </c>
      <c r="C33" s="308"/>
      <c r="D33" s="113">
        <v>5.5003634601405382</v>
      </c>
      <c r="E33" s="115">
        <v>227</v>
      </c>
      <c r="F33" s="114">
        <v>107</v>
      </c>
      <c r="G33" s="114">
        <v>216</v>
      </c>
      <c r="H33" s="114">
        <v>188</v>
      </c>
      <c r="I33" s="140">
        <v>193</v>
      </c>
      <c r="J33" s="115">
        <v>34</v>
      </c>
      <c r="K33" s="116">
        <v>17.616580310880828</v>
      </c>
    </row>
    <row r="34" spans="1:11" ht="14.1" customHeight="1" x14ac:dyDescent="0.2">
      <c r="A34" s="306">
        <v>33</v>
      </c>
      <c r="B34" s="307" t="s">
        <v>253</v>
      </c>
      <c r="C34" s="308"/>
      <c r="D34" s="113">
        <v>1.9626847589047733</v>
      </c>
      <c r="E34" s="115">
        <v>81</v>
      </c>
      <c r="F34" s="114">
        <v>38</v>
      </c>
      <c r="G34" s="114">
        <v>81</v>
      </c>
      <c r="H34" s="114">
        <v>100</v>
      </c>
      <c r="I34" s="140">
        <v>86</v>
      </c>
      <c r="J34" s="115">
        <v>-5</v>
      </c>
      <c r="K34" s="116">
        <v>-5.8139534883720927</v>
      </c>
    </row>
    <row r="35" spans="1:11" ht="14.1" customHeight="1" x14ac:dyDescent="0.2">
      <c r="A35" s="306">
        <v>34</v>
      </c>
      <c r="B35" s="307" t="s">
        <v>254</v>
      </c>
      <c r="C35" s="308"/>
      <c r="D35" s="113">
        <v>2.8834504482675065</v>
      </c>
      <c r="E35" s="115">
        <v>119</v>
      </c>
      <c r="F35" s="114">
        <v>94</v>
      </c>
      <c r="G35" s="114">
        <v>120</v>
      </c>
      <c r="H35" s="114">
        <v>140</v>
      </c>
      <c r="I35" s="140">
        <v>119</v>
      </c>
      <c r="J35" s="115">
        <v>0</v>
      </c>
      <c r="K35" s="116">
        <v>0</v>
      </c>
    </row>
    <row r="36" spans="1:11" ht="14.1" customHeight="1" x14ac:dyDescent="0.2">
      <c r="A36" s="306">
        <v>41</v>
      </c>
      <c r="B36" s="307" t="s">
        <v>255</v>
      </c>
      <c r="C36" s="308"/>
      <c r="D36" s="113">
        <v>0.24230676035861401</v>
      </c>
      <c r="E36" s="115">
        <v>10</v>
      </c>
      <c r="F36" s="114">
        <v>9</v>
      </c>
      <c r="G36" s="114">
        <v>16</v>
      </c>
      <c r="H36" s="114">
        <v>14</v>
      </c>
      <c r="I36" s="140">
        <v>15</v>
      </c>
      <c r="J36" s="115">
        <v>-5</v>
      </c>
      <c r="K36" s="116">
        <v>-33.333333333333336</v>
      </c>
    </row>
    <row r="37" spans="1:11" ht="14.1" customHeight="1" x14ac:dyDescent="0.2">
      <c r="A37" s="306">
        <v>42</v>
      </c>
      <c r="B37" s="307" t="s">
        <v>256</v>
      </c>
      <c r="C37" s="308"/>
      <c r="D37" s="113">
        <v>0.24230676035861401</v>
      </c>
      <c r="E37" s="115">
        <v>10</v>
      </c>
      <c r="F37" s="114" t="s">
        <v>513</v>
      </c>
      <c r="G37" s="114" t="s">
        <v>513</v>
      </c>
      <c r="H37" s="114">
        <v>4</v>
      </c>
      <c r="I37" s="140" t="s">
        <v>513</v>
      </c>
      <c r="J37" s="115" t="s">
        <v>513</v>
      </c>
      <c r="K37" s="116" t="s">
        <v>513</v>
      </c>
    </row>
    <row r="38" spans="1:11" ht="14.1" customHeight="1" x14ac:dyDescent="0.2">
      <c r="A38" s="306">
        <v>43</v>
      </c>
      <c r="B38" s="307" t="s">
        <v>257</v>
      </c>
      <c r="C38" s="308"/>
      <c r="D38" s="113">
        <v>0.75115095711170343</v>
      </c>
      <c r="E38" s="115">
        <v>31</v>
      </c>
      <c r="F38" s="114">
        <v>18</v>
      </c>
      <c r="G38" s="114">
        <v>14</v>
      </c>
      <c r="H38" s="114">
        <v>18</v>
      </c>
      <c r="I38" s="140">
        <v>26</v>
      </c>
      <c r="J38" s="115">
        <v>5</v>
      </c>
      <c r="K38" s="116">
        <v>19.23076923076923</v>
      </c>
    </row>
    <row r="39" spans="1:11" ht="14.1" customHeight="1" x14ac:dyDescent="0.2">
      <c r="A39" s="306">
        <v>51</v>
      </c>
      <c r="B39" s="307" t="s">
        <v>258</v>
      </c>
      <c r="C39" s="308"/>
      <c r="D39" s="113">
        <v>5.4761327841046761</v>
      </c>
      <c r="E39" s="115">
        <v>226</v>
      </c>
      <c r="F39" s="114">
        <v>193</v>
      </c>
      <c r="G39" s="114">
        <v>264</v>
      </c>
      <c r="H39" s="114">
        <v>310</v>
      </c>
      <c r="I39" s="140">
        <v>210</v>
      </c>
      <c r="J39" s="115">
        <v>16</v>
      </c>
      <c r="K39" s="116">
        <v>7.6190476190476186</v>
      </c>
    </row>
    <row r="40" spans="1:11" ht="14.1" customHeight="1" x14ac:dyDescent="0.2">
      <c r="A40" s="306" t="s">
        <v>259</v>
      </c>
      <c r="B40" s="307" t="s">
        <v>260</v>
      </c>
      <c r="C40" s="308"/>
      <c r="D40" s="113">
        <v>4.8219045311364184</v>
      </c>
      <c r="E40" s="115">
        <v>199</v>
      </c>
      <c r="F40" s="114">
        <v>168</v>
      </c>
      <c r="G40" s="114">
        <v>249</v>
      </c>
      <c r="H40" s="114">
        <v>280</v>
      </c>
      <c r="I40" s="140">
        <v>192</v>
      </c>
      <c r="J40" s="115">
        <v>7</v>
      </c>
      <c r="K40" s="116">
        <v>3.6458333333333335</v>
      </c>
    </row>
    <row r="41" spans="1:11" ht="14.1" customHeight="1" x14ac:dyDescent="0.2">
      <c r="A41" s="306"/>
      <c r="B41" s="307" t="s">
        <v>261</v>
      </c>
      <c r="C41" s="308"/>
      <c r="D41" s="113">
        <v>4.4584443905984976</v>
      </c>
      <c r="E41" s="115">
        <v>184</v>
      </c>
      <c r="F41" s="114">
        <v>141</v>
      </c>
      <c r="G41" s="114">
        <v>193</v>
      </c>
      <c r="H41" s="114">
        <v>239</v>
      </c>
      <c r="I41" s="140">
        <v>158</v>
      </c>
      <c r="J41" s="115">
        <v>26</v>
      </c>
      <c r="K41" s="116">
        <v>16.455696202531644</v>
      </c>
    </row>
    <row r="42" spans="1:11" ht="14.1" customHeight="1" x14ac:dyDescent="0.2">
      <c r="A42" s="306">
        <v>52</v>
      </c>
      <c r="B42" s="307" t="s">
        <v>262</v>
      </c>
      <c r="C42" s="308"/>
      <c r="D42" s="113">
        <v>6.6149745577901626</v>
      </c>
      <c r="E42" s="115">
        <v>273</v>
      </c>
      <c r="F42" s="114">
        <v>195</v>
      </c>
      <c r="G42" s="114">
        <v>315</v>
      </c>
      <c r="H42" s="114">
        <v>247</v>
      </c>
      <c r="I42" s="140">
        <v>259</v>
      </c>
      <c r="J42" s="115">
        <v>14</v>
      </c>
      <c r="K42" s="116">
        <v>5.4054054054054053</v>
      </c>
    </row>
    <row r="43" spans="1:11" ht="14.1" customHeight="1" x14ac:dyDescent="0.2">
      <c r="A43" s="306" t="s">
        <v>263</v>
      </c>
      <c r="B43" s="307" t="s">
        <v>264</v>
      </c>
      <c r="C43" s="308"/>
      <c r="D43" s="113">
        <v>5.7426702204991518</v>
      </c>
      <c r="E43" s="115">
        <v>237</v>
      </c>
      <c r="F43" s="114">
        <v>180</v>
      </c>
      <c r="G43" s="114">
        <v>295</v>
      </c>
      <c r="H43" s="114">
        <v>208</v>
      </c>
      <c r="I43" s="140">
        <v>225</v>
      </c>
      <c r="J43" s="115">
        <v>12</v>
      </c>
      <c r="K43" s="116">
        <v>5.333333333333333</v>
      </c>
    </row>
    <row r="44" spans="1:11" ht="14.1" customHeight="1" x14ac:dyDescent="0.2">
      <c r="A44" s="306">
        <v>53</v>
      </c>
      <c r="B44" s="307" t="s">
        <v>265</v>
      </c>
      <c r="C44" s="308"/>
      <c r="D44" s="113">
        <v>1.3569178580082384</v>
      </c>
      <c r="E44" s="115">
        <v>56</v>
      </c>
      <c r="F44" s="114">
        <v>49</v>
      </c>
      <c r="G44" s="114">
        <v>48</v>
      </c>
      <c r="H44" s="114">
        <v>50</v>
      </c>
      <c r="I44" s="140">
        <v>65</v>
      </c>
      <c r="J44" s="115">
        <v>-9</v>
      </c>
      <c r="K44" s="116">
        <v>-13.846153846153847</v>
      </c>
    </row>
    <row r="45" spans="1:11" ht="14.1" customHeight="1" x14ac:dyDescent="0.2">
      <c r="A45" s="306" t="s">
        <v>266</v>
      </c>
      <c r="B45" s="307" t="s">
        <v>267</v>
      </c>
      <c r="C45" s="308"/>
      <c r="D45" s="113">
        <v>1.3569178580082384</v>
      </c>
      <c r="E45" s="115">
        <v>56</v>
      </c>
      <c r="F45" s="114">
        <v>49</v>
      </c>
      <c r="G45" s="114">
        <v>46</v>
      </c>
      <c r="H45" s="114">
        <v>49</v>
      </c>
      <c r="I45" s="140">
        <v>64</v>
      </c>
      <c r="J45" s="115">
        <v>-8</v>
      </c>
      <c r="K45" s="116">
        <v>-12.5</v>
      </c>
    </row>
    <row r="46" spans="1:11" ht="14.1" customHeight="1" x14ac:dyDescent="0.2">
      <c r="A46" s="306">
        <v>54</v>
      </c>
      <c r="B46" s="307" t="s">
        <v>268</v>
      </c>
      <c r="C46" s="308"/>
      <c r="D46" s="113">
        <v>3.1742185606978435</v>
      </c>
      <c r="E46" s="115">
        <v>131</v>
      </c>
      <c r="F46" s="114">
        <v>96</v>
      </c>
      <c r="G46" s="114">
        <v>143</v>
      </c>
      <c r="H46" s="114">
        <v>146</v>
      </c>
      <c r="I46" s="140">
        <v>135</v>
      </c>
      <c r="J46" s="115">
        <v>-4</v>
      </c>
      <c r="K46" s="116">
        <v>-2.9629629629629628</v>
      </c>
    </row>
    <row r="47" spans="1:11" ht="14.1" customHeight="1" x14ac:dyDescent="0.2">
      <c r="A47" s="306">
        <v>61</v>
      </c>
      <c r="B47" s="307" t="s">
        <v>269</v>
      </c>
      <c r="C47" s="308"/>
      <c r="D47" s="113">
        <v>1.4296098861158226</v>
      </c>
      <c r="E47" s="115">
        <v>59</v>
      </c>
      <c r="F47" s="114">
        <v>54</v>
      </c>
      <c r="G47" s="114">
        <v>82</v>
      </c>
      <c r="H47" s="114">
        <v>46</v>
      </c>
      <c r="I47" s="140">
        <v>66</v>
      </c>
      <c r="J47" s="115">
        <v>-7</v>
      </c>
      <c r="K47" s="116">
        <v>-10.606060606060606</v>
      </c>
    </row>
    <row r="48" spans="1:11" ht="14.1" customHeight="1" x14ac:dyDescent="0.2">
      <c r="A48" s="306">
        <v>62</v>
      </c>
      <c r="B48" s="307" t="s">
        <v>270</v>
      </c>
      <c r="C48" s="308"/>
      <c r="D48" s="113">
        <v>7.6326629512963411</v>
      </c>
      <c r="E48" s="115">
        <v>315</v>
      </c>
      <c r="F48" s="114">
        <v>336</v>
      </c>
      <c r="G48" s="114">
        <v>446</v>
      </c>
      <c r="H48" s="114">
        <v>382</v>
      </c>
      <c r="I48" s="140">
        <v>403</v>
      </c>
      <c r="J48" s="115">
        <v>-88</v>
      </c>
      <c r="K48" s="116">
        <v>-21.836228287841191</v>
      </c>
    </row>
    <row r="49" spans="1:11" ht="14.1" customHeight="1" x14ac:dyDescent="0.2">
      <c r="A49" s="306">
        <v>63</v>
      </c>
      <c r="B49" s="307" t="s">
        <v>271</v>
      </c>
      <c r="C49" s="308"/>
      <c r="D49" s="113">
        <v>5.4761327841046761</v>
      </c>
      <c r="E49" s="115">
        <v>226</v>
      </c>
      <c r="F49" s="114">
        <v>162</v>
      </c>
      <c r="G49" s="114">
        <v>229</v>
      </c>
      <c r="H49" s="114">
        <v>249</v>
      </c>
      <c r="I49" s="140">
        <v>206</v>
      </c>
      <c r="J49" s="115">
        <v>20</v>
      </c>
      <c r="K49" s="116">
        <v>9.7087378640776691</v>
      </c>
    </row>
    <row r="50" spans="1:11" ht="14.1" customHeight="1" x14ac:dyDescent="0.2">
      <c r="A50" s="306" t="s">
        <v>272</v>
      </c>
      <c r="B50" s="307" t="s">
        <v>273</v>
      </c>
      <c r="C50" s="308"/>
      <c r="D50" s="113">
        <v>1.1630724497213472</v>
      </c>
      <c r="E50" s="115">
        <v>48</v>
      </c>
      <c r="F50" s="114">
        <v>43</v>
      </c>
      <c r="G50" s="114">
        <v>52</v>
      </c>
      <c r="H50" s="114">
        <v>43</v>
      </c>
      <c r="I50" s="140">
        <v>22</v>
      </c>
      <c r="J50" s="115">
        <v>26</v>
      </c>
      <c r="K50" s="116">
        <v>118.18181818181819</v>
      </c>
    </row>
    <row r="51" spans="1:11" ht="14.1" customHeight="1" x14ac:dyDescent="0.2">
      <c r="A51" s="306" t="s">
        <v>274</v>
      </c>
      <c r="B51" s="307" t="s">
        <v>275</v>
      </c>
      <c r="C51" s="308"/>
      <c r="D51" s="113">
        <v>3.9496001938454084</v>
      </c>
      <c r="E51" s="115">
        <v>163</v>
      </c>
      <c r="F51" s="114">
        <v>110</v>
      </c>
      <c r="G51" s="114">
        <v>160</v>
      </c>
      <c r="H51" s="114">
        <v>190</v>
      </c>
      <c r="I51" s="140">
        <v>162</v>
      </c>
      <c r="J51" s="115">
        <v>1</v>
      </c>
      <c r="K51" s="116">
        <v>0.61728395061728392</v>
      </c>
    </row>
    <row r="52" spans="1:11" ht="14.1" customHeight="1" x14ac:dyDescent="0.2">
      <c r="A52" s="306">
        <v>71</v>
      </c>
      <c r="B52" s="307" t="s">
        <v>276</v>
      </c>
      <c r="C52" s="308"/>
      <c r="D52" s="113">
        <v>8.0203537678701231</v>
      </c>
      <c r="E52" s="115">
        <v>331</v>
      </c>
      <c r="F52" s="114">
        <v>248</v>
      </c>
      <c r="G52" s="114">
        <v>320</v>
      </c>
      <c r="H52" s="114">
        <v>266</v>
      </c>
      <c r="I52" s="140">
        <v>308</v>
      </c>
      <c r="J52" s="115">
        <v>23</v>
      </c>
      <c r="K52" s="116">
        <v>7.4675324675324672</v>
      </c>
    </row>
    <row r="53" spans="1:11" ht="14.1" customHeight="1" x14ac:dyDescent="0.2">
      <c r="A53" s="306" t="s">
        <v>277</v>
      </c>
      <c r="B53" s="307" t="s">
        <v>278</v>
      </c>
      <c r="C53" s="308"/>
      <c r="D53" s="113">
        <v>3.1984492367337047</v>
      </c>
      <c r="E53" s="115">
        <v>132</v>
      </c>
      <c r="F53" s="114">
        <v>108</v>
      </c>
      <c r="G53" s="114">
        <v>111</v>
      </c>
      <c r="H53" s="114">
        <v>125</v>
      </c>
      <c r="I53" s="140">
        <v>94</v>
      </c>
      <c r="J53" s="115">
        <v>38</v>
      </c>
      <c r="K53" s="116">
        <v>40.425531914893618</v>
      </c>
    </row>
    <row r="54" spans="1:11" ht="14.1" customHeight="1" x14ac:dyDescent="0.2">
      <c r="A54" s="306" t="s">
        <v>279</v>
      </c>
      <c r="B54" s="307" t="s">
        <v>280</v>
      </c>
      <c r="C54" s="308"/>
      <c r="D54" s="113">
        <v>4.1676762781681607</v>
      </c>
      <c r="E54" s="115">
        <v>172</v>
      </c>
      <c r="F54" s="114">
        <v>119</v>
      </c>
      <c r="G54" s="114">
        <v>177</v>
      </c>
      <c r="H54" s="114">
        <v>126</v>
      </c>
      <c r="I54" s="140">
        <v>176</v>
      </c>
      <c r="J54" s="115">
        <v>-4</v>
      </c>
      <c r="K54" s="116">
        <v>-2.2727272727272729</v>
      </c>
    </row>
    <row r="55" spans="1:11" ht="14.1" customHeight="1" x14ac:dyDescent="0.2">
      <c r="A55" s="306">
        <v>72</v>
      </c>
      <c r="B55" s="307" t="s">
        <v>281</v>
      </c>
      <c r="C55" s="308"/>
      <c r="D55" s="113">
        <v>1.0419190695420402</v>
      </c>
      <c r="E55" s="115">
        <v>43</v>
      </c>
      <c r="F55" s="114">
        <v>44</v>
      </c>
      <c r="G55" s="114">
        <v>59</v>
      </c>
      <c r="H55" s="114">
        <v>31</v>
      </c>
      <c r="I55" s="140">
        <v>77</v>
      </c>
      <c r="J55" s="115">
        <v>-34</v>
      </c>
      <c r="K55" s="116">
        <v>-44.155844155844157</v>
      </c>
    </row>
    <row r="56" spans="1:11" ht="14.1" customHeight="1" x14ac:dyDescent="0.2">
      <c r="A56" s="306" t="s">
        <v>282</v>
      </c>
      <c r="B56" s="307" t="s">
        <v>283</v>
      </c>
      <c r="C56" s="308"/>
      <c r="D56" s="113">
        <v>0.1696147322510298</v>
      </c>
      <c r="E56" s="115">
        <v>7</v>
      </c>
      <c r="F56" s="114">
        <v>11</v>
      </c>
      <c r="G56" s="114">
        <v>13</v>
      </c>
      <c r="H56" s="114">
        <v>4</v>
      </c>
      <c r="I56" s="140">
        <v>16</v>
      </c>
      <c r="J56" s="115">
        <v>-9</v>
      </c>
      <c r="K56" s="116">
        <v>-56.25</v>
      </c>
    </row>
    <row r="57" spans="1:11" ht="14.1" customHeight="1" x14ac:dyDescent="0.2">
      <c r="A57" s="306" t="s">
        <v>284</v>
      </c>
      <c r="B57" s="307" t="s">
        <v>285</v>
      </c>
      <c r="C57" s="308"/>
      <c r="D57" s="113">
        <v>0.67845892900411919</v>
      </c>
      <c r="E57" s="115">
        <v>28</v>
      </c>
      <c r="F57" s="114">
        <v>24</v>
      </c>
      <c r="G57" s="114">
        <v>35</v>
      </c>
      <c r="H57" s="114">
        <v>18</v>
      </c>
      <c r="I57" s="140">
        <v>41</v>
      </c>
      <c r="J57" s="115">
        <v>-13</v>
      </c>
      <c r="K57" s="116">
        <v>-31.707317073170731</v>
      </c>
    </row>
    <row r="58" spans="1:11" ht="14.1" customHeight="1" x14ac:dyDescent="0.2">
      <c r="A58" s="306">
        <v>73</v>
      </c>
      <c r="B58" s="307" t="s">
        <v>286</v>
      </c>
      <c r="C58" s="308"/>
      <c r="D58" s="113">
        <v>1.5265325902592681</v>
      </c>
      <c r="E58" s="115">
        <v>63</v>
      </c>
      <c r="F58" s="114">
        <v>43</v>
      </c>
      <c r="G58" s="114">
        <v>90</v>
      </c>
      <c r="H58" s="114">
        <v>47</v>
      </c>
      <c r="I58" s="140">
        <v>42</v>
      </c>
      <c r="J58" s="115">
        <v>21</v>
      </c>
      <c r="K58" s="116">
        <v>50</v>
      </c>
    </row>
    <row r="59" spans="1:11" ht="14.1" customHeight="1" x14ac:dyDescent="0.2">
      <c r="A59" s="306" t="s">
        <v>287</v>
      </c>
      <c r="B59" s="307" t="s">
        <v>288</v>
      </c>
      <c r="C59" s="308"/>
      <c r="D59" s="113">
        <v>1.4296098861158226</v>
      </c>
      <c r="E59" s="115">
        <v>59</v>
      </c>
      <c r="F59" s="114">
        <v>38</v>
      </c>
      <c r="G59" s="114">
        <v>83</v>
      </c>
      <c r="H59" s="114">
        <v>41</v>
      </c>
      <c r="I59" s="140">
        <v>31</v>
      </c>
      <c r="J59" s="115">
        <v>28</v>
      </c>
      <c r="K59" s="116">
        <v>90.322580645161295</v>
      </c>
    </row>
    <row r="60" spans="1:11" ht="14.1" customHeight="1" x14ac:dyDescent="0.2">
      <c r="A60" s="306">
        <v>81</v>
      </c>
      <c r="B60" s="307" t="s">
        <v>289</v>
      </c>
      <c r="C60" s="308"/>
      <c r="D60" s="113">
        <v>9.7649624424521448</v>
      </c>
      <c r="E60" s="115">
        <v>403</v>
      </c>
      <c r="F60" s="114">
        <v>514</v>
      </c>
      <c r="G60" s="114">
        <v>370</v>
      </c>
      <c r="H60" s="114">
        <v>361</v>
      </c>
      <c r="I60" s="140">
        <v>310</v>
      </c>
      <c r="J60" s="115">
        <v>93</v>
      </c>
      <c r="K60" s="116">
        <v>30</v>
      </c>
    </row>
    <row r="61" spans="1:11" ht="14.1" customHeight="1" x14ac:dyDescent="0.2">
      <c r="A61" s="306" t="s">
        <v>290</v>
      </c>
      <c r="B61" s="307" t="s">
        <v>291</v>
      </c>
      <c r="C61" s="308"/>
      <c r="D61" s="113">
        <v>1.8173007026896051</v>
      </c>
      <c r="E61" s="115">
        <v>75</v>
      </c>
      <c r="F61" s="114">
        <v>44</v>
      </c>
      <c r="G61" s="114">
        <v>85</v>
      </c>
      <c r="H61" s="114">
        <v>60</v>
      </c>
      <c r="I61" s="140">
        <v>58</v>
      </c>
      <c r="J61" s="115">
        <v>17</v>
      </c>
      <c r="K61" s="116">
        <v>29.310344827586206</v>
      </c>
    </row>
    <row r="62" spans="1:11" ht="14.1" customHeight="1" x14ac:dyDescent="0.2">
      <c r="A62" s="306" t="s">
        <v>292</v>
      </c>
      <c r="B62" s="307" t="s">
        <v>293</v>
      </c>
      <c r="C62" s="308"/>
      <c r="D62" s="113">
        <v>3.9980615459171309</v>
      </c>
      <c r="E62" s="115">
        <v>165</v>
      </c>
      <c r="F62" s="114">
        <v>333</v>
      </c>
      <c r="G62" s="114">
        <v>167</v>
      </c>
      <c r="H62" s="114">
        <v>180</v>
      </c>
      <c r="I62" s="140">
        <v>147</v>
      </c>
      <c r="J62" s="115">
        <v>18</v>
      </c>
      <c r="K62" s="116">
        <v>12.244897959183673</v>
      </c>
    </row>
    <row r="63" spans="1:11" ht="14.1" customHeight="1" x14ac:dyDescent="0.2">
      <c r="A63" s="306"/>
      <c r="B63" s="307" t="s">
        <v>294</v>
      </c>
      <c r="C63" s="308"/>
      <c r="D63" s="113">
        <v>3.6103707293433485</v>
      </c>
      <c r="E63" s="115">
        <v>149</v>
      </c>
      <c r="F63" s="114">
        <v>314</v>
      </c>
      <c r="G63" s="114">
        <v>159</v>
      </c>
      <c r="H63" s="114">
        <v>163</v>
      </c>
      <c r="I63" s="140">
        <v>119</v>
      </c>
      <c r="J63" s="115">
        <v>30</v>
      </c>
      <c r="K63" s="116">
        <v>25.210084033613445</v>
      </c>
    </row>
    <row r="64" spans="1:11" ht="14.1" customHeight="1" x14ac:dyDescent="0.2">
      <c r="A64" s="306" t="s">
        <v>295</v>
      </c>
      <c r="B64" s="307" t="s">
        <v>296</v>
      </c>
      <c r="C64" s="308"/>
      <c r="D64" s="113">
        <v>1.5265325902592681</v>
      </c>
      <c r="E64" s="115">
        <v>63</v>
      </c>
      <c r="F64" s="114">
        <v>37</v>
      </c>
      <c r="G64" s="114">
        <v>43</v>
      </c>
      <c r="H64" s="114">
        <v>48</v>
      </c>
      <c r="I64" s="140">
        <v>49</v>
      </c>
      <c r="J64" s="115">
        <v>14</v>
      </c>
      <c r="K64" s="116">
        <v>28.571428571428573</v>
      </c>
    </row>
    <row r="65" spans="1:11" ht="14.1" customHeight="1" x14ac:dyDescent="0.2">
      <c r="A65" s="306" t="s">
        <v>297</v>
      </c>
      <c r="B65" s="307" t="s">
        <v>298</v>
      </c>
      <c r="C65" s="308"/>
      <c r="D65" s="113">
        <v>1.4538405621516841</v>
      </c>
      <c r="E65" s="115">
        <v>60</v>
      </c>
      <c r="F65" s="114">
        <v>68</v>
      </c>
      <c r="G65" s="114">
        <v>48</v>
      </c>
      <c r="H65" s="114">
        <v>45</v>
      </c>
      <c r="I65" s="140">
        <v>34</v>
      </c>
      <c r="J65" s="115">
        <v>26</v>
      </c>
      <c r="K65" s="116">
        <v>76.470588235294116</v>
      </c>
    </row>
    <row r="66" spans="1:11" ht="14.1" customHeight="1" x14ac:dyDescent="0.2">
      <c r="A66" s="306">
        <v>82</v>
      </c>
      <c r="B66" s="307" t="s">
        <v>299</v>
      </c>
      <c r="C66" s="308"/>
      <c r="D66" s="113">
        <v>3.8769081657378242</v>
      </c>
      <c r="E66" s="115">
        <v>160</v>
      </c>
      <c r="F66" s="114">
        <v>206</v>
      </c>
      <c r="G66" s="114">
        <v>154</v>
      </c>
      <c r="H66" s="114">
        <v>153</v>
      </c>
      <c r="I66" s="140">
        <v>139</v>
      </c>
      <c r="J66" s="115">
        <v>21</v>
      </c>
      <c r="K66" s="116">
        <v>15.107913669064748</v>
      </c>
    </row>
    <row r="67" spans="1:11" ht="14.1" customHeight="1" x14ac:dyDescent="0.2">
      <c r="A67" s="306" t="s">
        <v>300</v>
      </c>
      <c r="B67" s="307" t="s">
        <v>301</v>
      </c>
      <c r="C67" s="308"/>
      <c r="D67" s="113">
        <v>2.4715289556578628</v>
      </c>
      <c r="E67" s="115">
        <v>102</v>
      </c>
      <c r="F67" s="114">
        <v>173</v>
      </c>
      <c r="G67" s="114">
        <v>79</v>
      </c>
      <c r="H67" s="114">
        <v>100</v>
      </c>
      <c r="I67" s="140">
        <v>92</v>
      </c>
      <c r="J67" s="115">
        <v>10</v>
      </c>
      <c r="K67" s="116">
        <v>10.869565217391305</v>
      </c>
    </row>
    <row r="68" spans="1:11" ht="14.1" customHeight="1" x14ac:dyDescent="0.2">
      <c r="A68" s="306" t="s">
        <v>302</v>
      </c>
      <c r="B68" s="307" t="s">
        <v>303</v>
      </c>
      <c r="C68" s="308"/>
      <c r="D68" s="113">
        <v>0.92076568936273318</v>
      </c>
      <c r="E68" s="115">
        <v>38</v>
      </c>
      <c r="F68" s="114">
        <v>24</v>
      </c>
      <c r="G68" s="114">
        <v>44</v>
      </c>
      <c r="H68" s="114">
        <v>29</v>
      </c>
      <c r="I68" s="140">
        <v>23</v>
      </c>
      <c r="J68" s="115">
        <v>15</v>
      </c>
      <c r="K68" s="116">
        <v>65.217391304347828</v>
      </c>
    </row>
    <row r="69" spans="1:11" ht="14.1" customHeight="1" x14ac:dyDescent="0.2">
      <c r="A69" s="306">
        <v>83</v>
      </c>
      <c r="B69" s="307" t="s">
        <v>304</v>
      </c>
      <c r="C69" s="308"/>
      <c r="D69" s="113">
        <v>5.0157499394233103</v>
      </c>
      <c r="E69" s="115">
        <v>207</v>
      </c>
      <c r="F69" s="114">
        <v>164</v>
      </c>
      <c r="G69" s="114">
        <v>304</v>
      </c>
      <c r="H69" s="114">
        <v>157</v>
      </c>
      <c r="I69" s="140">
        <v>203</v>
      </c>
      <c r="J69" s="115">
        <v>4</v>
      </c>
      <c r="K69" s="116">
        <v>1.9704433497536946</v>
      </c>
    </row>
    <row r="70" spans="1:11" ht="14.1" customHeight="1" x14ac:dyDescent="0.2">
      <c r="A70" s="306" t="s">
        <v>305</v>
      </c>
      <c r="B70" s="307" t="s">
        <v>306</v>
      </c>
      <c r="C70" s="308"/>
      <c r="D70" s="113">
        <v>4.2645989823116066</v>
      </c>
      <c r="E70" s="115">
        <v>176</v>
      </c>
      <c r="F70" s="114">
        <v>144</v>
      </c>
      <c r="G70" s="114">
        <v>278</v>
      </c>
      <c r="H70" s="114">
        <v>133</v>
      </c>
      <c r="I70" s="140">
        <v>177</v>
      </c>
      <c r="J70" s="115">
        <v>-1</v>
      </c>
      <c r="K70" s="116">
        <v>-0.56497175141242939</v>
      </c>
    </row>
    <row r="71" spans="1:11" ht="14.1" customHeight="1" x14ac:dyDescent="0.2">
      <c r="A71" s="306"/>
      <c r="B71" s="307" t="s">
        <v>307</v>
      </c>
      <c r="C71" s="308"/>
      <c r="D71" s="113">
        <v>2.3261448994426943</v>
      </c>
      <c r="E71" s="115">
        <v>96</v>
      </c>
      <c r="F71" s="114">
        <v>83</v>
      </c>
      <c r="G71" s="114">
        <v>183</v>
      </c>
      <c r="H71" s="114">
        <v>92</v>
      </c>
      <c r="I71" s="140">
        <v>105</v>
      </c>
      <c r="J71" s="115">
        <v>-9</v>
      </c>
      <c r="K71" s="116">
        <v>-8.5714285714285712</v>
      </c>
    </row>
    <row r="72" spans="1:11" ht="14.1" customHeight="1" x14ac:dyDescent="0.2">
      <c r="A72" s="306">
        <v>84</v>
      </c>
      <c r="B72" s="307" t="s">
        <v>308</v>
      </c>
      <c r="C72" s="308"/>
      <c r="D72" s="113">
        <v>5.0157499394233103</v>
      </c>
      <c r="E72" s="115">
        <v>207</v>
      </c>
      <c r="F72" s="114">
        <v>91</v>
      </c>
      <c r="G72" s="114">
        <v>145</v>
      </c>
      <c r="H72" s="114">
        <v>77</v>
      </c>
      <c r="I72" s="140">
        <v>113</v>
      </c>
      <c r="J72" s="115">
        <v>94</v>
      </c>
      <c r="K72" s="116">
        <v>83.185840707964601</v>
      </c>
    </row>
    <row r="73" spans="1:11" ht="14.1" customHeight="1" x14ac:dyDescent="0.2">
      <c r="A73" s="306" t="s">
        <v>309</v>
      </c>
      <c r="B73" s="307" t="s">
        <v>310</v>
      </c>
      <c r="C73" s="308"/>
      <c r="D73" s="113">
        <v>2.7138357160164768</v>
      </c>
      <c r="E73" s="115">
        <v>112</v>
      </c>
      <c r="F73" s="114">
        <v>28</v>
      </c>
      <c r="G73" s="114">
        <v>68</v>
      </c>
      <c r="H73" s="114">
        <v>25</v>
      </c>
      <c r="I73" s="140">
        <v>51</v>
      </c>
      <c r="J73" s="115">
        <v>61</v>
      </c>
      <c r="K73" s="116">
        <v>119.6078431372549</v>
      </c>
    </row>
    <row r="74" spans="1:11" ht="14.1" customHeight="1" x14ac:dyDescent="0.2">
      <c r="A74" s="306" t="s">
        <v>311</v>
      </c>
      <c r="B74" s="307" t="s">
        <v>312</v>
      </c>
      <c r="C74" s="308"/>
      <c r="D74" s="113">
        <v>0.5573055488248122</v>
      </c>
      <c r="E74" s="115">
        <v>23</v>
      </c>
      <c r="F74" s="114">
        <v>12</v>
      </c>
      <c r="G74" s="114">
        <v>19</v>
      </c>
      <c r="H74" s="114">
        <v>3</v>
      </c>
      <c r="I74" s="140">
        <v>8</v>
      </c>
      <c r="J74" s="115">
        <v>15</v>
      </c>
      <c r="K74" s="116">
        <v>187.5</v>
      </c>
    </row>
    <row r="75" spans="1:11" ht="14.1" customHeight="1" x14ac:dyDescent="0.2">
      <c r="A75" s="306" t="s">
        <v>313</v>
      </c>
      <c r="B75" s="307" t="s">
        <v>314</v>
      </c>
      <c r="C75" s="308"/>
      <c r="D75" s="113">
        <v>0.8965350133268718</v>
      </c>
      <c r="E75" s="115">
        <v>37</v>
      </c>
      <c r="F75" s="114">
        <v>34</v>
      </c>
      <c r="G75" s="114">
        <v>31</v>
      </c>
      <c r="H75" s="114">
        <v>34</v>
      </c>
      <c r="I75" s="140">
        <v>36</v>
      </c>
      <c r="J75" s="115">
        <v>1</v>
      </c>
      <c r="K75" s="116">
        <v>2.7777777777777777</v>
      </c>
    </row>
    <row r="76" spans="1:11" ht="14.1" customHeight="1" x14ac:dyDescent="0.2">
      <c r="A76" s="306">
        <v>91</v>
      </c>
      <c r="B76" s="307" t="s">
        <v>315</v>
      </c>
      <c r="C76" s="308"/>
      <c r="D76" s="113">
        <v>0.26653743639447541</v>
      </c>
      <c r="E76" s="115">
        <v>11</v>
      </c>
      <c r="F76" s="114">
        <v>10</v>
      </c>
      <c r="G76" s="114">
        <v>14</v>
      </c>
      <c r="H76" s="114">
        <v>5</v>
      </c>
      <c r="I76" s="140">
        <v>12</v>
      </c>
      <c r="J76" s="115">
        <v>-1</v>
      </c>
      <c r="K76" s="116">
        <v>-8.3333333333333339</v>
      </c>
    </row>
    <row r="77" spans="1:11" ht="14.1" customHeight="1" x14ac:dyDescent="0.2">
      <c r="A77" s="306">
        <v>92</v>
      </c>
      <c r="B77" s="307" t="s">
        <v>316</v>
      </c>
      <c r="C77" s="308"/>
      <c r="D77" s="113">
        <v>0.72692028107584206</v>
      </c>
      <c r="E77" s="115">
        <v>30</v>
      </c>
      <c r="F77" s="114">
        <v>23</v>
      </c>
      <c r="G77" s="114">
        <v>39</v>
      </c>
      <c r="H77" s="114">
        <v>32</v>
      </c>
      <c r="I77" s="140">
        <v>43</v>
      </c>
      <c r="J77" s="115">
        <v>-13</v>
      </c>
      <c r="K77" s="116">
        <v>-30.232558139534884</v>
      </c>
    </row>
    <row r="78" spans="1:11" ht="14.1" customHeight="1" x14ac:dyDescent="0.2">
      <c r="A78" s="306">
        <v>93</v>
      </c>
      <c r="B78" s="307" t="s">
        <v>317</v>
      </c>
      <c r="C78" s="308"/>
      <c r="D78" s="113">
        <v>0.14538405621516839</v>
      </c>
      <c r="E78" s="115">
        <v>6</v>
      </c>
      <c r="F78" s="114">
        <v>3</v>
      </c>
      <c r="G78" s="114">
        <v>6</v>
      </c>
      <c r="H78" s="114">
        <v>6</v>
      </c>
      <c r="I78" s="140">
        <v>5</v>
      </c>
      <c r="J78" s="115">
        <v>1</v>
      </c>
      <c r="K78" s="116">
        <v>20</v>
      </c>
    </row>
    <row r="79" spans="1:11" ht="14.1" customHeight="1" x14ac:dyDescent="0.2">
      <c r="A79" s="306">
        <v>94</v>
      </c>
      <c r="B79" s="307" t="s">
        <v>318</v>
      </c>
      <c r="C79" s="308"/>
      <c r="D79" s="113">
        <v>9.6922704143445601E-2</v>
      </c>
      <c r="E79" s="115">
        <v>4</v>
      </c>
      <c r="F79" s="114">
        <v>6</v>
      </c>
      <c r="G79" s="114">
        <v>9</v>
      </c>
      <c r="H79" s="114">
        <v>3</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0.26653743639447541</v>
      </c>
      <c r="E81" s="143">
        <v>11</v>
      </c>
      <c r="F81" s="144">
        <v>15</v>
      </c>
      <c r="G81" s="144">
        <v>46</v>
      </c>
      <c r="H81" s="144">
        <v>7</v>
      </c>
      <c r="I81" s="145">
        <v>11</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4445</v>
      </c>
      <c r="E11" s="114">
        <v>3690</v>
      </c>
      <c r="F11" s="114">
        <v>3808</v>
      </c>
      <c r="G11" s="114">
        <v>3405</v>
      </c>
      <c r="H11" s="140">
        <v>4141</v>
      </c>
      <c r="I11" s="115">
        <v>304</v>
      </c>
      <c r="J11" s="116">
        <v>7.3412219270707562</v>
      </c>
    </row>
    <row r="12" spans="1:15" s="110" customFormat="1" ht="24.95" customHeight="1" x14ac:dyDescent="0.2">
      <c r="A12" s="193" t="s">
        <v>132</v>
      </c>
      <c r="B12" s="194" t="s">
        <v>133</v>
      </c>
      <c r="C12" s="113">
        <v>2.1822272215973002</v>
      </c>
      <c r="D12" s="115">
        <v>97</v>
      </c>
      <c r="E12" s="114">
        <v>64</v>
      </c>
      <c r="F12" s="114">
        <v>72</v>
      </c>
      <c r="G12" s="114">
        <v>65</v>
      </c>
      <c r="H12" s="140">
        <v>107</v>
      </c>
      <c r="I12" s="115">
        <v>-10</v>
      </c>
      <c r="J12" s="116">
        <v>-9.3457943925233646</v>
      </c>
    </row>
    <row r="13" spans="1:15" s="110" customFormat="1" ht="24.95" customHeight="1" x14ac:dyDescent="0.2">
      <c r="A13" s="193" t="s">
        <v>134</v>
      </c>
      <c r="B13" s="199" t="s">
        <v>214</v>
      </c>
      <c r="C13" s="113">
        <v>2.092238470191226</v>
      </c>
      <c r="D13" s="115">
        <v>93</v>
      </c>
      <c r="E13" s="114">
        <v>56</v>
      </c>
      <c r="F13" s="114">
        <v>55</v>
      </c>
      <c r="G13" s="114">
        <v>69</v>
      </c>
      <c r="H13" s="140">
        <v>72</v>
      </c>
      <c r="I13" s="115">
        <v>21</v>
      </c>
      <c r="J13" s="116">
        <v>29.166666666666668</v>
      </c>
    </row>
    <row r="14" spans="1:15" s="287" customFormat="1" ht="24.95" customHeight="1" x14ac:dyDescent="0.2">
      <c r="A14" s="193" t="s">
        <v>215</v>
      </c>
      <c r="B14" s="199" t="s">
        <v>137</v>
      </c>
      <c r="C14" s="113">
        <v>8.143982002249718</v>
      </c>
      <c r="D14" s="115">
        <v>362</v>
      </c>
      <c r="E14" s="114">
        <v>465</v>
      </c>
      <c r="F14" s="114">
        <v>332</v>
      </c>
      <c r="G14" s="114">
        <v>319</v>
      </c>
      <c r="H14" s="140">
        <v>382</v>
      </c>
      <c r="I14" s="115">
        <v>-20</v>
      </c>
      <c r="J14" s="116">
        <v>-5.2356020942408374</v>
      </c>
      <c r="K14" s="110"/>
      <c r="L14" s="110"/>
      <c r="M14" s="110"/>
      <c r="N14" s="110"/>
      <c r="O14" s="110"/>
    </row>
    <row r="15" spans="1:15" s="110" customFormat="1" ht="24.95" customHeight="1" x14ac:dyDescent="0.2">
      <c r="A15" s="193" t="s">
        <v>216</v>
      </c>
      <c r="B15" s="199" t="s">
        <v>217</v>
      </c>
      <c r="C15" s="113">
        <v>2.9021372328458943</v>
      </c>
      <c r="D15" s="115">
        <v>129</v>
      </c>
      <c r="E15" s="114">
        <v>119</v>
      </c>
      <c r="F15" s="114">
        <v>135</v>
      </c>
      <c r="G15" s="114">
        <v>161</v>
      </c>
      <c r="H15" s="140">
        <v>154</v>
      </c>
      <c r="I15" s="115">
        <v>-25</v>
      </c>
      <c r="J15" s="116">
        <v>-16.233766233766232</v>
      </c>
    </row>
    <row r="16" spans="1:15" s="287" customFormat="1" ht="24.95" customHeight="1" x14ac:dyDescent="0.2">
      <c r="A16" s="193" t="s">
        <v>218</v>
      </c>
      <c r="B16" s="199" t="s">
        <v>141</v>
      </c>
      <c r="C16" s="113">
        <v>4.184476940382452</v>
      </c>
      <c r="D16" s="115">
        <v>186</v>
      </c>
      <c r="E16" s="114">
        <v>306</v>
      </c>
      <c r="F16" s="114">
        <v>145</v>
      </c>
      <c r="G16" s="114">
        <v>117</v>
      </c>
      <c r="H16" s="140">
        <v>190</v>
      </c>
      <c r="I16" s="115">
        <v>-4</v>
      </c>
      <c r="J16" s="116">
        <v>-2.1052631578947367</v>
      </c>
      <c r="K16" s="110"/>
      <c r="L16" s="110"/>
      <c r="M16" s="110"/>
      <c r="N16" s="110"/>
      <c r="O16" s="110"/>
    </row>
    <row r="17" spans="1:15" s="110" customFormat="1" ht="24.95" customHeight="1" x14ac:dyDescent="0.2">
      <c r="A17" s="193" t="s">
        <v>142</v>
      </c>
      <c r="B17" s="199" t="s">
        <v>220</v>
      </c>
      <c r="C17" s="113">
        <v>1.0573678290213724</v>
      </c>
      <c r="D17" s="115">
        <v>47</v>
      </c>
      <c r="E17" s="114">
        <v>40</v>
      </c>
      <c r="F17" s="114">
        <v>52</v>
      </c>
      <c r="G17" s="114">
        <v>41</v>
      </c>
      <c r="H17" s="140">
        <v>38</v>
      </c>
      <c r="I17" s="115">
        <v>9</v>
      </c>
      <c r="J17" s="116">
        <v>23.684210526315791</v>
      </c>
    </row>
    <row r="18" spans="1:15" s="287" customFormat="1" ht="24.95" customHeight="1" x14ac:dyDescent="0.2">
      <c r="A18" s="201" t="s">
        <v>144</v>
      </c>
      <c r="B18" s="202" t="s">
        <v>145</v>
      </c>
      <c r="C18" s="113">
        <v>10.123734533183352</v>
      </c>
      <c r="D18" s="115">
        <v>450</v>
      </c>
      <c r="E18" s="114">
        <v>392</v>
      </c>
      <c r="F18" s="114">
        <v>354</v>
      </c>
      <c r="G18" s="114">
        <v>304</v>
      </c>
      <c r="H18" s="140">
        <v>395</v>
      </c>
      <c r="I18" s="115">
        <v>55</v>
      </c>
      <c r="J18" s="116">
        <v>13.924050632911392</v>
      </c>
      <c r="K18" s="110"/>
      <c r="L18" s="110"/>
      <c r="M18" s="110"/>
      <c r="N18" s="110"/>
      <c r="O18" s="110"/>
    </row>
    <row r="19" spans="1:15" s="110" customFormat="1" ht="24.95" customHeight="1" x14ac:dyDescent="0.2">
      <c r="A19" s="193" t="s">
        <v>146</v>
      </c>
      <c r="B19" s="199" t="s">
        <v>147</v>
      </c>
      <c r="C19" s="113">
        <v>14.263217097862768</v>
      </c>
      <c r="D19" s="115">
        <v>634</v>
      </c>
      <c r="E19" s="114">
        <v>530</v>
      </c>
      <c r="F19" s="114">
        <v>582</v>
      </c>
      <c r="G19" s="114">
        <v>529</v>
      </c>
      <c r="H19" s="140">
        <v>649</v>
      </c>
      <c r="I19" s="115">
        <v>-15</v>
      </c>
      <c r="J19" s="116">
        <v>-2.3112480739599386</v>
      </c>
    </row>
    <row r="20" spans="1:15" s="287" customFormat="1" ht="24.95" customHeight="1" x14ac:dyDescent="0.2">
      <c r="A20" s="193" t="s">
        <v>148</v>
      </c>
      <c r="B20" s="199" t="s">
        <v>149</v>
      </c>
      <c r="C20" s="113">
        <v>5.1743532058492692</v>
      </c>
      <c r="D20" s="115">
        <v>230</v>
      </c>
      <c r="E20" s="114">
        <v>241</v>
      </c>
      <c r="F20" s="114">
        <v>292</v>
      </c>
      <c r="G20" s="114">
        <v>240</v>
      </c>
      <c r="H20" s="140">
        <v>293</v>
      </c>
      <c r="I20" s="115">
        <v>-63</v>
      </c>
      <c r="J20" s="116">
        <v>-21.501706484641637</v>
      </c>
      <c r="K20" s="110"/>
      <c r="L20" s="110"/>
      <c r="M20" s="110"/>
      <c r="N20" s="110"/>
      <c r="O20" s="110"/>
    </row>
    <row r="21" spans="1:15" s="110" customFormat="1" ht="24.95" customHeight="1" x14ac:dyDescent="0.2">
      <c r="A21" s="201" t="s">
        <v>150</v>
      </c>
      <c r="B21" s="202" t="s">
        <v>151</v>
      </c>
      <c r="C21" s="113">
        <v>7.9640044994375705</v>
      </c>
      <c r="D21" s="115">
        <v>354</v>
      </c>
      <c r="E21" s="114">
        <v>285</v>
      </c>
      <c r="F21" s="114">
        <v>293</v>
      </c>
      <c r="G21" s="114">
        <v>238</v>
      </c>
      <c r="H21" s="140">
        <v>298</v>
      </c>
      <c r="I21" s="115">
        <v>56</v>
      </c>
      <c r="J21" s="116">
        <v>18.791946308724832</v>
      </c>
    </row>
    <row r="22" spans="1:15" s="110" customFormat="1" ht="24.95" customHeight="1" x14ac:dyDescent="0.2">
      <c r="A22" s="201" t="s">
        <v>152</v>
      </c>
      <c r="B22" s="199" t="s">
        <v>153</v>
      </c>
      <c r="C22" s="113">
        <v>0.85489313835770531</v>
      </c>
      <c r="D22" s="115">
        <v>38</v>
      </c>
      <c r="E22" s="114">
        <v>21</v>
      </c>
      <c r="F22" s="114">
        <v>25</v>
      </c>
      <c r="G22" s="114">
        <v>25</v>
      </c>
      <c r="H22" s="140">
        <v>38</v>
      </c>
      <c r="I22" s="115">
        <v>0</v>
      </c>
      <c r="J22" s="116">
        <v>0</v>
      </c>
    </row>
    <row r="23" spans="1:15" s="110" customFormat="1" ht="24.95" customHeight="1" x14ac:dyDescent="0.2">
      <c r="A23" s="193" t="s">
        <v>154</v>
      </c>
      <c r="B23" s="199" t="s">
        <v>155</v>
      </c>
      <c r="C23" s="113">
        <v>0.56242969628796402</v>
      </c>
      <c r="D23" s="115">
        <v>25</v>
      </c>
      <c r="E23" s="114">
        <v>33</v>
      </c>
      <c r="F23" s="114">
        <v>23</v>
      </c>
      <c r="G23" s="114">
        <v>29</v>
      </c>
      <c r="H23" s="140">
        <v>45</v>
      </c>
      <c r="I23" s="115">
        <v>-20</v>
      </c>
      <c r="J23" s="116">
        <v>-44.444444444444443</v>
      </c>
    </row>
    <row r="24" spans="1:15" s="110" customFormat="1" ht="24.95" customHeight="1" x14ac:dyDescent="0.2">
      <c r="A24" s="193" t="s">
        <v>156</v>
      </c>
      <c r="B24" s="199" t="s">
        <v>221</v>
      </c>
      <c r="C24" s="113">
        <v>4.6794150731158606</v>
      </c>
      <c r="D24" s="115">
        <v>208</v>
      </c>
      <c r="E24" s="114">
        <v>191</v>
      </c>
      <c r="F24" s="114">
        <v>153</v>
      </c>
      <c r="G24" s="114">
        <v>149</v>
      </c>
      <c r="H24" s="140">
        <v>190</v>
      </c>
      <c r="I24" s="115">
        <v>18</v>
      </c>
      <c r="J24" s="116">
        <v>9.473684210526315</v>
      </c>
    </row>
    <row r="25" spans="1:15" s="110" customFormat="1" ht="24.95" customHeight="1" x14ac:dyDescent="0.2">
      <c r="A25" s="193" t="s">
        <v>222</v>
      </c>
      <c r="B25" s="204" t="s">
        <v>159</v>
      </c>
      <c r="C25" s="113">
        <v>7.1991001124859393</v>
      </c>
      <c r="D25" s="115">
        <v>320</v>
      </c>
      <c r="E25" s="114">
        <v>264</v>
      </c>
      <c r="F25" s="114">
        <v>271</v>
      </c>
      <c r="G25" s="114">
        <v>274</v>
      </c>
      <c r="H25" s="140">
        <v>369</v>
      </c>
      <c r="I25" s="115">
        <v>-49</v>
      </c>
      <c r="J25" s="116">
        <v>-13.279132791327914</v>
      </c>
    </row>
    <row r="26" spans="1:15" s="110" customFormat="1" ht="24.95" customHeight="1" x14ac:dyDescent="0.2">
      <c r="A26" s="201">
        <v>782.78300000000002</v>
      </c>
      <c r="B26" s="203" t="s">
        <v>160</v>
      </c>
      <c r="C26" s="113">
        <v>3.8695163104611923</v>
      </c>
      <c r="D26" s="115">
        <v>172</v>
      </c>
      <c r="E26" s="114">
        <v>159</v>
      </c>
      <c r="F26" s="114">
        <v>200</v>
      </c>
      <c r="G26" s="114">
        <v>172</v>
      </c>
      <c r="H26" s="140">
        <v>181</v>
      </c>
      <c r="I26" s="115">
        <v>-9</v>
      </c>
      <c r="J26" s="116">
        <v>-4.972375690607735</v>
      </c>
    </row>
    <row r="27" spans="1:15" s="110" customFormat="1" ht="24.95" customHeight="1" x14ac:dyDescent="0.2">
      <c r="A27" s="193" t="s">
        <v>161</v>
      </c>
      <c r="B27" s="199" t="s">
        <v>162</v>
      </c>
      <c r="C27" s="113">
        <v>3.5320584926884138</v>
      </c>
      <c r="D27" s="115">
        <v>157</v>
      </c>
      <c r="E27" s="114">
        <v>101</v>
      </c>
      <c r="F27" s="114">
        <v>177</v>
      </c>
      <c r="G27" s="114">
        <v>173</v>
      </c>
      <c r="H27" s="140">
        <v>146</v>
      </c>
      <c r="I27" s="115">
        <v>11</v>
      </c>
      <c r="J27" s="116">
        <v>7.5342465753424657</v>
      </c>
    </row>
    <row r="28" spans="1:15" s="110" customFormat="1" ht="24.95" customHeight="1" x14ac:dyDescent="0.2">
      <c r="A28" s="193" t="s">
        <v>163</v>
      </c>
      <c r="B28" s="199" t="s">
        <v>164</v>
      </c>
      <c r="C28" s="113">
        <v>7.6040494938132737</v>
      </c>
      <c r="D28" s="115">
        <v>338</v>
      </c>
      <c r="E28" s="114">
        <v>105</v>
      </c>
      <c r="F28" s="114">
        <v>203</v>
      </c>
      <c r="G28" s="114">
        <v>113</v>
      </c>
      <c r="H28" s="140">
        <v>176</v>
      </c>
      <c r="I28" s="115">
        <v>162</v>
      </c>
      <c r="J28" s="116">
        <v>92.045454545454547</v>
      </c>
    </row>
    <row r="29" spans="1:15" s="110" customFormat="1" ht="24.95" customHeight="1" x14ac:dyDescent="0.2">
      <c r="A29" s="193">
        <v>86</v>
      </c>
      <c r="B29" s="199" t="s">
        <v>165</v>
      </c>
      <c r="C29" s="113">
        <v>7.9640044994375705</v>
      </c>
      <c r="D29" s="115">
        <v>354</v>
      </c>
      <c r="E29" s="114">
        <v>302</v>
      </c>
      <c r="F29" s="114">
        <v>274</v>
      </c>
      <c r="G29" s="114">
        <v>306</v>
      </c>
      <c r="H29" s="140">
        <v>255</v>
      </c>
      <c r="I29" s="115">
        <v>99</v>
      </c>
      <c r="J29" s="116">
        <v>38.823529411764703</v>
      </c>
    </row>
    <row r="30" spans="1:15" s="110" customFormat="1" ht="24.95" customHeight="1" x14ac:dyDescent="0.2">
      <c r="A30" s="193">
        <v>87.88</v>
      </c>
      <c r="B30" s="204" t="s">
        <v>166</v>
      </c>
      <c r="C30" s="113">
        <v>10.393700787401574</v>
      </c>
      <c r="D30" s="115">
        <v>462</v>
      </c>
      <c r="E30" s="114">
        <v>350</v>
      </c>
      <c r="F30" s="114">
        <v>348</v>
      </c>
      <c r="G30" s="114">
        <v>319</v>
      </c>
      <c r="H30" s="140">
        <v>389</v>
      </c>
      <c r="I30" s="115">
        <v>73</v>
      </c>
      <c r="J30" s="116">
        <v>18.766066838046271</v>
      </c>
    </row>
    <row r="31" spans="1:15" s="110" customFormat="1" ht="24.95" customHeight="1" x14ac:dyDescent="0.2">
      <c r="A31" s="193" t="s">
        <v>167</v>
      </c>
      <c r="B31" s="199" t="s">
        <v>168</v>
      </c>
      <c r="C31" s="113">
        <v>3.3970753655793025</v>
      </c>
      <c r="D31" s="115">
        <v>151</v>
      </c>
      <c r="E31" s="114">
        <v>131</v>
      </c>
      <c r="F31" s="114">
        <v>154</v>
      </c>
      <c r="G31" s="114">
        <v>81</v>
      </c>
      <c r="H31" s="140">
        <v>156</v>
      </c>
      <c r="I31" s="115">
        <v>-5</v>
      </c>
      <c r="J31" s="116">
        <v>-3.2051282051282053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2.1822272215973002</v>
      </c>
      <c r="D34" s="115">
        <v>97</v>
      </c>
      <c r="E34" s="114">
        <v>64</v>
      </c>
      <c r="F34" s="114">
        <v>72</v>
      </c>
      <c r="G34" s="114">
        <v>65</v>
      </c>
      <c r="H34" s="140">
        <v>107</v>
      </c>
      <c r="I34" s="115">
        <v>-10</v>
      </c>
      <c r="J34" s="116">
        <v>-9.3457943925233646</v>
      </c>
    </row>
    <row r="35" spans="1:10" s="110" customFormat="1" ht="24.95" customHeight="1" x14ac:dyDescent="0.2">
      <c r="A35" s="292" t="s">
        <v>171</v>
      </c>
      <c r="B35" s="293" t="s">
        <v>172</v>
      </c>
      <c r="C35" s="113">
        <v>20.359955005624297</v>
      </c>
      <c r="D35" s="115">
        <v>905</v>
      </c>
      <c r="E35" s="114">
        <v>913</v>
      </c>
      <c r="F35" s="114">
        <v>741</v>
      </c>
      <c r="G35" s="114">
        <v>692</v>
      </c>
      <c r="H35" s="140">
        <v>849</v>
      </c>
      <c r="I35" s="115">
        <v>56</v>
      </c>
      <c r="J35" s="116">
        <v>6.5959952885747937</v>
      </c>
    </row>
    <row r="36" spans="1:10" s="110" customFormat="1" ht="24.95" customHeight="1" x14ac:dyDescent="0.2">
      <c r="A36" s="294" t="s">
        <v>173</v>
      </c>
      <c r="B36" s="295" t="s">
        <v>174</v>
      </c>
      <c r="C36" s="125">
        <v>77.457817772778398</v>
      </c>
      <c r="D36" s="143">
        <v>3443</v>
      </c>
      <c r="E36" s="144">
        <v>2713</v>
      </c>
      <c r="F36" s="144">
        <v>2995</v>
      </c>
      <c r="G36" s="144">
        <v>2648</v>
      </c>
      <c r="H36" s="145">
        <v>3185</v>
      </c>
      <c r="I36" s="143">
        <v>258</v>
      </c>
      <c r="J36" s="146">
        <v>8.1004709576138154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4445</v>
      </c>
      <c r="F11" s="264">
        <v>3690</v>
      </c>
      <c r="G11" s="264">
        <v>3808</v>
      </c>
      <c r="H11" s="264">
        <v>3405</v>
      </c>
      <c r="I11" s="265">
        <v>4141</v>
      </c>
      <c r="J11" s="263">
        <v>304</v>
      </c>
      <c r="K11" s="266">
        <v>7.3412219270707562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20.427446569178851</v>
      </c>
      <c r="E13" s="115">
        <v>908</v>
      </c>
      <c r="F13" s="114">
        <v>931</v>
      </c>
      <c r="G13" s="114">
        <v>967</v>
      </c>
      <c r="H13" s="114">
        <v>891</v>
      </c>
      <c r="I13" s="140">
        <v>862</v>
      </c>
      <c r="J13" s="115">
        <v>46</v>
      </c>
      <c r="K13" s="116">
        <v>5.3364269141531322</v>
      </c>
    </row>
    <row r="14" spans="1:17" ht="15.95" customHeight="1" x14ac:dyDescent="0.2">
      <c r="A14" s="306" t="s">
        <v>230</v>
      </c>
      <c r="B14" s="307"/>
      <c r="C14" s="308"/>
      <c r="D14" s="113">
        <v>57.772778402699664</v>
      </c>
      <c r="E14" s="115">
        <v>2568</v>
      </c>
      <c r="F14" s="114">
        <v>2167</v>
      </c>
      <c r="G14" s="114">
        <v>2185</v>
      </c>
      <c r="H14" s="114">
        <v>1967</v>
      </c>
      <c r="I14" s="140">
        <v>2531</v>
      </c>
      <c r="J14" s="115">
        <v>37</v>
      </c>
      <c r="K14" s="116">
        <v>1.4618727775582774</v>
      </c>
    </row>
    <row r="15" spans="1:17" ht="15.95" customHeight="1" x14ac:dyDescent="0.2">
      <c r="A15" s="306" t="s">
        <v>231</v>
      </c>
      <c r="B15" s="307"/>
      <c r="C15" s="308"/>
      <c r="D15" s="113">
        <v>8.9988751406074243</v>
      </c>
      <c r="E15" s="115">
        <v>400</v>
      </c>
      <c r="F15" s="114">
        <v>293</v>
      </c>
      <c r="G15" s="114">
        <v>273</v>
      </c>
      <c r="H15" s="114">
        <v>239</v>
      </c>
      <c r="I15" s="140">
        <v>396</v>
      </c>
      <c r="J15" s="115">
        <v>4</v>
      </c>
      <c r="K15" s="116">
        <v>1.0101010101010102</v>
      </c>
    </row>
    <row r="16" spans="1:17" ht="15.95" customHeight="1" x14ac:dyDescent="0.2">
      <c r="A16" s="306" t="s">
        <v>232</v>
      </c>
      <c r="B16" s="307"/>
      <c r="C16" s="308"/>
      <c r="D16" s="113">
        <v>12.260967379077615</v>
      </c>
      <c r="E16" s="115">
        <v>545</v>
      </c>
      <c r="F16" s="114">
        <v>281</v>
      </c>
      <c r="G16" s="114">
        <v>360</v>
      </c>
      <c r="H16" s="114">
        <v>294</v>
      </c>
      <c r="I16" s="140">
        <v>335</v>
      </c>
      <c r="J16" s="115">
        <v>210</v>
      </c>
      <c r="K16" s="116">
        <v>62.686567164179102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2.3172103487064115</v>
      </c>
      <c r="E18" s="115">
        <v>103</v>
      </c>
      <c r="F18" s="114">
        <v>53</v>
      </c>
      <c r="G18" s="114">
        <v>80</v>
      </c>
      <c r="H18" s="114">
        <v>77</v>
      </c>
      <c r="I18" s="140">
        <v>99</v>
      </c>
      <c r="J18" s="115">
        <v>4</v>
      </c>
      <c r="K18" s="116">
        <v>4.0404040404040407</v>
      </c>
    </row>
    <row r="19" spans="1:11" ht="14.1" customHeight="1" x14ac:dyDescent="0.2">
      <c r="A19" s="306" t="s">
        <v>235</v>
      </c>
      <c r="B19" s="307" t="s">
        <v>236</v>
      </c>
      <c r="C19" s="308"/>
      <c r="D19" s="113">
        <v>1.5973003374578179</v>
      </c>
      <c r="E19" s="115">
        <v>71</v>
      </c>
      <c r="F19" s="114">
        <v>32</v>
      </c>
      <c r="G19" s="114">
        <v>42</v>
      </c>
      <c r="H19" s="114">
        <v>40</v>
      </c>
      <c r="I19" s="140">
        <v>47</v>
      </c>
      <c r="J19" s="115">
        <v>24</v>
      </c>
      <c r="K19" s="116">
        <v>51.063829787234042</v>
      </c>
    </row>
    <row r="20" spans="1:11" ht="14.1" customHeight="1" x14ac:dyDescent="0.2">
      <c r="A20" s="306">
        <v>12</v>
      </c>
      <c r="B20" s="307" t="s">
        <v>237</v>
      </c>
      <c r="C20" s="308"/>
      <c r="D20" s="113">
        <v>1.3498312710911136</v>
      </c>
      <c r="E20" s="115">
        <v>60</v>
      </c>
      <c r="F20" s="114">
        <v>101</v>
      </c>
      <c r="G20" s="114">
        <v>81</v>
      </c>
      <c r="H20" s="114">
        <v>67</v>
      </c>
      <c r="I20" s="140">
        <v>74</v>
      </c>
      <c r="J20" s="115">
        <v>-14</v>
      </c>
      <c r="K20" s="116">
        <v>-18.918918918918919</v>
      </c>
    </row>
    <row r="21" spans="1:11" ht="14.1" customHeight="1" x14ac:dyDescent="0.2">
      <c r="A21" s="306">
        <v>21</v>
      </c>
      <c r="B21" s="307" t="s">
        <v>238</v>
      </c>
      <c r="C21" s="308"/>
      <c r="D21" s="113">
        <v>0.15748031496062992</v>
      </c>
      <c r="E21" s="115">
        <v>7</v>
      </c>
      <c r="F21" s="114">
        <v>18</v>
      </c>
      <c r="G21" s="114">
        <v>10</v>
      </c>
      <c r="H21" s="114">
        <v>14</v>
      </c>
      <c r="I21" s="140">
        <v>11</v>
      </c>
      <c r="J21" s="115">
        <v>-4</v>
      </c>
      <c r="K21" s="116">
        <v>-36.363636363636367</v>
      </c>
    </row>
    <row r="22" spans="1:11" ht="14.1" customHeight="1" x14ac:dyDescent="0.2">
      <c r="A22" s="306">
        <v>22</v>
      </c>
      <c r="B22" s="307" t="s">
        <v>239</v>
      </c>
      <c r="C22" s="308"/>
      <c r="D22" s="113">
        <v>1.3948256467941507</v>
      </c>
      <c r="E22" s="115">
        <v>62</v>
      </c>
      <c r="F22" s="114">
        <v>57</v>
      </c>
      <c r="G22" s="114">
        <v>71</v>
      </c>
      <c r="H22" s="114">
        <v>59</v>
      </c>
      <c r="I22" s="140">
        <v>53</v>
      </c>
      <c r="J22" s="115">
        <v>9</v>
      </c>
      <c r="K22" s="116">
        <v>16.981132075471699</v>
      </c>
    </row>
    <row r="23" spans="1:11" ht="14.1" customHeight="1" x14ac:dyDescent="0.2">
      <c r="A23" s="306">
        <v>23</v>
      </c>
      <c r="B23" s="307" t="s">
        <v>240</v>
      </c>
      <c r="C23" s="308"/>
      <c r="D23" s="113">
        <v>1.5523059617547807</v>
      </c>
      <c r="E23" s="115">
        <v>69</v>
      </c>
      <c r="F23" s="114">
        <v>27</v>
      </c>
      <c r="G23" s="114">
        <v>23</v>
      </c>
      <c r="H23" s="114">
        <v>14</v>
      </c>
      <c r="I23" s="140">
        <v>106</v>
      </c>
      <c r="J23" s="115">
        <v>-37</v>
      </c>
      <c r="K23" s="116">
        <v>-34.905660377358494</v>
      </c>
    </row>
    <row r="24" spans="1:11" ht="14.1" customHeight="1" x14ac:dyDescent="0.2">
      <c r="A24" s="306">
        <v>24</v>
      </c>
      <c r="B24" s="307" t="s">
        <v>241</v>
      </c>
      <c r="C24" s="308"/>
      <c r="D24" s="113">
        <v>2.767154105736783</v>
      </c>
      <c r="E24" s="115">
        <v>123</v>
      </c>
      <c r="F24" s="114">
        <v>99</v>
      </c>
      <c r="G24" s="114">
        <v>83</v>
      </c>
      <c r="H24" s="114">
        <v>84</v>
      </c>
      <c r="I24" s="140">
        <v>127</v>
      </c>
      <c r="J24" s="115">
        <v>-4</v>
      </c>
      <c r="K24" s="116">
        <v>-3.1496062992125986</v>
      </c>
    </row>
    <row r="25" spans="1:11" ht="14.1" customHeight="1" x14ac:dyDescent="0.2">
      <c r="A25" s="306">
        <v>25</v>
      </c>
      <c r="B25" s="307" t="s">
        <v>242</v>
      </c>
      <c r="C25" s="308"/>
      <c r="D25" s="113">
        <v>3.8020247469066368</v>
      </c>
      <c r="E25" s="115">
        <v>169</v>
      </c>
      <c r="F25" s="114">
        <v>211</v>
      </c>
      <c r="G25" s="114">
        <v>133</v>
      </c>
      <c r="H25" s="114">
        <v>125</v>
      </c>
      <c r="I25" s="140">
        <v>152</v>
      </c>
      <c r="J25" s="115">
        <v>17</v>
      </c>
      <c r="K25" s="116">
        <v>11.184210526315789</v>
      </c>
    </row>
    <row r="26" spans="1:11" ht="14.1" customHeight="1" x14ac:dyDescent="0.2">
      <c r="A26" s="306">
        <v>26</v>
      </c>
      <c r="B26" s="307" t="s">
        <v>243</v>
      </c>
      <c r="C26" s="308"/>
      <c r="D26" s="113">
        <v>3.1046119235095615</v>
      </c>
      <c r="E26" s="115">
        <v>138</v>
      </c>
      <c r="F26" s="114">
        <v>65</v>
      </c>
      <c r="G26" s="114">
        <v>72</v>
      </c>
      <c r="H26" s="114">
        <v>72</v>
      </c>
      <c r="I26" s="140">
        <v>109</v>
      </c>
      <c r="J26" s="115">
        <v>29</v>
      </c>
      <c r="K26" s="116">
        <v>26.605504587155963</v>
      </c>
    </row>
    <row r="27" spans="1:11" ht="14.1" customHeight="1" x14ac:dyDescent="0.2">
      <c r="A27" s="306">
        <v>27</v>
      </c>
      <c r="B27" s="307" t="s">
        <v>244</v>
      </c>
      <c r="C27" s="308"/>
      <c r="D27" s="113">
        <v>0.7649043869516311</v>
      </c>
      <c r="E27" s="115">
        <v>34</v>
      </c>
      <c r="F27" s="114">
        <v>56</v>
      </c>
      <c r="G27" s="114">
        <v>22</v>
      </c>
      <c r="H27" s="114">
        <v>22</v>
      </c>
      <c r="I27" s="140">
        <v>33</v>
      </c>
      <c r="J27" s="115">
        <v>1</v>
      </c>
      <c r="K27" s="116">
        <v>3.0303030303030303</v>
      </c>
    </row>
    <row r="28" spans="1:11" ht="14.1" customHeight="1" x14ac:dyDescent="0.2">
      <c r="A28" s="306">
        <v>28</v>
      </c>
      <c r="B28" s="307" t="s">
        <v>245</v>
      </c>
      <c r="C28" s="308"/>
      <c r="D28" s="113">
        <v>0.1124859392575928</v>
      </c>
      <c r="E28" s="115">
        <v>5</v>
      </c>
      <c r="F28" s="114">
        <v>10</v>
      </c>
      <c r="G28" s="114">
        <v>9</v>
      </c>
      <c r="H28" s="114">
        <v>7</v>
      </c>
      <c r="I28" s="140">
        <v>8</v>
      </c>
      <c r="J28" s="115">
        <v>-3</v>
      </c>
      <c r="K28" s="116">
        <v>-37.5</v>
      </c>
    </row>
    <row r="29" spans="1:11" ht="14.1" customHeight="1" x14ac:dyDescent="0.2">
      <c r="A29" s="306">
        <v>29</v>
      </c>
      <c r="B29" s="307" t="s">
        <v>246</v>
      </c>
      <c r="C29" s="308"/>
      <c r="D29" s="113">
        <v>4.2519685039370083</v>
      </c>
      <c r="E29" s="115">
        <v>189</v>
      </c>
      <c r="F29" s="114">
        <v>138</v>
      </c>
      <c r="G29" s="114">
        <v>154</v>
      </c>
      <c r="H29" s="114">
        <v>140</v>
      </c>
      <c r="I29" s="140">
        <v>165</v>
      </c>
      <c r="J29" s="115">
        <v>24</v>
      </c>
      <c r="K29" s="116">
        <v>14.545454545454545</v>
      </c>
    </row>
    <row r="30" spans="1:11" ht="14.1" customHeight="1" x14ac:dyDescent="0.2">
      <c r="A30" s="306" t="s">
        <v>247</v>
      </c>
      <c r="B30" s="307" t="s">
        <v>248</v>
      </c>
      <c r="C30" s="308"/>
      <c r="D30" s="113">
        <v>0.92238470191226096</v>
      </c>
      <c r="E30" s="115">
        <v>41</v>
      </c>
      <c r="F30" s="114">
        <v>38</v>
      </c>
      <c r="G30" s="114">
        <v>41</v>
      </c>
      <c r="H30" s="114">
        <v>33</v>
      </c>
      <c r="I30" s="140">
        <v>52</v>
      </c>
      <c r="J30" s="115">
        <v>-11</v>
      </c>
      <c r="K30" s="116">
        <v>-21.153846153846153</v>
      </c>
    </row>
    <row r="31" spans="1:11" ht="14.1" customHeight="1" x14ac:dyDescent="0.2">
      <c r="A31" s="306" t="s">
        <v>249</v>
      </c>
      <c r="B31" s="307" t="s">
        <v>250</v>
      </c>
      <c r="C31" s="308"/>
      <c r="D31" s="113">
        <v>3.329583802024747</v>
      </c>
      <c r="E31" s="115">
        <v>148</v>
      </c>
      <c r="F31" s="114">
        <v>100</v>
      </c>
      <c r="G31" s="114">
        <v>113</v>
      </c>
      <c r="H31" s="114">
        <v>107</v>
      </c>
      <c r="I31" s="140">
        <v>113</v>
      </c>
      <c r="J31" s="115">
        <v>35</v>
      </c>
      <c r="K31" s="116">
        <v>30.973451327433629</v>
      </c>
    </row>
    <row r="32" spans="1:11" ht="14.1" customHeight="1" x14ac:dyDescent="0.2">
      <c r="A32" s="306">
        <v>31</v>
      </c>
      <c r="B32" s="307" t="s">
        <v>251</v>
      </c>
      <c r="C32" s="308"/>
      <c r="D32" s="113">
        <v>0.69741282339707533</v>
      </c>
      <c r="E32" s="115">
        <v>31</v>
      </c>
      <c r="F32" s="114">
        <v>27</v>
      </c>
      <c r="G32" s="114">
        <v>21</v>
      </c>
      <c r="H32" s="114">
        <v>23</v>
      </c>
      <c r="I32" s="140">
        <v>30</v>
      </c>
      <c r="J32" s="115">
        <v>1</v>
      </c>
      <c r="K32" s="116">
        <v>3.3333333333333335</v>
      </c>
    </row>
    <row r="33" spans="1:11" ht="14.1" customHeight="1" x14ac:dyDescent="0.2">
      <c r="A33" s="306">
        <v>32</v>
      </c>
      <c r="B33" s="307" t="s">
        <v>252</v>
      </c>
      <c r="C33" s="308"/>
      <c r="D33" s="113">
        <v>4.1394825646794153</v>
      </c>
      <c r="E33" s="115">
        <v>184</v>
      </c>
      <c r="F33" s="114">
        <v>235</v>
      </c>
      <c r="G33" s="114">
        <v>183</v>
      </c>
      <c r="H33" s="114">
        <v>175</v>
      </c>
      <c r="I33" s="140">
        <v>163</v>
      </c>
      <c r="J33" s="115">
        <v>21</v>
      </c>
      <c r="K33" s="116">
        <v>12.883435582822086</v>
      </c>
    </row>
    <row r="34" spans="1:11" ht="14.1" customHeight="1" x14ac:dyDescent="0.2">
      <c r="A34" s="306">
        <v>33</v>
      </c>
      <c r="B34" s="307" t="s">
        <v>253</v>
      </c>
      <c r="C34" s="308"/>
      <c r="D34" s="113">
        <v>1.9347581552305961</v>
      </c>
      <c r="E34" s="115">
        <v>86</v>
      </c>
      <c r="F34" s="114">
        <v>83</v>
      </c>
      <c r="G34" s="114">
        <v>72</v>
      </c>
      <c r="H34" s="114">
        <v>48</v>
      </c>
      <c r="I34" s="140">
        <v>75</v>
      </c>
      <c r="J34" s="115">
        <v>11</v>
      </c>
      <c r="K34" s="116">
        <v>14.666666666666666</v>
      </c>
    </row>
    <row r="35" spans="1:11" ht="14.1" customHeight="1" x14ac:dyDescent="0.2">
      <c r="A35" s="306">
        <v>34</v>
      </c>
      <c r="B35" s="307" t="s">
        <v>254</v>
      </c>
      <c r="C35" s="308"/>
      <c r="D35" s="113">
        <v>3.3970753655793025</v>
      </c>
      <c r="E35" s="115">
        <v>151</v>
      </c>
      <c r="F35" s="114">
        <v>89</v>
      </c>
      <c r="G35" s="114">
        <v>82</v>
      </c>
      <c r="H35" s="114">
        <v>104</v>
      </c>
      <c r="I35" s="140">
        <v>143</v>
      </c>
      <c r="J35" s="115">
        <v>8</v>
      </c>
      <c r="K35" s="116">
        <v>5.5944055944055942</v>
      </c>
    </row>
    <row r="36" spans="1:11" ht="14.1" customHeight="1" x14ac:dyDescent="0.2">
      <c r="A36" s="306">
        <v>41</v>
      </c>
      <c r="B36" s="307" t="s">
        <v>255</v>
      </c>
      <c r="C36" s="308"/>
      <c r="D36" s="113">
        <v>0.4049493813273341</v>
      </c>
      <c r="E36" s="115">
        <v>18</v>
      </c>
      <c r="F36" s="114">
        <v>14</v>
      </c>
      <c r="G36" s="114">
        <v>9</v>
      </c>
      <c r="H36" s="114">
        <v>11</v>
      </c>
      <c r="I36" s="140">
        <v>14</v>
      </c>
      <c r="J36" s="115">
        <v>4</v>
      </c>
      <c r="K36" s="116">
        <v>28.571428571428573</v>
      </c>
    </row>
    <row r="37" spans="1:11" ht="14.1" customHeight="1" x14ac:dyDescent="0.2">
      <c r="A37" s="306">
        <v>42</v>
      </c>
      <c r="B37" s="307" t="s">
        <v>256</v>
      </c>
      <c r="C37" s="308"/>
      <c r="D37" s="113">
        <v>0.20247469066366705</v>
      </c>
      <c r="E37" s="115">
        <v>9</v>
      </c>
      <c r="F37" s="114" t="s">
        <v>513</v>
      </c>
      <c r="G37" s="114" t="s">
        <v>513</v>
      </c>
      <c r="H37" s="114" t="s">
        <v>513</v>
      </c>
      <c r="I37" s="140" t="s">
        <v>513</v>
      </c>
      <c r="J37" s="115" t="s">
        <v>513</v>
      </c>
      <c r="K37" s="116" t="s">
        <v>513</v>
      </c>
    </row>
    <row r="38" spans="1:11" ht="14.1" customHeight="1" x14ac:dyDescent="0.2">
      <c r="A38" s="306">
        <v>43</v>
      </c>
      <c r="B38" s="307" t="s">
        <v>257</v>
      </c>
      <c r="C38" s="308"/>
      <c r="D38" s="113">
        <v>0.42744656917885265</v>
      </c>
      <c r="E38" s="115">
        <v>19</v>
      </c>
      <c r="F38" s="114">
        <v>17</v>
      </c>
      <c r="G38" s="114">
        <v>11</v>
      </c>
      <c r="H38" s="114">
        <v>19</v>
      </c>
      <c r="I38" s="140">
        <v>21</v>
      </c>
      <c r="J38" s="115">
        <v>-2</v>
      </c>
      <c r="K38" s="116">
        <v>-9.5238095238095237</v>
      </c>
    </row>
    <row r="39" spans="1:11" ht="14.1" customHeight="1" x14ac:dyDescent="0.2">
      <c r="A39" s="306">
        <v>51</v>
      </c>
      <c r="B39" s="307" t="s">
        <v>258</v>
      </c>
      <c r="C39" s="308"/>
      <c r="D39" s="113">
        <v>5.7592800899887511</v>
      </c>
      <c r="E39" s="115">
        <v>256</v>
      </c>
      <c r="F39" s="114">
        <v>244</v>
      </c>
      <c r="G39" s="114">
        <v>283</v>
      </c>
      <c r="H39" s="114">
        <v>254</v>
      </c>
      <c r="I39" s="140">
        <v>289</v>
      </c>
      <c r="J39" s="115">
        <v>-33</v>
      </c>
      <c r="K39" s="116">
        <v>-11.418685121107266</v>
      </c>
    </row>
    <row r="40" spans="1:11" ht="14.1" customHeight="1" x14ac:dyDescent="0.2">
      <c r="A40" s="306" t="s">
        <v>259</v>
      </c>
      <c r="B40" s="307" t="s">
        <v>260</v>
      </c>
      <c r="C40" s="308"/>
      <c r="D40" s="113">
        <v>5.0618672665916762</v>
      </c>
      <c r="E40" s="115">
        <v>225</v>
      </c>
      <c r="F40" s="114">
        <v>215</v>
      </c>
      <c r="G40" s="114">
        <v>264</v>
      </c>
      <c r="H40" s="114">
        <v>235</v>
      </c>
      <c r="I40" s="140">
        <v>255</v>
      </c>
      <c r="J40" s="115">
        <v>-30</v>
      </c>
      <c r="K40" s="116">
        <v>-11.764705882352942</v>
      </c>
    </row>
    <row r="41" spans="1:11" ht="14.1" customHeight="1" x14ac:dyDescent="0.2">
      <c r="A41" s="306"/>
      <c r="B41" s="307" t="s">
        <v>261</v>
      </c>
      <c r="C41" s="308"/>
      <c r="D41" s="113">
        <v>4.3419572553430825</v>
      </c>
      <c r="E41" s="115">
        <v>193</v>
      </c>
      <c r="F41" s="114">
        <v>183</v>
      </c>
      <c r="G41" s="114">
        <v>201</v>
      </c>
      <c r="H41" s="114">
        <v>201</v>
      </c>
      <c r="I41" s="140">
        <v>207</v>
      </c>
      <c r="J41" s="115">
        <v>-14</v>
      </c>
      <c r="K41" s="116">
        <v>-6.7632850241545892</v>
      </c>
    </row>
    <row r="42" spans="1:11" ht="14.1" customHeight="1" x14ac:dyDescent="0.2">
      <c r="A42" s="306">
        <v>52</v>
      </c>
      <c r="B42" s="307" t="s">
        <v>262</v>
      </c>
      <c r="C42" s="308"/>
      <c r="D42" s="113">
        <v>5.2418447694038246</v>
      </c>
      <c r="E42" s="115">
        <v>233</v>
      </c>
      <c r="F42" s="114">
        <v>228</v>
      </c>
      <c r="G42" s="114">
        <v>233</v>
      </c>
      <c r="H42" s="114">
        <v>249</v>
      </c>
      <c r="I42" s="140">
        <v>270</v>
      </c>
      <c r="J42" s="115">
        <v>-37</v>
      </c>
      <c r="K42" s="116">
        <v>-13.703703703703704</v>
      </c>
    </row>
    <row r="43" spans="1:11" ht="14.1" customHeight="1" x14ac:dyDescent="0.2">
      <c r="A43" s="306" t="s">
        <v>263</v>
      </c>
      <c r="B43" s="307" t="s">
        <v>264</v>
      </c>
      <c r="C43" s="308"/>
      <c r="D43" s="113">
        <v>4.3644544431946004</v>
      </c>
      <c r="E43" s="115">
        <v>194</v>
      </c>
      <c r="F43" s="114">
        <v>202</v>
      </c>
      <c r="G43" s="114">
        <v>216</v>
      </c>
      <c r="H43" s="114">
        <v>231</v>
      </c>
      <c r="I43" s="140">
        <v>233</v>
      </c>
      <c r="J43" s="115">
        <v>-39</v>
      </c>
      <c r="K43" s="116">
        <v>-16.738197424892704</v>
      </c>
    </row>
    <row r="44" spans="1:11" ht="14.1" customHeight="1" x14ac:dyDescent="0.2">
      <c r="A44" s="306">
        <v>53</v>
      </c>
      <c r="B44" s="307" t="s">
        <v>265</v>
      </c>
      <c r="C44" s="308"/>
      <c r="D44" s="113">
        <v>1.4398200224971878</v>
      </c>
      <c r="E44" s="115">
        <v>64</v>
      </c>
      <c r="F44" s="114">
        <v>48</v>
      </c>
      <c r="G44" s="114">
        <v>63</v>
      </c>
      <c r="H44" s="114">
        <v>52</v>
      </c>
      <c r="I44" s="140">
        <v>52</v>
      </c>
      <c r="J44" s="115">
        <v>12</v>
      </c>
      <c r="K44" s="116">
        <v>23.076923076923077</v>
      </c>
    </row>
    <row r="45" spans="1:11" ht="14.1" customHeight="1" x14ac:dyDescent="0.2">
      <c r="A45" s="306" t="s">
        <v>266</v>
      </c>
      <c r="B45" s="307" t="s">
        <v>267</v>
      </c>
      <c r="C45" s="308"/>
      <c r="D45" s="113">
        <v>1.4173228346456692</v>
      </c>
      <c r="E45" s="115">
        <v>63</v>
      </c>
      <c r="F45" s="114">
        <v>46</v>
      </c>
      <c r="G45" s="114">
        <v>62</v>
      </c>
      <c r="H45" s="114">
        <v>51</v>
      </c>
      <c r="I45" s="140">
        <v>50</v>
      </c>
      <c r="J45" s="115">
        <v>13</v>
      </c>
      <c r="K45" s="116">
        <v>26</v>
      </c>
    </row>
    <row r="46" spans="1:11" ht="14.1" customHeight="1" x14ac:dyDescent="0.2">
      <c r="A46" s="306">
        <v>54</v>
      </c>
      <c r="B46" s="307" t="s">
        <v>268</v>
      </c>
      <c r="C46" s="308"/>
      <c r="D46" s="113">
        <v>3.3520809898762653</v>
      </c>
      <c r="E46" s="115">
        <v>149</v>
      </c>
      <c r="F46" s="114">
        <v>120</v>
      </c>
      <c r="G46" s="114">
        <v>131</v>
      </c>
      <c r="H46" s="114">
        <v>125</v>
      </c>
      <c r="I46" s="140">
        <v>139</v>
      </c>
      <c r="J46" s="115">
        <v>10</v>
      </c>
      <c r="K46" s="116">
        <v>7.1942446043165464</v>
      </c>
    </row>
    <row r="47" spans="1:11" ht="14.1" customHeight="1" x14ac:dyDescent="0.2">
      <c r="A47" s="306">
        <v>61</v>
      </c>
      <c r="B47" s="307" t="s">
        <v>269</v>
      </c>
      <c r="C47" s="308"/>
      <c r="D47" s="113">
        <v>1.5298087739032622</v>
      </c>
      <c r="E47" s="115">
        <v>68</v>
      </c>
      <c r="F47" s="114">
        <v>52</v>
      </c>
      <c r="G47" s="114">
        <v>58</v>
      </c>
      <c r="H47" s="114">
        <v>44</v>
      </c>
      <c r="I47" s="140">
        <v>93</v>
      </c>
      <c r="J47" s="115">
        <v>-25</v>
      </c>
      <c r="K47" s="116">
        <v>-26.881720430107528</v>
      </c>
    </row>
    <row r="48" spans="1:11" ht="14.1" customHeight="1" x14ac:dyDescent="0.2">
      <c r="A48" s="306">
        <v>62</v>
      </c>
      <c r="B48" s="307" t="s">
        <v>270</v>
      </c>
      <c r="C48" s="308"/>
      <c r="D48" s="113">
        <v>9.0663667041619789</v>
      </c>
      <c r="E48" s="115">
        <v>403</v>
      </c>
      <c r="F48" s="114">
        <v>351</v>
      </c>
      <c r="G48" s="114">
        <v>397</v>
      </c>
      <c r="H48" s="114">
        <v>351</v>
      </c>
      <c r="I48" s="140">
        <v>415</v>
      </c>
      <c r="J48" s="115">
        <v>-12</v>
      </c>
      <c r="K48" s="116">
        <v>-2.8915662650602409</v>
      </c>
    </row>
    <row r="49" spans="1:11" ht="14.1" customHeight="1" x14ac:dyDescent="0.2">
      <c r="A49" s="306">
        <v>63</v>
      </c>
      <c r="B49" s="307" t="s">
        <v>271</v>
      </c>
      <c r="C49" s="308"/>
      <c r="D49" s="113">
        <v>5.984251968503937</v>
      </c>
      <c r="E49" s="115">
        <v>266</v>
      </c>
      <c r="F49" s="114">
        <v>222</v>
      </c>
      <c r="G49" s="114">
        <v>218</v>
      </c>
      <c r="H49" s="114">
        <v>161</v>
      </c>
      <c r="I49" s="140">
        <v>226</v>
      </c>
      <c r="J49" s="115">
        <v>40</v>
      </c>
      <c r="K49" s="116">
        <v>17.699115044247787</v>
      </c>
    </row>
    <row r="50" spans="1:11" ht="14.1" customHeight="1" x14ac:dyDescent="0.2">
      <c r="A50" s="306" t="s">
        <v>272</v>
      </c>
      <c r="B50" s="307" t="s">
        <v>273</v>
      </c>
      <c r="C50" s="308"/>
      <c r="D50" s="113">
        <v>1.0123734533183353</v>
      </c>
      <c r="E50" s="115">
        <v>45</v>
      </c>
      <c r="F50" s="114">
        <v>38</v>
      </c>
      <c r="G50" s="114">
        <v>46</v>
      </c>
      <c r="H50" s="114">
        <v>24</v>
      </c>
      <c r="I50" s="140">
        <v>25</v>
      </c>
      <c r="J50" s="115">
        <v>20</v>
      </c>
      <c r="K50" s="116">
        <v>80</v>
      </c>
    </row>
    <row r="51" spans="1:11" ht="14.1" customHeight="1" x14ac:dyDescent="0.2">
      <c r="A51" s="306" t="s">
        <v>274</v>
      </c>
      <c r="B51" s="307" t="s">
        <v>275</v>
      </c>
      <c r="C51" s="308"/>
      <c r="D51" s="113">
        <v>4.5894263217097864</v>
      </c>
      <c r="E51" s="115">
        <v>204</v>
      </c>
      <c r="F51" s="114">
        <v>162</v>
      </c>
      <c r="G51" s="114">
        <v>158</v>
      </c>
      <c r="H51" s="114">
        <v>125</v>
      </c>
      <c r="I51" s="140">
        <v>177</v>
      </c>
      <c r="J51" s="115">
        <v>27</v>
      </c>
      <c r="K51" s="116">
        <v>15.254237288135593</v>
      </c>
    </row>
    <row r="52" spans="1:11" ht="14.1" customHeight="1" x14ac:dyDescent="0.2">
      <c r="A52" s="306">
        <v>71</v>
      </c>
      <c r="B52" s="307" t="s">
        <v>276</v>
      </c>
      <c r="C52" s="308"/>
      <c r="D52" s="113">
        <v>7.6490438695163103</v>
      </c>
      <c r="E52" s="115">
        <v>340</v>
      </c>
      <c r="F52" s="114">
        <v>250</v>
      </c>
      <c r="G52" s="114">
        <v>305</v>
      </c>
      <c r="H52" s="114">
        <v>270</v>
      </c>
      <c r="I52" s="140">
        <v>307</v>
      </c>
      <c r="J52" s="115">
        <v>33</v>
      </c>
      <c r="K52" s="116">
        <v>10.749185667752442</v>
      </c>
    </row>
    <row r="53" spans="1:11" ht="14.1" customHeight="1" x14ac:dyDescent="0.2">
      <c r="A53" s="306" t="s">
        <v>277</v>
      </c>
      <c r="B53" s="307" t="s">
        <v>278</v>
      </c>
      <c r="C53" s="308"/>
      <c r="D53" s="113">
        <v>2.767154105736783</v>
      </c>
      <c r="E53" s="115">
        <v>123</v>
      </c>
      <c r="F53" s="114">
        <v>100</v>
      </c>
      <c r="G53" s="114">
        <v>94</v>
      </c>
      <c r="H53" s="114">
        <v>103</v>
      </c>
      <c r="I53" s="140">
        <v>103</v>
      </c>
      <c r="J53" s="115">
        <v>20</v>
      </c>
      <c r="K53" s="116">
        <v>19.417475728155338</v>
      </c>
    </row>
    <row r="54" spans="1:11" ht="14.1" customHeight="1" x14ac:dyDescent="0.2">
      <c r="A54" s="306" t="s">
        <v>279</v>
      </c>
      <c r="B54" s="307" t="s">
        <v>280</v>
      </c>
      <c r="C54" s="308"/>
      <c r="D54" s="113">
        <v>3.9595050618672665</v>
      </c>
      <c r="E54" s="115">
        <v>176</v>
      </c>
      <c r="F54" s="114">
        <v>126</v>
      </c>
      <c r="G54" s="114">
        <v>176</v>
      </c>
      <c r="H54" s="114">
        <v>138</v>
      </c>
      <c r="I54" s="140">
        <v>167</v>
      </c>
      <c r="J54" s="115">
        <v>9</v>
      </c>
      <c r="K54" s="116">
        <v>5.3892215568862278</v>
      </c>
    </row>
    <row r="55" spans="1:11" ht="14.1" customHeight="1" x14ac:dyDescent="0.2">
      <c r="A55" s="306">
        <v>72</v>
      </c>
      <c r="B55" s="307" t="s">
        <v>281</v>
      </c>
      <c r="C55" s="308"/>
      <c r="D55" s="113">
        <v>1.2148481439820022</v>
      </c>
      <c r="E55" s="115">
        <v>54</v>
      </c>
      <c r="F55" s="114">
        <v>63</v>
      </c>
      <c r="G55" s="114">
        <v>50</v>
      </c>
      <c r="H55" s="114">
        <v>45</v>
      </c>
      <c r="I55" s="140">
        <v>67</v>
      </c>
      <c r="J55" s="115">
        <v>-13</v>
      </c>
      <c r="K55" s="116">
        <v>-19.402985074626866</v>
      </c>
    </row>
    <row r="56" spans="1:11" ht="14.1" customHeight="1" x14ac:dyDescent="0.2">
      <c r="A56" s="306" t="s">
        <v>282</v>
      </c>
      <c r="B56" s="307" t="s">
        <v>283</v>
      </c>
      <c r="C56" s="308"/>
      <c r="D56" s="113">
        <v>0.26996625421822273</v>
      </c>
      <c r="E56" s="115">
        <v>12</v>
      </c>
      <c r="F56" s="114">
        <v>20</v>
      </c>
      <c r="G56" s="114">
        <v>8</v>
      </c>
      <c r="H56" s="114">
        <v>13</v>
      </c>
      <c r="I56" s="140">
        <v>20</v>
      </c>
      <c r="J56" s="115">
        <v>-8</v>
      </c>
      <c r="K56" s="116">
        <v>-40</v>
      </c>
    </row>
    <row r="57" spans="1:11" ht="14.1" customHeight="1" x14ac:dyDescent="0.2">
      <c r="A57" s="306" t="s">
        <v>284</v>
      </c>
      <c r="B57" s="307" t="s">
        <v>285</v>
      </c>
      <c r="C57" s="308"/>
      <c r="D57" s="113">
        <v>0.65241844769403823</v>
      </c>
      <c r="E57" s="115">
        <v>29</v>
      </c>
      <c r="F57" s="114">
        <v>37</v>
      </c>
      <c r="G57" s="114">
        <v>34</v>
      </c>
      <c r="H57" s="114">
        <v>24</v>
      </c>
      <c r="I57" s="140">
        <v>33</v>
      </c>
      <c r="J57" s="115">
        <v>-4</v>
      </c>
      <c r="K57" s="116">
        <v>-12.121212121212121</v>
      </c>
    </row>
    <row r="58" spans="1:11" ht="14.1" customHeight="1" x14ac:dyDescent="0.2">
      <c r="A58" s="306">
        <v>73</v>
      </c>
      <c r="B58" s="307" t="s">
        <v>286</v>
      </c>
      <c r="C58" s="308"/>
      <c r="D58" s="113">
        <v>1.7547806524184477</v>
      </c>
      <c r="E58" s="115">
        <v>78</v>
      </c>
      <c r="F58" s="114">
        <v>44</v>
      </c>
      <c r="G58" s="114">
        <v>53</v>
      </c>
      <c r="H58" s="114">
        <v>48</v>
      </c>
      <c r="I58" s="140">
        <v>66</v>
      </c>
      <c r="J58" s="115">
        <v>12</v>
      </c>
      <c r="K58" s="116">
        <v>18.181818181818183</v>
      </c>
    </row>
    <row r="59" spans="1:11" ht="14.1" customHeight="1" x14ac:dyDescent="0.2">
      <c r="A59" s="306" t="s">
        <v>287</v>
      </c>
      <c r="B59" s="307" t="s">
        <v>288</v>
      </c>
      <c r="C59" s="308"/>
      <c r="D59" s="113">
        <v>1.5298087739032622</v>
      </c>
      <c r="E59" s="115">
        <v>68</v>
      </c>
      <c r="F59" s="114">
        <v>39</v>
      </c>
      <c r="G59" s="114">
        <v>47</v>
      </c>
      <c r="H59" s="114">
        <v>46</v>
      </c>
      <c r="I59" s="140">
        <v>53</v>
      </c>
      <c r="J59" s="115">
        <v>15</v>
      </c>
      <c r="K59" s="116">
        <v>28.30188679245283</v>
      </c>
    </row>
    <row r="60" spans="1:11" ht="14.1" customHeight="1" x14ac:dyDescent="0.2">
      <c r="A60" s="306">
        <v>81</v>
      </c>
      <c r="B60" s="307" t="s">
        <v>289</v>
      </c>
      <c r="C60" s="308"/>
      <c r="D60" s="113">
        <v>9.2238470191226103</v>
      </c>
      <c r="E60" s="115">
        <v>410</v>
      </c>
      <c r="F60" s="114">
        <v>340</v>
      </c>
      <c r="G60" s="114">
        <v>346</v>
      </c>
      <c r="H60" s="114">
        <v>333</v>
      </c>
      <c r="I60" s="140">
        <v>289</v>
      </c>
      <c r="J60" s="115">
        <v>121</v>
      </c>
      <c r="K60" s="116">
        <v>41.868512110726641</v>
      </c>
    </row>
    <row r="61" spans="1:11" ht="14.1" customHeight="1" x14ac:dyDescent="0.2">
      <c r="A61" s="306" t="s">
        <v>290</v>
      </c>
      <c r="B61" s="307" t="s">
        <v>291</v>
      </c>
      <c r="C61" s="308"/>
      <c r="D61" s="113">
        <v>1.8447694038245219</v>
      </c>
      <c r="E61" s="115">
        <v>82</v>
      </c>
      <c r="F61" s="114">
        <v>49</v>
      </c>
      <c r="G61" s="114">
        <v>66</v>
      </c>
      <c r="H61" s="114">
        <v>68</v>
      </c>
      <c r="I61" s="140">
        <v>51</v>
      </c>
      <c r="J61" s="115">
        <v>31</v>
      </c>
      <c r="K61" s="116">
        <v>60.784313725490193</v>
      </c>
    </row>
    <row r="62" spans="1:11" ht="14.1" customHeight="1" x14ac:dyDescent="0.2">
      <c r="A62" s="306" t="s">
        <v>292</v>
      </c>
      <c r="B62" s="307" t="s">
        <v>293</v>
      </c>
      <c r="C62" s="308"/>
      <c r="D62" s="113">
        <v>3.8245219347581552</v>
      </c>
      <c r="E62" s="115">
        <v>170</v>
      </c>
      <c r="F62" s="114">
        <v>196</v>
      </c>
      <c r="G62" s="114">
        <v>156</v>
      </c>
      <c r="H62" s="114">
        <v>154</v>
      </c>
      <c r="I62" s="140">
        <v>148</v>
      </c>
      <c r="J62" s="115">
        <v>22</v>
      </c>
      <c r="K62" s="116">
        <v>14.864864864864865</v>
      </c>
    </row>
    <row r="63" spans="1:11" ht="14.1" customHeight="1" x14ac:dyDescent="0.2">
      <c r="A63" s="306"/>
      <c r="B63" s="307" t="s">
        <v>294</v>
      </c>
      <c r="C63" s="308"/>
      <c r="D63" s="113">
        <v>3.4195725534308212</v>
      </c>
      <c r="E63" s="115">
        <v>152</v>
      </c>
      <c r="F63" s="114">
        <v>183</v>
      </c>
      <c r="G63" s="114">
        <v>145</v>
      </c>
      <c r="H63" s="114">
        <v>135</v>
      </c>
      <c r="I63" s="140">
        <v>131</v>
      </c>
      <c r="J63" s="115">
        <v>21</v>
      </c>
      <c r="K63" s="116">
        <v>16.03053435114504</v>
      </c>
    </row>
    <row r="64" spans="1:11" ht="14.1" customHeight="1" x14ac:dyDescent="0.2">
      <c r="A64" s="306" t="s">
        <v>295</v>
      </c>
      <c r="B64" s="307" t="s">
        <v>296</v>
      </c>
      <c r="C64" s="308"/>
      <c r="D64" s="113">
        <v>1.2373453318335208</v>
      </c>
      <c r="E64" s="115">
        <v>55</v>
      </c>
      <c r="F64" s="114">
        <v>43</v>
      </c>
      <c r="G64" s="114">
        <v>44</v>
      </c>
      <c r="H64" s="114">
        <v>57</v>
      </c>
      <c r="I64" s="140">
        <v>35</v>
      </c>
      <c r="J64" s="115">
        <v>20</v>
      </c>
      <c r="K64" s="116">
        <v>57.142857142857146</v>
      </c>
    </row>
    <row r="65" spans="1:11" ht="14.1" customHeight="1" x14ac:dyDescent="0.2">
      <c r="A65" s="306" t="s">
        <v>297</v>
      </c>
      <c r="B65" s="307" t="s">
        <v>298</v>
      </c>
      <c r="C65" s="308"/>
      <c r="D65" s="113">
        <v>1.4623172103487063</v>
      </c>
      <c r="E65" s="115">
        <v>65</v>
      </c>
      <c r="F65" s="114">
        <v>29</v>
      </c>
      <c r="G65" s="114">
        <v>49</v>
      </c>
      <c r="H65" s="114">
        <v>24</v>
      </c>
      <c r="I65" s="140">
        <v>30</v>
      </c>
      <c r="J65" s="115">
        <v>35</v>
      </c>
      <c r="K65" s="116">
        <v>116.66666666666667</v>
      </c>
    </row>
    <row r="66" spans="1:11" ht="14.1" customHeight="1" x14ac:dyDescent="0.2">
      <c r="A66" s="306">
        <v>82</v>
      </c>
      <c r="B66" s="307" t="s">
        <v>299</v>
      </c>
      <c r="C66" s="308"/>
      <c r="D66" s="113">
        <v>3.2620922384701911</v>
      </c>
      <c r="E66" s="115">
        <v>145</v>
      </c>
      <c r="F66" s="114">
        <v>152</v>
      </c>
      <c r="G66" s="114">
        <v>126</v>
      </c>
      <c r="H66" s="114">
        <v>134</v>
      </c>
      <c r="I66" s="140">
        <v>179</v>
      </c>
      <c r="J66" s="115">
        <v>-34</v>
      </c>
      <c r="K66" s="116">
        <v>-18.994413407821231</v>
      </c>
    </row>
    <row r="67" spans="1:11" ht="14.1" customHeight="1" x14ac:dyDescent="0.2">
      <c r="A67" s="306" t="s">
        <v>300</v>
      </c>
      <c r="B67" s="307" t="s">
        <v>301</v>
      </c>
      <c r="C67" s="308"/>
      <c r="D67" s="113">
        <v>1.889763779527559</v>
      </c>
      <c r="E67" s="115">
        <v>84</v>
      </c>
      <c r="F67" s="114">
        <v>109</v>
      </c>
      <c r="G67" s="114">
        <v>73</v>
      </c>
      <c r="H67" s="114">
        <v>97</v>
      </c>
      <c r="I67" s="140">
        <v>127</v>
      </c>
      <c r="J67" s="115">
        <v>-43</v>
      </c>
      <c r="K67" s="116">
        <v>-33.85826771653543</v>
      </c>
    </row>
    <row r="68" spans="1:11" ht="14.1" customHeight="1" x14ac:dyDescent="0.2">
      <c r="A68" s="306" t="s">
        <v>302</v>
      </c>
      <c r="B68" s="307" t="s">
        <v>303</v>
      </c>
      <c r="C68" s="308"/>
      <c r="D68" s="113">
        <v>1.0123734533183353</v>
      </c>
      <c r="E68" s="115">
        <v>45</v>
      </c>
      <c r="F68" s="114">
        <v>29</v>
      </c>
      <c r="G68" s="114">
        <v>28</v>
      </c>
      <c r="H68" s="114">
        <v>22</v>
      </c>
      <c r="I68" s="140">
        <v>36</v>
      </c>
      <c r="J68" s="115">
        <v>9</v>
      </c>
      <c r="K68" s="116">
        <v>25</v>
      </c>
    </row>
    <row r="69" spans="1:11" ht="14.1" customHeight="1" x14ac:dyDescent="0.2">
      <c r="A69" s="306">
        <v>83</v>
      </c>
      <c r="B69" s="307" t="s">
        <v>304</v>
      </c>
      <c r="C69" s="308"/>
      <c r="D69" s="113">
        <v>4.634420697412823</v>
      </c>
      <c r="E69" s="115">
        <v>206</v>
      </c>
      <c r="F69" s="114">
        <v>149</v>
      </c>
      <c r="G69" s="114">
        <v>193</v>
      </c>
      <c r="H69" s="114">
        <v>144</v>
      </c>
      <c r="I69" s="140">
        <v>193</v>
      </c>
      <c r="J69" s="115">
        <v>13</v>
      </c>
      <c r="K69" s="116">
        <v>6.7357512953367875</v>
      </c>
    </row>
    <row r="70" spans="1:11" ht="14.1" customHeight="1" x14ac:dyDescent="0.2">
      <c r="A70" s="306" t="s">
        <v>305</v>
      </c>
      <c r="B70" s="307" t="s">
        <v>306</v>
      </c>
      <c r="C70" s="308"/>
      <c r="D70" s="113">
        <v>4.2294713160854895</v>
      </c>
      <c r="E70" s="115">
        <v>188</v>
      </c>
      <c r="F70" s="114">
        <v>128</v>
      </c>
      <c r="G70" s="114">
        <v>174</v>
      </c>
      <c r="H70" s="114">
        <v>130</v>
      </c>
      <c r="I70" s="140">
        <v>166</v>
      </c>
      <c r="J70" s="115">
        <v>22</v>
      </c>
      <c r="K70" s="116">
        <v>13.253012048192771</v>
      </c>
    </row>
    <row r="71" spans="1:11" ht="14.1" customHeight="1" x14ac:dyDescent="0.2">
      <c r="A71" s="306"/>
      <c r="B71" s="307" t="s">
        <v>307</v>
      </c>
      <c r="C71" s="308"/>
      <c r="D71" s="113">
        <v>2.2722159730033744</v>
      </c>
      <c r="E71" s="115">
        <v>101</v>
      </c>
      <c r="F71" s="114">
        <v>76</v>
      </c>
      <c r="G71" s="114">
        <v>122</v>
      </c>
      <c r="H71" s="114">
        <v>90</v>
      </c>
      <c r="I71" s="140">
        <v>107</v>
      </c>
      <c r="J71" s="115">
        <v>-6</v>
      </c>
      <c r="K71" s="116">
        <v>-5.6074766355140184</v>
      </c>
    </row>
    <row r="72" spans="1:11" ht="14.1" customHeight="1" x14ac:dyDescent="0.2">
      <c r="A72" s="306">
        <v>84</v>
      </c>
      <c r="B72" s="307" t="s">
        <v>308</v>
      </c>
      <c r="C72" s="308"/>
      <c r="D72" s="113">
        <v>5.1518560179977504</v>
      </c>
      <c r="E72" s="115">
        <v>229</v>
      </c>
      <c r="F72" s="114">
        <v>66</v>
      </c>
      <c r="G72" s="114">
        <v>139</v>
      </c>
      <c r="H72" s="114">
        <v>67</v>
      </c>
      <c r="I72" s="140">
        <v>105</v>
      </c>
      <c r="J72" s="115">
        <v>124</v>
      </c>
      <c r="K72" s="116">
        <v>118.0952380952381</v>
      </c>
    </row>
    <row r="73" spans="1:11" ht="14.1" customHeight="1" x14ac:dyDescent="0.2">
      <c r="A73" s="306" t="s">
        <v>309</v>
      </c>
      <c r="B73" s="307" t="s">
        <v>310</v>
      </c>
      <c r="C73" s="308"/>
      <c r="D73" s="113">
        <v>3.0146231721034868</v>
      </c>
      <c r="E73" s="115">
        <v>134</v>
      </c>
      <c r="F73" s="114">
        <v>22</v>
      </c>
      <c r="G73" s="114">
        <v>68</v>
      </c>
      <c r="H73" s="114">
        <v>37</v>
      </c>
      <c r="I73" s="140">
        <v>50</v>
      </c>
      <c r="J73" s="115">
        <v>84</v>
      </c>
      <c r="K73" s="116">
        <v>168</v>
      </c>
    </row>
    <row r="74" spans="1:11" ht="14.1" customHeight="1" x14ac:dyDescent="0.2">
      <c r="A74" s="306" t="s">
        <v>311</v>
      </c>
      <c r="B74" s="307" t="s">
        <v>312</v>
      </c>
      <c r="C74" s="308"/>
      <c r="D74" s="113">
        <v>0.69741282339707533</v>
      </c>
      <c r="E74" s="115">
        <v>31</v>
      </c>
      <c r="F74" s="114">
        <v>8</v>
      </c>
      <c r="G74" s="114">
        <v>17</v>
      </c>
      <c r="H74" s="114">
        <v>8</v>
      </c>
      <c r="I74" s="140">
        <v>11</v>
      </c>
      <c r="J74" s="115">
        <v>20</v>
      </c>
      <c r="K74" s="116">
        <v>181.81818181818181</v>
      </c>
    </row>
    <row r="75" spans="1:11" ht="14.1" customHeight="1" x14ac:dyDescent="0.2">
      <c r="A75" s="306" t="s">
        <v>313</v>
      </c>
      <c r="B75" s="307" t="s">
        <v>314</v>
      </c>
      <c r="C75" s="308"/>
      <c r="D75" s="113">
        <v>1.0348706411698538</v>
      </c>
      <c r="E75" s="115">
        <v>46</v>
      </c>
      <c r="F75" s="114">
        <v>11</v>
      </c>
      <c r="G75" s="114">
        <v>35</v>
      </c>
      <c r="H75" s="114">
        <v>16</v>
      </c>
      <c r="I75" s="140">
        <v>31</v>
      </c>
      <c r="J75" s="115">
        <v>15</v>
      </c>
      <c r="K75" s="116">
        <v>48.387096774193552</v>
      </c>
    </row>
    <row r="76" spans="1:11" ht="14.1" customHeight="1" x14ac:dyDescent="0.2">
      <c r="A76" s="306">
        <v>91</v>
      </c>
      <c r="B76" s="307" t="s">
        <v>315</v>
      </c>
      <c r="C76" s="308"/>
      <c r="D76" s="113">
        <v>0.31496062992125984</v>
      </c>
      <c r="E76" s="115">
        <v>14</v>
      </c>
      <c r="F76" s="114">
        <v>7</v>
      </c>
      <c r="G76" s="114">
        <v>9</v>
      </c>
      <c r="H76" s="114">
        <v>9</v>
      </c>
      <c r="I76" s="140">
        <v>7</v>
      </c>
      <c r="J76" s="115">
        <v>7</v>
      </c>
      <c r="K76" s="116">
        <v>100</v>
      </c>
    </row>
    <row r="77" spans="1:11" ht="14.1" customHeight="1" x14ac:dyDescent="0.2">
      <c r="A77" s="306">
        <v>92</v>
      </c>
      <c r="B77" s="307" t="s">
        <v>316</v>
      </c>
      <c r="C77" s="308"/>
      <c r="D77" s="113">
        <v>1.0123734533183353</v>
      </c>
      <c r="E77" s="115">
        <v>45</v>
      </c>
      <c r="F77" s="114">
        <v>23</v>
      </c>
      <c r="G77" s="114">
        <v>48</v>
      </c>
      <c r="H77" s="114">
        <v>34</v>
      </c>
      <c r="I77" s="140">
        <v>28</v>
      </c>
      <c r="J77" s="115">
        <v>17</v>
      </c>
      <c r="K77" s="116">
        <v>60.714285714285715</v>
      </c>
    </row>
    <row r="78" spans="1:11" ht="14.1" customHeight="1" x14ac:dyDescent="0.2">
      <c r="A78" s="306">
        <v>93</v>
      </c>
      <c r="B78" s="307" t="s">
        <v>317</v>
      </c>
      <c r="C78" s="308"/>
      <c r="D78" s="113">
        <v>0</v>
      </c>
      <c r="E78" s="115">
        <v>0</v>
      </c>
      <c r="F78" s="114">
        <v>4</v>
      </c>
      <c r="G78" s="114">
        <v>5</v>
      </c>
      <c r="H78" s="114" t="s">
        <v>513</v>
      </c>
      <c r="I78" s="140" t="s">
        <v>513</v>
      </c>
      <c r="J78" s="115" t="s">
        <v>513</v>
      </c>
      <c r="K78" s="116" t="s">
        <v>513</v>
      </c>
    </row>
    <row r="79" spans="1:11" ht="14.1" customHeight="1" x14ac:dyDescent="0.2">
      <c r="A79" s="306">
        <v>94</v>
      </c>
      <c r="B79" s="307" t="s">
        <v>318</v>
      </c>
      <c r="C79" s="308"/>
      <c r="D79" s="113">
        <v>8.9988751406074236E-2</v>
      </c>
      <c r="E79" s="115">
        <v>4</v>
      </c>
      <c r="F79" s="114">
        <v>5</v>
      </c>
      <c r="G79" s="114">
        <v>8</v>
      </c>
      <c r="H79" s="114">
        <v>7</v>
      </c>
      <c r="I79" s="140">
        <v>8</v>
      </c>
      <c r="J79" s="115">
        <v>-4</v>
      </c>
      <c r="K79" s="116">
        <v>-50</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0.53993250843644547</v>
      </c>
      <c r="E81" s="143">
        <v>24</v>
      </c>
      <c r="F81" s="144">
        <v>18</v>
      </c>
      <c r="G81" s="144">
        <v>23</v>
      </c>
      <c r="H81" s="144">
        <v>14</v>
      </c>
      <c r="I81" s="145">
        <v>17</v>
      </c>
      <c r="J81" s="143">
        <v>7</v>
      </c>
      <c r="K81" s="146">
        <v>41.176470588235297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43445</v>
      </c>
      <c r="C10" s="114">
        <v>21738</v>
      </c>
      <c r="D10" s="114">
        <v>21707</v>
      </c>
      <c r="E10" s="114">
        <v>33001</v>
      </c>
      <c r="F10" s="114">
        <v>9081</v>
      </c>
      <c r="G10" s="114">
        <v>5397</v>
      </c>
      <c r="H10" s="114">
        <v>12713</v>
      </c>
      <c r="I10" s="115">
        <v>7643</v>
      </c>
      <c r="J10" s="114">
        <v>6152</v>
      </c>
      <c r="K10" s="114">
        <v>1491</v>
      </c>
      <c r="L10" s="423">
        <v>3429</v>
      </c>
      <c r="M10" s="424">
        <v>4019</v>
      </c>
    </row>
    <row r="11" spans="1:13" ht="11.1" customHeight="1" x14ac:dyDescent="0.2">
      <c r="A11" s="422" t="s">
        <v>387</v>
      </c>
      <c r="B11" s="115">
        <v>44443</v>
      </c>
      <c r="C11" s="114">
        <v>22509</v>
      </c>
      <c r="D11" s="114">
        <v>21934</v>
      </c>
      <c r="E11" s="114">
        <v>33768</v>
      </c>
      <c r="F11" s="114">
        <v>9333</v>
      </c>
      <c r="G11" s="114">
        <v>5320</v>
      </c>
      <c r="H11" s="114">
        <v>13134</v>
      </c>
      <c r="I11" s="115">
        <v>7881</v>
      </c>
      <c r="J11" s="114">
        <v>6252</v>
      </c>
      <c r="K11" s="114">
        <v>1629</v>
      </c>
      <c r="L11" s="423">
        <v>4055</v>
      </c>
      <c r="M11" s="424">
        <v>3042</v>
      </c>
    </row>
    <row r="12" spans="1:13" ht="11.1" customHeight="1" x14ac:dyDescent="0.2">
      <c r="A12" s="422" t="s">
        <v>388</v>
      </c>
      <c r="B12" s="115">
        <v>45184</v>
      </c>
      <c r="C12" s="114">
        <v>22989</v>
      </c>
      <c r="D12" s="114">
        <v>22195</v>
      </c>
      <c r="E12" s="114">
        <v>34118</v>
      </c>
      <c r="F12" s="114">
        <v>9710</v>
      </c>
      <c r="G12" s="114">
        <v>5762</v>
      </c>
      <c r="H12" s="114">
        <v>13341</v>
      </c>
      <c r="I12" s="115">
        <v>7662</v>
      </c>
      <c r="J12" s="114">
        <v>6028</v>
      </c>
      <c r="K12" s="114">
        <v>1634</v>
      </c>
      <c r="L12" s="423">
        <v>4708</v>
      </c>
      <c r="M12" s="424">
        <v>4026</v>
      </c>
    </row>
    <row r="13" spans="1:13" s="110" customFormat="1" ht="11.1" customHeight="1" x14ac:dyDescent="0.2">
      <c r="A13" s="422" t="s">
        <v>389</v>
      </c>
      <c r="B13" s="115">
        <v>44434</v>
      </c>
      <c r="C13" s="114">
        <v>22339</v>
      </c>
      <c r="D13" s="114">
        <v>22095</v>
      </c>
      <c r="E13" s="114">
        <v>33370</v>
      </c>
      <c r="F13" s="114">
        <v>9716</v>
      </c>
      <c r="G13" s="114">
        <v>5577</v>
      </c>
      <c r="H13" s="114">
        <v>13268</v>
      </c>
      <c r="I13" s="115">
        <v>7627</v>
      </c>
      <c r="J13" s="114">
        <v>6061</v>
      </c>
      <c r="K13" s="114">
        <v>1566</v>
      </c>
      <c r="L13" s="423">
        <v>2872</v>
      </c>
      <c r="M13" s="424">
        <v>3658</v>
      </c>
    </row>
    <row r="14" spans="1:13" ht="15" customHeight="1" x14ac:dyDescent="0.2">
      <c r="A14" s="422" t="s">
        <v>390</v>
      </c>
      <c r="B14" s="115">
        <v>44153</v>
      </c>
      <c r="C14" s="114">
        <v>22164</v>
      </c>
      <c r="D14" s="114">
        <v>21989</v>
      </c>
      <c r="E14" s="114">
        <v>32227</v>
      </c>
      <c r="F14" s="114">
        <v>10785</v>
      </c>
      <c r="G14" s="114">
        <v>5249</v>
      </c>
      <c r="H14" s="114">
        <v>13397</v>
      </c>
      <c r="I14" s="115">
        <v>7562</v>
      </c>
      <c r="J14" s="114">
        <v>6010</v>
      </c>
      <c r="K14" s="114">
        <v>1552</v>
      </c>
      <c r="L14" s="423">
        <v>3786</v>
      </c>
      <c r="M14" s="424">
        <v>4057</v>
      </c>
    </row>
    <row r="15" spans="1:13" ht="11.1" customHeight="1" x14ac:dyDescent="0.2">
      <c r="A15" s="422" t="s">
        <v>387</v>
      </c>
      <c r="B15" s="115">
        <v>45182</v>
      </c>
      <c r="C15" s="114">
        <v>22900</v>
      </c>
      <c r="D15" s="114">
        <v>22282</v>
      </c>
      <c r="E15" s="114">
        <v>32627</v>
      </c>
      <c r="F15" s="114">
        <v>11490</v>
      </c>
      <c r="G15" s="114">
        <v>5069</v>
      </c>
      <c r="H15" s="114">
        <v>13855</v>
      </c>
      <c r="I15" s="115">
        <v>7664</v>
      </c>
      <c r="J15" s="114">
        <v>6045</v>
      </c>
      <c r="K15" s="114">
        <v>1619</v>
      </c>
      <c r="L15" s="423">
        <v>4195</v>
      </c>
      <c r="M15" s="424">
        <v>3073</v>
      </c>
    </row>
    <row r="16" spans="1:13" ht="11.1" customHeight="1" x14ac:dyDescent="0.2">
      <c r="A16" s="422" t="s">
        <v>388</v>
      </c>
      <c r="B16" s="115">
        <v>46018</v>
      </c>
      <c r="C16" s="114">
        <v>23487</v>
      </c>
      <c r="D16" s="114">
        <v>22531</v>
      </c>
      <c r="E16" s="114">
        <v>33270</v>
      </c>
      <c r="F16" s="114">
        <v>11635</v>
      </c>
      <c r="G16" s="114">
        <v>5422</v>
      </c>
      <c r="H16" s="114">
        <v>14122</v>
      </c>
      <c r="I16" s="115">
        <v>7650</v>
      </c>
      <c r="J16" s="114">
        <v>5980</v>
      </c>
      <c r="K16" s="114">
        <v>1670</v>
      </c>
      <c r="L16" s="423">
        <v>4374</v>
      </c>
      <c r="M16" s="424">
        <v>3677</v>
      </c>
    </row>
    <row r="17" spans="1:13" s="110" customFormat="1" ht="11.1" customHeight="1" x14ac:dyDescent="0.2">
      <c r="A17" s="422" t="s">
        <v>389</v>
      </c>
      <c r="B17" s="115">
        <v>45293</v>
      </c>
      <c r="C17" s="114">
        <v>22739</v>
      </c>
      <c r="D17" s="114">
        <v>22554</v>
      </c>
      <c r="E17" s="114">
        <v>33389</v>
      </c>
      <c r="F17" s="114">
        <v>11756</v>
      </c>
      <c r="G17" s="114">
        <v>5157</v>
      </c>
      <c r="H17" s="114">
        <v>14090</v>
      </c>
      <c r="I17" s="115">
        <v>7668</v>
      </c>
      <c r="J17" s="114">
        <v>5965</v>
      </c>
      <c r="K17" s="114">
        <v>1703</v>
      </c>
      <c r="L17" s="423">
        <v>2902</v>
      </c>
      <c r="M17" s="424">
        <v>3772</v>
      </c>
    </row>
    <row r="18" spans="1:13" ht="15" customHeight="1" x14ac:dyDescent="0.2">
      <c r="A18" s="422" t="s">
        <v>391</v>
      </c>
      <c r="B18" s="115">
        <v>45056</v>
      </c>
      <c r="C18" s="114">
        <v>22512</v>
      </c>
      <c r="D18" s="114">
        <v>22544</v>
      </c>
      <c r="E18" s="114">
        <v>32904</v>
      </c>
      <c r="F18" s="114">
        <v>11987</v>
      </c>
      <c r="G18" s="114">
        <v>4791</v>
      </c>
      <c r="H18" s="114">
        <v>14293</v>
      </c>
      <c r="I18" s="115">
        <v>7523</v>
      </c>
      <c r="J18" s="114">
        <v>5864</v>
      </c>
      <c r="K18" s="114">
        <v>1659</v>
      </c>
      <c r="L18" s="423">
        <v>4007</v>
      </c>
      <c r="M18" s="424">
        <v>4388</v>
      </c>
    </row>
    <row r="19" spans="1:13" ht="11.1" customHeight="1" x14ac:dyDescent="0.2">
      <c r="A19" s="422" t="s">
        <v>387</v>
      </c>
      <c r="B19" s="115">
        <v>46028</v>
      </c>
      <c r="C19" s="114">
        <v>23328</v>
      </c>
      <c r="D19" s="114">
        <v>22700</v>
      </c>
      <c r="E19" s="114">
        <v>33548</v>
      </c>
      <c r="F19" s="114">
        <v>12305</v>
      </c>
      <c r="G19" s="114">
        <v>4608</v>
      </c>
      <c r="H19" s="114">
        <v>14807</v>
      </c>
      <c r="I19" s="115">
        <v>7701</v>
      </c>
      <c r="J19" s="114">
        <v>5973</v>
      </c>
      <c r="K19" s="114">
        <v>1728</v>
      </c>
      <c r="L19" s="423">
        <v>3885</v>
      </c>
      <c r="M19" s="424">
        <v>3187</v>
      </c>
    </row>
    <row r="20" spans="1:13" ht="11.1" customHeight="1" x14ac:dyDescent="0.2">
      <c r="A20" s="422" t="s">
        <v>388</v>
      </c>
      <c r="B20" s="115">
        <v>46591</v>
      </c>
      <c r="C20" s="114">
        <v>23673</v>
      </c>
      <c r="D20" s="114">
        <v>22918</v>
      </c>
      <c r="E20" s="114">
        <v>33949</v>
      </c>
      <c r="F20" s="114">
        <v>12425</v>
      </c>
      <c r="G20" s="114">
        <v>4811</v>
      </c>
      <c r="H20" s="114">
        <v>15001</v>
      </c>
      <c r="I20" s="115">
        <v>7702</v>
      </c>
      <c r="J20" s="114">
        <v>5871</v>
      </c>
      <c r="K20" s="114">
        <v>1831</v>
      </c>
      <c r="L20" s="423">
        <v>3965</v>
      </c>
      <c r="M20" s="424">
        <v>3471</v>
      </c>
    </row>
    <row r="21" spans="1:13" s="110" customFormat="1" ht="11.1" customHeight="1" x14ac:dyDescent="0.2">
      <c r="A21" s="422" t="s">
        <v>389</v>
      </c>
      <c r="B21" s="115">
        <v>45633</v>
      </c>
      <c r="C21" s="114">
        <v>22845</v>
      </c>
      <c r="D21" s="114">
        <v>22788</v>
      </c>
      <c r="E21" s="114">
        <v>33425</v>
      </c>
      <c r="F21" s="114">
        <v>12128</v>
      </c>
      <c r="G21" s="114">
        <v>4632</v>
      </c>
      <c r="H21" s="114">
        <v>14794</v>
      </c>
      <c r="I21" s="115">
        <v>7793</v>
      </c>
      <c r="J21" s="114">
        <v>5938</v>
      </c>
      <c r="K21" s="114">
        <v>1855</v>
      </c>
      <c r="L21" s="423">
        <v>2593</v>
      </c>
      <c r="M21" s="424">
        <v>3516</v>
      </c>
    </row>
    <row r="22" spans="1:13" ht="15" customHeight="1" x14ac:dyDescent="0.2">
      <c r="A22" s="422" t="s">
        <v>392</v>
      </c>
      <c r="B22" s="115">
        <v>44974</v>
      </c>
      <c r="C22" s="114">
        <v>22523</v>
      </c>
      <c r="D22" s="114">
        <v>22451</v>
      </c>
      <c r="E22" s="114">
        <v>32768</v>
      </c>
      <c r="F22" s="114">
        <v>11901</v>
      </c>
      <c r="G22" s="114">
        <v>4296</v>
      </c>
      <c r="H22" s="114">
        <v>14837</v>
      </c>
      <c r="I22" s="115">
        <v>7767</v>
      </c>
      <c r="J22" s="114">
        <v>5941</v>
      </c>
      <c r="K22" s="114">
        <v>1826</v>
      </c>
      <c r="L22" s="423">
        <v>3189</v>
      </c>
      <c r="M22" s="424">
        <v>3620</v>
      </c>
    </row>
    <row r="23" spans="1:13" ht="11.1" customHeight="1" x14ac:dyDescent="0.2">
      <c r="A23" s="422" t="s">
        <v>387</v>
      </c>
      <c r="B23" s="115">
        <v>45810</v>
      </c>
      <c r="C23" s="114">
        <v>23205</v>
      </c>
      <c r="D23" s="114">
        <v>22605</v>
      </c>
      <c r="E23" s="114">
        <v>33252</v>
      </c>
      <c r="F23" s="114">
        <v>12168</v>
      </c>
      <c r="G23" s="114">
        <v>4026</v>
      </c>
      <c r="H23" s="114">
        <v>15366</v>
      </c>
      <c r="I23" s="115">
        <v>8001</v>
      </c>
      <c r="J23" s="114">
        <v>6023</v>
      </c>
      <c r="K23" s="114">
        <v>1978</v>
      </c>
      <c r="L23" s="423">
        <v>3643</v>
      </c>
      <c r="M23" s="424">
        <v>2896</v>
      </c>
    </row>
    <row r="24" spans="1:13" ht="11.1" customHeight="1" x14ac:dyDescent="0.2">
      <c r="A24" s="422" t="s">
        <v>388</v>
      </c>
      <c r="B24" s="115">
        <v>46479</v>
      </c>
      <c r="C24" s="114">
        <v>23475</v>
      </c>
      <c r="D24" s="114">
        <v>23004</v>
      </c>
      <c r="E24" s="114">
        <v>32788</v>
      </c>
      <c r="F24" s="114">
        <v>12510</v>
      </c>
      <c r="G24" s="114">
        <v>4234</v>
      </c>
      <c r="H24" s="114">
        <v>15561</v>
      </c>
      <c r="I24" s="115">
        <v>7888</v>
      </c>
      <c r="J24" s="114">
        <v>5872</v>
      </c>
      <c r="K24" s="114">
        <v>2016</v>
      </c>
      <c r="L24" s="423">
        <v>3907</v>
      </c>
      <c r="M24" s="424">
        <v>3514</v>
      </c>
    </row>
    <row r="25" spans="1:13" s="110" customFormat="1" ht="11.1" customHeight="1" x14ac:dyDescent="0.2">
      <c r="A25" s="422" t="s">
        <v>389</v>
      </c>
      <c r="B25" s="115">
        <v>45552</v>
      </c>
      <c r="C25" s="114">
        <v>22740</v>
      </c>
      <c r="D25" s="114">
        <v>22812</v>
      </c>
      <c r="E25" s="114">
        <v>31970</v>
      </c>
      <c r="F25" s="114">
        <v>12425</v>
      </c>
      <c r="G25" s="114">
        <v>4006</v>
      </c>
      <c r="H25" s="114">
        <v>15412</v>
      </c>
      <c r="I25" s="115">
        <v>7922</v>
      </c>
      <c r="J25" s="114">
        <v>5899</v>
      </c>
      <c r="K25" s="114">
        <v>2023</v>
      </c>
      <c r="L25" s="423">
        <v>2781</v>
      </c>
      <c r="M25" s="424">
        <v>3733</v>
      </c>
    </row>
    <row r="26" spans="1:13" ht="15" customHeight="1" x14ac:dyDescent="0.2">
      <c r="A26" s="422" t="s">
        <v>393</v>
      </c>
      <c r="B26" s="115">
        <v>45351</v>
      </c>
      <c r="C26" s="114">
        <v>22624</v>
      </c>
      <c r="D26" s="114">
        <v>22727</v>
      </c>
      <c r="E26" s="114">
        <v>31641</v>
      </c>
      <c r="F26" s="114">
        <v>12526</v>
      </c>
      <c r="G26" s="114">
        <v>3698</v>
      </c>
      <c r="H26" s="114">
        <v>15607</v>
      </c>
      <c r="I26" s="115">
        <v>7812</v>
      </c>
      <c r="J26" s="114">
        <v>5864</v>
      </c>
      <c r="K26" s="114">
        <v>1948</v>
      </c>
      <c r="L26" s="423">
        <v>3586</v>
      </c>
      <c r="M26" s="424">
        <v>3880</v>
      </c>
    </row>
    <row r="27" spans="1:13" ht="11.1" customHeight="1" x14ac:dyDescent="0.2">
      <c r="A27" s="422" t="s">
        <v>387</v>
      </c>
      <c r="B27" s="115">
        <v>46265</v>
      </c>
      <c r="C27" s="114">
        <v>23225</v>
      </c>
      <c r="D27" s="114">
        <v>23040</v>
      </c>
      <c r="E27" s="114">
        <v>32112</v>
      </c>
      <c r="F27" s="114">
        <v>12963</v>
      </c>
      <c r="G27" s="114">
        <v>3500</v>
      </c>
      <c r="H27" s="114">
        <v>16140</v>
      </c>
      <c r="I27" s="115">
        <v>7971</v>
      </c>
      <c r="J27" s="114">
        <v>5960</v>
      </c>
      <c r="K27" s="114">
        <v>2011</v>
      </c>
      <c r="L27" s="423">
        <v>3432</v>
      </c>
      <c r="M27" s="424">
        <v>2618</v>
      </c>
    </row>
    <row r="28" spans="1:13" ht="11.1" customHeight="1" x14ac:dyDescent="0.2">
      <c r="A28" s="422" t="s">
        <v>388</v>
      </c>
      <c r="B28" s="115">
        <v>46919</v>
      </c>
      <c r="C28" s="114">
        <v>23666</v>
      </c>
      <c r="D28" s="114">
        <v>23253</v>
      </c>
      <c r="E28" s="114">
        <v>32986</v>
      </c>
      <c r="F28" s="114">
        <v>13235</v>
      </c>
      <c r="G28" s="114">
        <v>3717</v>
      </c>
      <c r="H28" s="114">
        <v>16206</v>
      </c>
      <c r="I28" s="115">
        <v>7931</v>
      </c>
      <c r="J28" s="114">
        <v>5883</v>
      </c>
      <c r="K28" s="114">
        <v>2048</v>
      </c>
      <c r="L28" s="423">
        <v>4093</v>
      </c>
      <c r="M28" s="424">
        <v>3523</v>
      </c>
    </row>
    <row r="29" spans="1:13" s="110" customFormat="1" ht="11.1" customHeight="1" x14ac:dyDescent="0.2">
      <c r="A29" s="422" t="s">
        <v>389</v>
      </c>
      <c r="B29" s="115">
        <v>46270</v>
      </c>
      <c r="C29" s="114">
        <v>23088</v>
      </c>
      <c r="D29" s="114">
        <v>23182</v>
      </c>
      <c r="E29" s="114">
        <v>33056</v>
      </c>
      <c r="F29" s="114">
        <v>13137</v>
      </c>
      <c r="G29" s="114">
        <v>3595</v>
      </c>
      <c r="H29" s="114">
        <v>16108</v>
      </c>
      <c r="I29" s="115">
        <v>7977</v>
      </c>
      <c r="J29" s="114">
        <v>5958</v>
      </c>
      <c r="K29" s="114">
        <v>2019</v>
      </c>
      <c r="L29" s="423">
        <v>2681</v>
      </c>
      <c r="M29" s="424">
        <v>3409</v>
      </c>
    </row>
    <row r="30" spans="1:13" ht="15" customHeight="1" x14ac:dyDescent="0.2">
      <c r="A30" s="422" t="s">
        <v>394</v>
      </c>
      <c r="B30" s="115">
        <v>46759</v>
      </c>
      <c r="C30" s="114">
        <v>23327</v>
      </c>
      <c r="D30" s="114">
        <v>23432</v>
      </c>
      <c r="E30" s="114">
        <v>33358</v>
      </c>
      <c r="F30" s="114">
        <v>13354</v>
      </c>
      <c r="G30" s="114">
        <v>3413</v>
      </c>
      <c r="H30" s="114">
        <v>16348</v>
      </c>
      <c r="I30" s="115">
        <v>7673</v>
      </c>
      <c r="J30" s="114">
        <v>5675</v>
      </c>
      <c r="K30" s="114">
        <v>1998</v>
      </c>
      <c r="L30" s="423">
        <v>4417</v>
      </c>
      <c r="M30" s="424">
        <v>4153</v>
      </c>
    </row>
    <row r="31" spans="1:13" ht="11.1" customHeight="1" x14ac:dyDescent="0.2">
      <c r="A31" s="422" t="s">
        <v>387</v>
      </c>
      <c r="B31" s="115">
        <v>47533</v>
      </c>
      <c r="C31" s="114">
        <v>23840</v>
      </c>
      <c r="D31" s="114">
        <v>23693</v>
      </c>
      <c r="E31" s="114">
        <v>33662</v>
      </c>
      <c r="F31" s="114">
        <v>13848</v>
      </c>
      <c r="G31" s="114">
        <v>3226</v>
      </c>
      <c r="H31" s="114">
        <v>16759</v>
      </c>
      <c r="I31" s="115">
        <v>7635</v>
      </c>
      <c r="J31" s="114">
        <v>5536</v>
      </c>
      <c r="K31" s="114">
        <v>2099</v>
      </c>
      <c r="L31" s="423">
        <v>3636</v>
      </c>
      <c r="M31" s="424">
        <v>2943</v>
      </c>
    </row>
    <row r="32" spans="1:13" ht="11.1" customHeight="1" x14ac:dyDescent="0.2">
      <c r="A32" s="422" t="s">
        <v>388</v>
      </c>
      <c r="B32" s="115">
        <v>47961</v>
      </c>
      <c r="C32" s="114">
        <v>24194</v>
      </c>
      <c r="D32" s="114">
        <v>23767</v>
      </c>
      <c r="E32" s="114">
        <v>33931</v>
      </c>
      <c r="F32" s="114">
        <v>14017</v>
      </c>
      <c r="G32" s="114">
        <v>3493</v>
      </c>
      <c r="H32" s="114">
        <v>16931</v>
      </c>
      <c r="I32" s="115">
        <v>7636</v>
      </c>
      <c r="J32" s="114">
        <v>5453</v>
      </c>
      <c r="K32" s="114">
        <v>2183</v>
      </c>
      <c r="L32" s="423">
        <v>4459</v>
      </c>
      <c r="M32" s="424">
        <v>3865</v>
      </c>
    </row>
    <row r="33" spans="1:13" s="110" customFormat="1" ht="11.1" customHeight="1" x14ac:dyDescent="0.2">
      <c r="A33" s="422" t="s">
        <v>389</v>
      </c>
      <c r="B33" s="115">
        <v>47697</v>
      </c>
      <c r="C33" s="114">
        <v>23887</v>
      </c>
      <c r="D33" s="114">
        <v>23810</v>
      </c>
      <c r="E33" s="114">
        <v>33579</v>
      </c>
      <c r="F33" s="114">
        <v>14109</v>
      </c>
      <c r="G33" s="114">
        <v>3355</v>
      </c>
      <c r="H33" s="114">
        <v>16878</v>
      </c>
      <c r="I33" s="115">
        <v>7600</v>
      </c>
      <c r="J33" s="114">
        <v>5459</v>
      </c>
      <c r="K33" s="114">
        <v>2141</v>
      </c>
      <c r="L33" s="423">
        <v>2999</v>
      </c>
      <c r="M33" s="424">
        <v>3326</v>
      </c>
    </row>
    <row r="34" spans="1:13" ht="15" customHeight="1" x14ac:dyDescent="0.2">
      <c r="A34" s="422" t="s">
        <v>395</v>
      </c>
      <c r="B34" s="115">
        <v>47579</v>
      </c>
      <c r="C34" s="114">
        <v>23801</v>
      </c>
      <c r="D34" s="114">
        <v>23778</v>
      </c>
      <c r="E34" s="114">
        <v>33297</v>
      </c>
      <c r="F34" s="114">
        <v>14275</v>
      </c>
      <c r="G34" s="114">
        <v>3126</v>
      </c>
      <c r="H34" s="114">
        <v>17089</v>
      </c>
      <c r="I34" s="115">
        <v>7653</v>
      </c>
      <c r="J34" s="114">
        <v>5469</v>
      </c>
      <c r="K34" s="114">
        <v>2184</v>
      </c>
      <c r="L34" s="423">
        <v>3481</v>
      </c>
      <c r="M34" s="424">
        <v>3481</v>
      </c>
    </row>
    <row r="35" spans="1:13" ht="11.1" customHeight="1" x14ac:dyDescent="0.2">
      <c r="A35" s="422" t="s">
        <v>387</v>
      </c>
      <c r="B35" s="115">
        <v>48300</v>
      </c>
      <c r="C35" s="114">
        <v>24358</v>
      </c>
      <c r="D35" s="114">
        <v>23942</v>
      </c>
      <c r="E35" s="114">
        <v>33598</v>
      </c>
      <c r="F35" s="114">
        <v>14697</v>
      </c>
      <c r="G35" s="114">
        <v>3015</v>
      </c>
      <c r="H35" s="114">
        <v>17448</v>
      </c>
      <c r="I35" s="115">
        <v>7909</v>
      </c>
      <c r="J35" s="114">
        <v>5638</v>
      </c>
      <c r="K35" s="114">
        <v>2271</v>
      </c>
      <c r="L35" s="423">
        <v>3692</v>
      </c>
      <c r="M35" s="424">
        <v>2933</v>
      </c>
    </row>
    <row r="36" spans="1:13" ht="11.1" customHeight="1" x14ac:dyDescent="0.2">
      <c r="A36" s="422" t="s">
        <v>388</v>
      </c>
      <c r="B36" s="115">
        <v>48864</v>
      </c>
      <c r="C36" s="114">
        <v>24691</v>
      </c>
      <c r="D36" s="114">
        <v>24173</v>
      </c>
      <c r="E36" s="114">
        <v>33806</v>
      </c>
      <c r="F36" s="114">
        <v>15054</v>
      </c>
      <c r="G36" s="114">
        <v>3329</v>
      </c>
      <c r="H36" s="114">
        <v>17582</v>
      </c>
      <c r="I36" s="115">
        <v>7951</v>
      </c>
      <c r="J36" s="114">
        <v>5591</v>
      </c>
      <c r="K36" s="114">
        <v>2360</v>
      </c>
      <c r="L36" s="423">
        <v>4346</v>
      </c>
      <c r="M36" s="424">
        <v>3843</v>
      </c>
    </row>
    <row r="37" spans="1:13" s="110" customFormat="1" ht="11.1" customHeight="1" x14ac:dyDescent="0.2">
      <c r="A37" s="422" t="s">
        <v>389</v>
      </c>
      <c r="B37" s="115">
        <v>48285</v>
      </c>
      <c r="C37" s="114">
        <v>24213</v>
      </c>
      <c r="D37" s="114">
        <v>24072</v>
      </c>
      <c r="E37" s="114">
        <v>33326</v>
      </c>
      <c r="F37" s="114">
        <v>14958</v>
      </c>
      <c r="G37" s="114">
        <v>3297</v>
      </c>
      <c r="H37" s="114">
        <v>17359</v>
      </c>
      <c r="I37" s="115">
        <v>7760</v>
      </c>
      <c r="J37" s="114">
        <v>5508</v>
      </c>
      <c r="K37" s="114">
        <v>2252</v>
      </c>
      <c r="L37" s="423">
        <v>3069</v>
      </c>
      <c r="M37" s="424">
        <v>3612</v>
      </c>
    </row>
    <row r="38" spans="1:13" ht="15" customHeight="1" x14ac:dyDescent="0.2">
      <c r="A38" s="425" t="s">
        <v>396</v>
      </c>
      <c r="B38" s="115">
        <v>48388</v>
      </c>
      <c r="C38" s="114">
        <v>24284</v>
      </c>
      <c r="D38" s="114">
        <v>24104</v>
      </c>
      <c r="E38" s="114">
        <v>33227</v>
      </c>
      <c r="F38" s="114">
        <v>15161</v>
      </c>
      <c r="G38" s="114">
        <v>3187</v>
      </c>
      <c r="H38" s="114">
        <v>17400</v>
      </c>
      <c r="I38" s="115">
        <v>7760</v>
      </c>
      <c r="J38" s="114">
        <v>5492</v>
      </c>
      <c r="K38" s="114">
        <v>2268</v>
      </c>
      <c r="L38" s="423">
        <v>4255</v>
      </c>
      <c r="M38" s="424">
        <v>4120</v>
      </c>
    </row>
    <row r="39" spans="1:13" ht="11.1" customHeight="1" x14ac:dyDescent="0.2">
      <c r="A39" s="422" t="s">
        <v>387</v>
      </c>
      <c r="B39" s="115">
        <v>49048</v>
      </c>
      <c r="C39" s="114">
        <v>24689</v>
      </c>
      <c r="D39" s="114">
        <v>24359</v>
      </c>
      <c r="E39" s="114">
        <v>33528</v>
      </c>
      <c r="F39" s="114">
        <v>15520</v>
      </c>
      <c r="G39" s="114">
        <v>3135</v>
      </c>
      <c r="H39" s="114">
        <v>17773</v>
      </c>
      <c r="I39" s="115">
        <v>7969</v>
      </c>
      <c r="J39" s="114">
        <v>5638</v>
      </c>
      <c r="K39" s="114">
        <v>2331</v>
      </c>
      <c r="L39" s="423">
        <v>3765</v>
      </c>
      <c r="M39" s="424">
        <v>3164</v>
      </c>
    </row>
    <row r="40" spans="1:13" ht="11.1" customHeight="1" x14ac:dyDescent="0.2">
      <c r="A40" s="425" t="s">
        <v>388</v>
      </c>
      <c r="B40" s="115">
        <v>49729</v>
      </c>
      <c r="C40" s="114">
        <v>25020</v>
      </c>
      <c r="D40" s="114">
        <v>24709</v>
      </c>
      <c r="E40" s="114">
        <v>33847</v>
      </c>
      <c r="F40" s="114">
        <v>15882</v>
      </c>
      <c r="G40" s="114">
        <v>3510</v>
      </c>
      <c r="H40" s="114">
        <v>17866</v>
      </c>
      <c r="I40" s="115">
        <v>7942</v>
      </c>
      <c r="J40" s="114">
        <v>5481</v>
      </c>
      <c r="K40" s="114">
        <v>2461</v>
      </c>
      <c r="L40" s="423">
        <v>4425</v>
      </c>
      <c r="M40" s="424">
        <v>3910</v>
      </c>
    </row>
    <row r="41" spans="1:13" s="110" customFormat="1" ht="11.1" customHeight="1" x14ac:dyDescent="0.2">
      <c r="A41" s="422" t="s">
        <v>389</v>
      </c>
      <c r="B41" s="115">
        <v>49465</v>
      </c>
      <c r="C41" s="114">
        <v>24749</v>
      </c>
      <c r="D41" s="114">
        <v>24716</v>
      </c>
      <c r="E41" s="114">
        <v>33593</v>
      </c>
      <c r="F41" s="114">
        <v>15872</v>
      </c>
      <c r="G41" s="114">
        <v>3530</v>
      </c>
      <c r="H41" s="114">
        <v>17749</v>
      </c>
      <c r="I41" s="115">
        <v>7934</v>
      </c>
      <c r="J41" s="114">
        <v>5498</v>
      </c>
      <c r="K41" s="114">
        <v>2436</v>
      </c>
      <c r="L41" s="423">
        <v>3039</v>
      </c>
      <c r="M41" s="424">
        <v>3405</v>
      </c>
    </row>
    <row r="42" spans="1:13" ht="15" customHeight="1" x14ac:dyDescent="0.2">
      <c r="A42" s="422" t="s">
        <v>397</v>
      </c>
      <c r="B42" s="115">
        <v>49289</v>
      </c>
      <c r="C42" s="114">
        <v>24590</v>
      </c>
      <c r="D42" s="114">
        <v>24699</v>
      </c>
      <c r="E42" s="114">
        <v>33277</v>
      </c>
      <c r="F42" s="114">
        <v>16012</v>
      </c>
      <c r="G42" s="114">
        <v>3438</v>
      </c>
      <c r="H42" s="114">
        <v>17795</v>
      </c>
      <c r="I42" s="115">
        <v>7880</v>
      </c>
      <c r="J42" s="114">
        <v>5425</v>
      </c>
      <c r="K42" s="114">
        <v>2455</v>
      </c>
      <c r="L42" s="423">
        <v>3781</v>
      </c>
      <c r="M42" s="424">
        <v>4044</v>
      </c>
    </row>
    <row r="43" spans="1:13" ht="11.1" customHeight="1" x14ac:dyDescent="0.2">
      <c r="A43" s="422" t="s">
        <v>387</v>
      </c>
      <c r="B43" s="115">
        <v>49920</v>
      </c>
      <c r="C43" s="114">
        <v>25064</v>
      </c>
      <c r="D43" s="114">
        <v>24856</v>
      </c>
      <c r="E43" s="114">
        <v>33579</v>
      </c>
      <c r="F43" s="114">
        <v>16341</v>
      </c>
      <c r="G43" s="114">
        <v>3367</v>
      </c>
      <c r="H43" s="114">
        <v>18130</v>
      </c>
      <c r="I43" s="115">
        <v>8164</v>
      </c>
      <c r="J43" s="114">
        <v>5621</v>
      </c>
      <c r="K43" s="114">
        <v>2543</v>
      </c>
      <c r="L43" s="423">
        <v>3768</v>
      </c>
      <c r="M43" s="424">
        <v>3151</v>
      </c>
    </row>
    <row r="44" spans="1:13" ht="11.1" customHeight="1" x14ac:dyDescent="0.2">
      <c r="A44" s="422" t="s">
        <v>388</v>
      </c>
      <c r="B44" s="115">
        <v>50644</v>
      </c>
      <c r="C44" s="114">
        <v>25537</v>
      </c>
      <c r="D44" s="114">
        <v>25107</v>
      </c>
      <c r="E44" s="114">
        <v>34138</v>
      </c>
      <c r="F44" s="114">
        <v>16506</v>
      </c>
      <c r="G44" s="114">
        <v>3812</v>
      </c>
      <c r="H44" s="114">
        <v>18289</v>
      </c>
      <c r="I44" s="115">
        <v>7966</v>
      </c>
      <c r="J44" s="114">
        <v>5411</v>
      </c>
      <c r="K44" s="114">
        <v>2555</v>
      </c>
      <c r="L44" s="423">
        <v>4622</v>
      </c>
      <c r="M44" s="424">
        <v>4022</v>
      </c>
    </row>
    <row r="45" spans="1:13" s="110" customFormat="1" ht="11.1" customHeight="1" x14ac:dyDescent="0.2">
      <c r="A45" s="422" t="s">
        <v>389</v>
      </c>
      <c r="B45" s="115">
        <v>50311</v>
      </c>
      <c r="C45" s="114">
        <v>25221</v>
      </c>
      <c r="D45" s="114">
        <v>25090</v>
      </c>
      <c r="E45" s="114">
        <v>33848</v>
      </c>
      <c r="F45" s="114">
        <v>16463</v>
      </c>
      <c r="G45" s="114">
        <v>3862</v>
      </c>
      <c r="H45" s="114">
        <v>18140</v>
      </c>
      <c r="I45" s="115">
        <v>7880</v>
      </c>
      <c r="J45" s="114">
        <v>5350</v>
      </c>
      <c r="K45" s="114">
        <v>2530</v>
      </c>
      <c r="L45" s="423">
        <v>3213</v>
      </c>
      <c r="M45" s="424">
        <v>3660</v>
      </c>
    </row>
    <row r="46" spans="1:13" ht="15" customHeight="1" x14ac:dyDescent="0.2">
      <c r="A46" s="422" t="s">
        <v>398</v>
      </c>
      <c r="B46" s="115">
        <v>50068</v>
      </c>
      <c r="C46" s="114">
        <v>25075</v>
      </c>
      <c r="D46" s="114">
        <v>24993</v>
      </c>
      <c r="E46" s="114">
        <v>33533</v>
      </c>
      <c r="F46" s="114">
        <v>16535</v>
      </c>
      <c r="G46" s="114">
        <v>3684</v>
      </c>
      <c r="H46" s="114">
        <v>18139</v>
      </c>
      <c r="I46" s="115">
        <v>7818</v>
      </c>
      <c r="J46" s="114">
        <v>5298</v>
      </c>
      <c r="K46" s="114">
        <v>2520</v>
      </c>
      <c r="L46" s="423">
        <v>3964</v>
      </c>
      <c r="M46" s="424">
        <v>4141</v>
      </c>
    </row>
    <row r="47" spans="1:13" ht="11.1" customHeight="1" x14ac:dyDescent="0.2">
      <c r="A47" s="422" t="s">
        <v>387</v>
      </c>
      <c r="B47" s="115">
        <v>50446</v>
      </c>
      <c r="C47" s="114">
        <v>25341</v>
      </c>
      <c r="D47" s="114">
        <v>25105</v>
      </c>
      <c r="E47" s="114">
        <v>33699</v>
      </c>
      <c r="F47" s="114">
        <v>16747</v>
      </c>
      <c r="G47" s="114">
        <v>3621</v>
      </c>
      <c r="H47" s="114">
        <v>18295</v>
      </c>
      <c r="I47" s="115">
        <v>8070</v>
      </c>
      <c r="J47" s="114">
        <v>5468</v>
      </c>
      <c r="K47" s="114">
        <v>2602</v>
      </c>
      <c r="L47" s="423">
        <v>3906</v>
      </c>
      <c r="M47" s="424">
        <v>3405</v>
      </c>
    </row>
    <row r="48" spans="1:13" ht="11.1" customHeight="1" x14ac:dyDescent="0.2">
      <c r="A48" s="422" t="s">
        <v>388</v>
      </c>
      <c r="B48" s="115">
        <v>51479</v>
      </c>
      <c r="C48" s="114">
        <v>25842</v>
      </c>
      <c r="D48" s="114">
        <v>25637</v>
      </c>
      <c r="E48" s="114">
        <v>34307</v>
      </c>
      <c r="F48" s="114">
        <v>17172</v>
      </c>
      <c r="G48" s="114">
        <v>4064</v>
      </c>
      <c r="H48" s="114">
        <v>18531</v>
      </c>
      <c r="I48" s="115">
        <v>7959</v>
      </c>
      <c r="J48" s="114">
        <v>5287</v>
      </c>
      <c r="K48" s="114">
        <v>2672</v>
      </c>
      <c r="L48" s="423">
        <v>4424</v>
      </c>
      <c r="M48" s="424">
        <v>3808</v>
      </c>
    </row>
    <row r="49" spans="1:17" s="110" customFormat="1" ht="11.1" customHeight="1" x14ac:dyDescent="0.2">
      <c r="A49" s="422" t="s">
        <v>389</v>
      </c>
      <c r="B49" s="115">
        <v>51155</v>
      </c>
      <c r="C49" s="114">
        <v>25508</v>
      </c>
      <c r="D49" s="114">
        <v>25647</v>
      </c>
      <c r="E49" s="114">
        <v>34020</v>
      </c>
      <c r="F49" s="114">
        <v>17135</v>
      </c>
      <c r="G49" s="114">
        <v>4070</v>
      </c>
      <c r="H49" s="114">
        <v>18400</v>
      </c>
      <c r="I49" s="115">
        <v>7875</v>
      </c>
      <c r="J49" s="114">
        <v>5227</v>
      </c>
      <c r="K49" s="114">
        <v>2648</v>
      </c>
      <c r="L49" s="423">
        <v>3390</v>
      </c>
      <c r="M49" s="424">
        <v>3690</v>
      </c>
    </row>
    <row r="50" spans="1:17" ht="15" customHeight="1" x14ac:dyDescent="0.2">
      <c r="A50" s="422" t="s">
        <v>399</v>
      </c>
      <c r="B50" s="143">
        <v>51000</v>
      </c>
      <c r="C50" s="144">
        <v>25629</v>
      </c>
      <c r="D50" s="144">
        <v>25371</v>
      </c>
      <c r="E50" s="144">
        <v>33974</v>
      </c>
      <c r="F50" s="144">
        <v>17026</v>
      </c>
      <c r="G50" s="144">
        <v>3926</v>
      </c>
      <c r="H50" s="144">
        <v>18441</v>
      </c>
      <c r="I50" s="143">
        <v>7705</v>
      </c>
      <c r="J50" s="144">
        <v>5079</v>
      </c>
      <c r="K50" s="144">
        <v>2626</v>
      </c>
      <c r="L50" s="426">
        <v>4127</v>
      </c>
      <c r="M50" s="427">
        <v>4445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1.8614684029719581</v>
      </c>
      <c r="C6" s="480">
        <f>'Tabelle 3.3'!J11</f>
        <v>-1.4453824507546686</v>
      </c>
      <c r="D6" s="481">
        <f t="shared" ref="D6:E9" si="0">IF(OR(AND(B6&gt;=-50,B6&lt;=50),ISNUMBER(B6)=FALSE),B6,"")</f>
        <v>1.8614684029719581</v>
      </c>
      <c r="E6" s="481">
        <f t="shared" si="0"/>
        <v>-1.4453824507546686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1.8614684029719581</v>
      </c>
      <c r="C14" s="480">
        <f>'Tabelle 3.3'!J11</f>
        <v>-1.4453824507546686</v>
      </c>
      <c r="D14" s="481">
        <f>IF(OR(AND(B14&gt;=-50,B14&lt;=50),ISNUMBER(B14)=FALSE),B14,"")</f>
        <v>1.8614684029719581</v>
      </c>
      <c r="E14" s="481">
        <f>IF(OR(AND(C14&gt;=-50,C14&lt;=50),ISNUMBER(C14)=FALSE),C14,"")</f>
        <v>-1.4453824507546686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0.28735632183908044</v>
      </c>
      <c r="C15" s="480">
        <f>'Tabelle 3.3'!J12</f>
        <v>8.1967213114754092</v>
      </c>
      <c r="D15" s="481">
        <f t="shared" ref="D15:E45" si="3">IF(OR(AND(B15&gt;=-50,B15&lt;=50),ISNUMBER(B15)=FALSE),B15,"")</f>
        <v>0.28735632183908044</v>
      </c>
      <c r="E15" s="481">
        <f t="shared" si="3"/>
        <v>8.1967213114754092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1.595298068849706</v>
      </c>
      <c r="C16" s="480">
        <f>'Tabelle 3.3'!J13</f>
        <v>-29.508196721311474</v>
      </c>
      <c r="D16" s="481">
        <f t="shared" si="3"/>
        <v>1.595298068849706</v>
      </c>
      <c r="E16" s="481">
        <f t="shared" si="3"/>
        <v>-29.508196721311474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-2.6790803724111725</v>
      </c>
      <c r="C17" s="480">
        <f>'Tabelle 3.3'!J14</f>
        <v>-0.26178010471204188</v>
      </c>
      <c r="D17" s="481">
        <f t="shared" si="3"/>
        <v>-2.6790803724111725</v>
      </c>
      <c r="E17" s="481">
        <f t="shared" si="3"/>
        <v>-0.26178010471204188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-2.3409363745498197</v>
      </c>
      <c r="C18" s="480">
        <f>'Tabelle 3.3'!J15</f>
        <v>6.9767441860465116</v>
      </c>
      <c r="D18" s="481">
        <f t="shared" si="3"/>
        <v>-2.3409363745498197</v>
      </c>
      <c r="E18" s="481">
        <f t="shared" si="3"/>
        <v>6.9767441860465116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-4.4964028776978413</v>
      </c>
      <c r="C19" s="480">
        <f>'Tabelle 3.3'!J16</f>
        <v>3.5294117647058822</v>
      </c>
      <c r="D19" s="481">
        <f t="shared" si="3"/>
        <v>-4.4964028776978413</v>
      </c>
      <c r="E19" s="481">
        <f t="shared" si="3"/>
        <v>3.5294117647058822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2.8151774785801713</v>
      </c>
      <c r="C20" s="480">
        <f>'Tabelle 3.3'!J17</f>
        <v>-19.277108433734941</v>
      </c>
      <c r="D20" s="481">
        <f t="shared" si="3"/>
        <v>2.8151774785801713</v>
      </c>
      <c r="E20" s="481">
        <f t="shared" si="3"/>
        <v>-19.277108433734941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-0.61155152887882225</v>
      </c>
      <c r="C21" s="480">
        <f>'Tabelle 3.3'!J18</f>
        <v>2.003338898163606</v>
      </c>
      <c r="D21" s="481">
        <f t="shared" si="3"/>
        <v>-0.61155152887882225</v>
      </c>
      <c r="E21" s="481">
        <f t="shared" si="3"/>
        <v>2.003338898163606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1.4375326711970726</v>
      </c>
      <c r="C22" s="480">
        <f>'Tabelle 3.3'!J19</f>
        <v>-2.2508038585209005</v>
      </c>
      <c r="D22" s="481">
        <f t="shared" si="3"/>
        <v>1.4375326711970726</v>
      </c>
      <c r="E22" s="481">
        <f t="shared" si="3"/>
        <v>-2.2508038585209005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1.5049140049140048</v>
      </c>
      <c r="C23" s="480">
        <f>'Tabelle 3.3'!J20</f>
        <v>1.3126491646778042</v>
      </c>
      <c r="D23" s="481">
        <f t="shared" si="3"/>
        <v>1.5049140049140048</v>
      </c>
      <c r="E23" s="481">
        <f t="shared" si="3"/>
        <v>1.3126491646778042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-3.1449893390191899</v>
      </c>
      <c r="C24" s="480">
        <f>'Tabelle 3.3'!J21</f>
        <v>-9.0814196242171192</v>
      </c>
      <c r="D24" s="481">
        <f t="shared" si="3"/>
        <v>-3.1449893390191899</v>
      </c>
      <c r="E24" s="481">
        <f t="shared" si="3"/>
        <v>-9.0814196242171192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6.9364161849710984</v>
      </c>
      <c r="C25" s="480">
        <f>'Tabelle 3.3'!J22</f>
        <v>30.76923076923077</v>
      </c>
      <c r="D25" s="481">
        <f t="shared" si="3"/>
        <v>6.9364161849710984</v>
      </c>
      <c r="E25" s="481">
        <f t="shared" si="3"/>
        <v>30.76923076923077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-0.50251256281407031</v>
      </c>
      <c r="C26" s="480">
        <f>'Tabelle 3.3'!J23</f>
        <v>10.869565217391305</v>
      </c>
      <c r="D26" s="481">
        <f t="shared" si="3"/>
        <v>-0.50251256281407031</v>
      </c>
      <c r="E26" s="481">
        <f t="shared" si="3"/>
        <v>10.869565217391305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4.1225416036308626</v>
      </c>
      <c r="C27" s="480">
        <f>'Tabelle 3.3'!J24</f>
        <v>-7.4025974025974026</v>
      </c>
      <c r="D27" s="481">
        <f t="shared" si="3"/>
        <v>4.1225416036308626</v>
      </c>
      <c r="E27" s="481">
        <f t="shared" si="3"/>
        <v>-7.4025974025974026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1.5544041450777202</v>
      </c>
      <c r="C28" s="480">
        <f>'Tabelle 3.3'!J25</f>
        <v>-7.0291777188328917</v>
      </c>
      <c r="D28" s="481">
        <f t="shared" si="3"/>
        <v>1.5544041450777202</v>
      </c>
      <c r="E28" s="481">
        <f t="shared" si="3"/>
        <v>-7.0291777188328917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-0.85470085470085466</v>
      </c>
      <c r="C29" s="480">
        <f>'Tabelle 3.3'!J26</f>
        <v>14.285714285714286</v>
      </c>
      <c r="D29" s="481">
        <f t="shared" si="3"/>
        <v>-0.85470085470085466</v>
      </c>
      <c r="E29" s="481">
        <f t="shared" si="3"/>
        <v>14.285714285714286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2.2117962466487935</v>
      </c>
      <c r="C30" s="480">
        <f>'Tabelle 3.3'!J27</f>
        <v>-12.698412698412698</v>
      </c>
      <c r="D30" s="481">
        <f t="shared" si="3"/>
        <v>2.2117962466487935</v>
      </c>
      <c r="E30" s="481">
        <f t="shared" si="3"/>
        <v>-12.698412698412698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3.8967611336032388</v>
      </c>
      <c r="C31" s="480">
        <f>'Tabelle 3.3'!J28</f>
        <v>-7.3394495412844041</v>
      </c>
      <c r="D31" s="481">
        <f t="shared" si="3"/>
        <v>3.8967611336032388</v>
      </c>
      <c r="E31" s="481">
        <f t="shared" si="3"/>
        <v>-7.3394495412844041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3.1207859757272201</v>
      </c>
      <c r="C32" s="480">
        <f>'Tabelle 3.3'!J29</f>
        <v>5.1001821493624773</v>
      </c>
      <c r="D32" s="481">
        <f t="shared" si="3"/>
        <v>3.1207859757272201</v>
      </c>
      <c r="E32" s="481">
        <f t="shared" si="3"/>
        <v>5.1001821493624773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8.6964191215381899</v>
      </c>
      <c r="C33" s="480">
        <f>'Tabelle 3.3'!J30</f>
        <v>10.743801652892563</v>
      </c>
      <c r="D33" s="481">
        <f t="shared" si="3"/>
        <v>8.6964191215381899</v>
      </c>
      <c r="E33" s="481">
        <f t="shared" si="3"/>
        <v>10.743801652892563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-1.80296200901481</v>
      </c>
      <c r="C34" s="480">
        <f>'Tabelle 3.3'!J31</f>
        <v>3.6269430051813472</v>
      </c>
      <c r="D34" s="481">
        <f t="shared" si="3"/>
        <v>-1.80296200901481</v>
      </c>
      <c r="E34" s="481">
        <f t="shared" si="3"/>
        <v>3.6269430051813472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0.28735632183908044</v>
      </c>
      <c r="C37" s="480">
        <f>'Tabelle 3.3'!J34</f>
        <v>8.1967213114754092</v>
      </c>
      <c r="D37" s="481">
        <f t="shared" si="3"/>
        <v>0.28735632183908044</v>
      </c>
      <c r="E37" s="481">
        <f t="shared" si="3"/>
        <v>8.1967213114754092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-1.3708712853068359</v>
      </c>
      <c r="C38" s="480">
        <f>'Tabelle 3.3'!J35</f>
        <v>-0.67178502879078694</v>
      </c>
      <c r="D38" s="481">
        <f t="shared" si="3"/>
        <v>-1.3708712853068359</v>
      </c>
      <c r="E38" s="481">
        <f t="shared" si="3"/>
        <v>-0.67178502879078694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2.8023790353998388</v>
      </c>
      <c r="C39" s="480">
        <f>'Tabelle 3.3'!J36</f>
        <v>-1.743312293357379</v>
      </c>
      <c r="D39" s="481">
        <f t="shared" si="3"/>
        <v>2.8023790353998388</v>
      </c>
      <c r="E39" s="481">
        <f t="shared" si="3"/>
        <v>-1.743312293357379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2.8023790353998388</v>
      </c>
      <c r="C45" s="480">
        <f>'Tabelle 3.3'!J36</f>
        <v>-1.743312293357379</v>
      </c>
      <c r="D45" s="481">
        <f t="shared" si="3"/>
        <v>2.8023790353998388</v>
      </c>
      <c r="E45" s="481">
        <f t="shared" si="3"/>
        <v>-1.743312293357379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45351</v>
      </c>
      <c r="C51" s="487">
        <v>5864</v>
      </c>
      <c r="D51" s="487">
        <v>1948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46265</v>
      </c>
      <c r="C52" s="487">
        <v>5960</v>
      </c>
      <c r="D52" s="487">
        <v>2011</v>
      </c>
      <c r="E52" s="488">
        <f t="shared" ref="E52:G70" si="11">IF($A$51=37802,IF(COUNTBLANK(B$51:B$70)&gt;0,#N/A,B52/B$51*100),IF(COUNTBLANK(B$51:B$75)&gt;0,#N/A,B52/B$51*100))</f>
        <v>102.01539106083659</v>
      </c>
      <c r="F52" s="488">
        <f t="shared" si="11"/>
        <v>101.63710777626194</v>
      </c>
      <c r="G52" s="488">
        <f t="shared" si="11"/>
        <v>103.2340862422998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46919</v>
      </c>
      <c r="C53" s="487">
        <v>5883</v>
      </c>
      <c r="D53" s="487">
        <v>2048</v>
      </c>
      <c r="E53" s="488">
        <f t="shared" si="11"/>
        <v>103.45747613062557</v>
      </c>
      <c r="F53" s="488">
        <f t="shared" si="11"/>
        <v>100.32401091405183</v>
      </c>
      <c r="G53" s="488">
        <f t="shared" si="11"/>
        <v>105.1334702258727</v>
      </c>
      <c r="H53" s="489">
        <f>IF(ISERROR(L53)=TRUE,IF(MONTH(A53)=MONTH(MAX(A$51:A$75)),A53,""),"")</f>
        <v>41883</v>
      </c>
      <c r="I53" s="488">
        <f t="shared" si="12"/>
        <v>103.45747613062557</v>
      </c>
      <c r="J53" s="488">
        <f t="shared" si="10"/>
        <v>100.32401091405183</v>
      </c>
      <c r="K53" s="488">
        <f t="shared" si="10"/>
        <v>105.1334702258727</v>
      </c>
      <c r="L53" s="488" t="e">
        <f t="shared" si="13"/>
        <v>#N/A</v>
      </c>
    </row>
    <row r="54" spans="1:14" ht="15" customHeight="1" x14ac:dyDescent="0.2">
      <c r="A54" s="490" t="s">
        <v>462</v>
      </c>
      <c r="B54" s="487">
        <v>46270</v>
      </c>
      <c r="C54" s="487">
        <v>5958</v>
      </c>
      <c r="D54" s="487">
        <v>2019</v>
      </c>
      <c r="E54" s="488">
        <f t="shared" si="11"/>
        <v>102.02641617604904</v>
      </c>
      <c r="F54" s="488">
        <f t="shared" si="11"/>
        <v>101.60300136425649</v>
      </c>
      <c r="G54" s="488">
        <f t="shared" si="11"/>
        <v>103.64476386036961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46759</v>
      </c>
      <c r="C55" s="487">
        <v>5675</v>
      </c>
      <c r="D55" s="487">
        <v>1998</v>
      </c>
      <c r="E55" s="488">
        <f t="shared" si="11"/>
        <v>103.10467244382704</v>
      </c>
      <c r="F55" s="488">
        <f t="shared" si="11"/>
        <v>96.776944065484315</v>
      </c>
      <c r="G55" s="488">
        <f t="shared" si="11"/>
        <v>102.56673511293634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47533</v>
      </c>
      <c r="C56" s="487">
        <v>5536</v>
      </c>
      <c r="D56" s="487">
        <v>2099</v>
      </c>
      <c r="E56" s="488">
        <f t="shared" si="11"/>
        <v>104.81136027871491</v>
      </c>
      <c r="F56" s="488">
        <f t="shared" si="11"/>
        <v>94.406548431105051</v>
      </c>
      <c r="G56" s="488">
        <f t="shared" si="11"/>
        <v>107.75154004106777</v>
      </c>
      <c r="H56" s="489" t="str">
        <f t="shared" si="14"/>
        <v/>
      </c>
      <c r="I56" s="488" t="str">
        <f t="shared" si="12"/>
        <v/>
      </c>
      <c r="J56" s="488" t="str">
        <f t="shared" si="10"/>
        <v/>
      </c>
      <c r="K56" s="488" t="str">
        <f t="shared" si="10"/>
        <v/>
      </c>
      <c r="L56" s="488" t="e">
        <f t="shared" si="13"/>
        <v>#N/A</v>
      </c>
    </row>
    <row r="57" spans="1:14" ht="15" customHeight="1" x14ac:dyDescent="0.2">
      <c r="A57" s="490">
        <v>42248</v>
      </c>
      <c r="B57" s="487">
        <v>47961</v>
      </c>
      <c r="C57" s="487">
        <v>5453</v>
      </c>
      <c r="D57" s="487">
        <v>2183</v>
      </c>
      <c r="E57" s="488">
        <f t="shared" si="11"/>
        <v>105.75511014090098</v>
      </c>
      <c r="F57" s="488">
        <f t="shared" si="11"/>
        <v>92.991132332878578</v>
      </c>
      <c r="G57" s="488">
        <f t="shared" si="11"/>
        <v>112.06365503080082</v>
      </c>
      <c r="H57" s="489">
        <f t="shared" si="14"/>
        <v>42248</v>
      </c>
      <c r="I57" s="488">
        <f t="shared" si="12"/>
        <v>105.75511014090098</v>
      </c>
      <c r="J57" s="488">
        <f t="shared" si="10"/>
        <v>92.991132332878578</v>
      </c>
      <c r="K57" s="488">
        <f t="shared" si="10"/>
        <v>112.06365503080082</v>
      </c>
      <c r="L57" s="488" t="e">
        <f t="shared" si="13"/>
        <v>#N/A</v>
      </c>
    </row>
    <row r="58" spans="1:14" ht="15" customHeight="1" x14ac:dyDescent="0.2">
      <c r="A58" s="490" t="s">
        <v>465</v>
      </c>
      <c r="B58" s="487">
        <v>47697</v>
      </c>
      <c r="C58" s="487">
        <v>5459</v>
      </c>
      <c r="D58" s="487">
        <v>2141</v>
      </c>
      <c r="E58" s="488">
        <f t="shared" si="11"/>
        <v>105.17298405768341</v>
      </c>
      <c r="F58" s="488">
        <f t="shared" si="11"/>
        <v>93.093451568894949</v>
      </c>
      <c r="G58" s="488">
        <f t="shared" si="11"/>
        <v>109.90759753593429</v>
      </c>
      <c r="H58" s="489" t="str">
        <f t="shared" si="14"/>
        <v/>
      </c>
      <c r="I58" s="488" t="str">
        <f t="shared" si="12"/>
        <v/>
      </c>
      <c r="J58" s="488" t="str">
        <f t="shared" si="10"/>
        <v/>
      </c>
      <c r="K58" s="488" t="str">
        <f t="shared" si="10"/>
        <v/>
      </c>
      <c r="L58" s="488" t="e">
        <f t="shared" si="13"/>
        <v>#N/A</v>
      </c>
    </row>
    <row r="59" spans="1:14" ht="15" customHeight="1" x14ac:dyDescent="0.2">
      <c r="A59" s="490" t="s">
        <v>466</v>
      </c>
      <c r="B59" s="487">
        <v>47579</v>
      </c>
      <c r="C59" s="487">
        <v>5469</v>
      </c>
      <c r="D59" s="487">
        <v>2184</v>
      </c>
      <c r="E59" s="488">
        <f t="shared" si="11"/>
        <v>104.91279133866949</v>
      </c>
      <c r="F59" s="488">
        <f t="shared" si="11"/>
        <v>93.263983628922247</v>
      </c>
      <c r="G59" s="488">
        <f t="shared" si="11"/>
        <v>112.11498973305956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48300</v>
      </c>
      <c r="C60" s="487">
        <v>5638</v>
      </c>
      <c r="D60" s="487">
        <v>2271</v>
      </c>
      <c r="E60" s="488">
        <f t="shared" si="11"/>
        <v>106.50261295230534</v>
      </c>
      <c r="F60" s="488">
        <f t="shared" si="11"/>
        <v>96.145975443383364</v>
      </c>
      <c r="G60" s="488">
        <f t="shared" si="11"/>
        <v>116.58110882956878</v>
      </c>
      <c r="H60" s="489" t="str">
        <f t="shared" si="14"/>
        <v/>
      </c>
      <c r="I60" s="488" t="str">
        <f t="shared" si="12"/>
        <v/>
      </c>
      <c r="J60" s="488" t="str">
        <f t="shared" si="10"/>
        <v/>
      </c>
      <c r="K60" s="488" t="str">
        <f t="shared" si="10"/>
        <v/>
      </c>
      <c r="L60" s="488" t="e">
        <f t="shared" si="13"/>
        <v>#N/A</v>
      </c>
    </row>
    <row r="61" spans="1:14" ht="15" customHeight="1" x14ac:dyDescent="0.2">
      <c r="A61" s="490">
        <v>42614</v>
      </c>
      <c r="B61" s="487">
        <v>48864</v>
      </c>
      <c r="C61" s="487">
        <v>5591</v>
      </c>
      <c r="D61" s="487">
        <v>2360</v>
      </c>
      <c r="E61" s="488">
        <f t="shared" si="11"/>
        <v>107.74624594827016</v>
      </c>
      <c r="F61" s="488">
        <f t="shared" si="11"/>
        <v>95.344474761255114</v>
      </c>
      <c r="G61" s="488">
        <f t="shared" si="11"/>
        <v>121.14989733059549</v>
      </c>
      <c r="H61" s="489">
        <f t="shared" si="14"/>
        <v>42614</v>
      </c>
      <c r="I61" s="488">
        <f t="shared" si="12"/>
        <v>107.74624594827016</v>
      </c>
      <c r="J61" s="488">
        <f t="shared" si="10"/>
        <v>95.344474761255114</v>
      </c>
      <c r="K61" s="488">
        <f t="shared" si="10"/>
        <v>121.14989733059549</v>
      </c>
      <c r="L61" s="488" t="e">
        <f t="shared" si="13"/>
        <v>#N/A</v>
      </c>
    </row>
    <row r="62" spans="1:14" ht="15" customHeight="1" x14ac:dyDescent="0.2">
      <c r="A62" s="490" t="s">
        <v>468</v>
      </c>
      <c r="B62" s="487">
        <v>48285</v>
      </c>
      <c r="C62" s="487">
        <v>5508</v>
      </c>
      <c r="D62" s="487">
        <v>2252</v>
      </c>
      <c r="E62" s="488">
        <f t="shared" si="11"/>
        <v>106.469537606668</v>
      </c>
      <c r="F62" s="488">
        <f t="shared" si="11"/>
        <v>93.929058663028655</v>
      </c>
      <c r="G62" s="488">
        <f t="shared" si="11"/>
        <v>115.60574948665298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48388</v>
      </c>
      <c r="C63" s="487">
        <v>5492</v>
      </c>
      <c r="D63" s="487">
        <v>2268</v>
      </c>
      <c r="E63" s="488">
        <f t="shared" si="11"/>
        <v>106.69665498004454</v>
      </c>
      <c r="F63" s="488">
        <f t="shared" si="11"/>
        <v>93.656207366984987</v>
      </c>
      <c r="G63" s="488">
        <f t="shared" si="11"/>
        <v>116.42710472279261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49048</v>
      </c>
      <c r="C64" s="487">
        <v>5638</v>
      </c>
      <c r="D64" s="487">
        <v>2331</v>
      </c>
      <c r="E64" s="488">
        <f t="shared" si="11"/>
        <v>108.15197018808847</v>
      </c>
      <c r="F64" s="488">
        <f t="shared" si="11"/>
        <v>96.145975443383364</v>
      </c>
      <c r="G64" s="488">
        <f t="shared" si="11"/>
        <v>119.6611909650924</v>
      </c>
      <c r="H64" s="489" t="str">
        <f t="shared" si="14"/>
        <v/>
      </c>
      <c r="I64" s="488" t="str">
        <f t="shared" si="12"/>
        <v/>
      </c>
      <c r="J64" s="488" t="str">
        <f t="shared" si="10"/>
        <v/>
      </c>
      <c r="K64" s="488" t="str">
        <f t="shared" si="10"/>
        <v/>
      </c>
      <c r="L64" s="488" t="e">
        <f t="shared" si="13"/>
        <v>#N/A</v>
      </c>
    </row>
    <row r="65" spans="1:12" ht="15" customHeight="1" x14ac:dyDescent="0.2">
      <c r="A65" s="490">
        <v>42979</v>
      </c>
      <c r="B65" s="487">
        <v>49729</v>
      </c>
      <c r="C65" s="487">
        <v>5481</v>
      </c>
      <c r="D65" s="487">
        <v>2461</v>
      </c>
      <c r="E65" s="488">
        <f t="shared" si="11"/>
        <v>109.65359088002469</v>
      </c>
      <c r="F65" s="488">
        <f t="shared" si="11"/>
        <v>93.468622100954974</v>
      </c>
      <c r="G65" s="488">
        <f t="shared" si="11"/>
        <v>126.33470225872689</v>
      </c>
      <c r="H65" s="489">
        <f t="shared" si="14"/>
        <v>42979</v>
      </c>
      <c r="I65" s="488">
        <f t="shared" si="12"/>
        <v>109.65359088002469</v>
      </c>
      <c r="J65" s="488">
        <f t="shared" si="10"/>
        <v>93.468622100954974</v>
      </c>
      <c r="K65" s="488">
        <f t="shared" si="10"/>
        <v>126.33470225872689</v>
      </c>
      <c r="L65" s="488" t="e">
        <f t="shared" si="13"/>
        <v>#N/A</v>
      </c>
    </row>
    <row r="66" spans="1:12" ht="15" customHeight="1" x14ac:dyDescent="0.2">
      <c r="A66" s="490" t="s">
        <v>471</v>
      </c>
      <c r="B66" s="487">
        <v>49465</v>
      </c>
      <c r="C66" s="487">
        <v>5498</v>
      </c>
      <c r="D66" s="487">
        <v>2436</v>
      </c>
      <c r="E66" s="488">
        <f t="shared" si="11"/>
        <v>109.07146479680712</v>
      </c>
      <c r="F66" s="488">
        <f t="shared" si="11"/>
        <v>93.758526603001371</v>
      </c>
      <c r="G66" s="488">
        <f t="shared" si="11"/>
        <v>125.05133470225873</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49289</v>
      </c>
      <c r="C67" s="487">
        <v>5425</v>
      </c>
      <c r="D67" s="487">
        <v>2455</v>
      </c>
      <c r="E67" s="488">
        <f t="shared" si="11"/>
        <v>108.68338074132875</v>
      </c>
      <c r="F67" s="488">
        <f t="shared" si="11"/>
        <v>92.513642564802183</v>
      </c>
      <c r="G67" s="488">
        <f t="shared" si="11"/>
        <v>126.02669404517455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49920</v>
      </c>
      <c r="C68" s="487">
        <v>5621</v>
      </c>
      <c r="D68" s="487">
        <v>2543</v>
      </c>
      <c r="E68" s="488">
        <f t="shared" si="11"/>
        <v>110.07475028114044</v>
      </c>
      <c r="F68" s="488">
        <f t="shared" si="11"/>
        <v>95.856070941336966</v>
      </c>
      <c r="G68" s="488">
        <f t="shared" si="11"/>
        <v>130.54414784394251</v>
      </c>
      <c r="H68" s="489" t="str">
        <f t="shared" si="14"/>
        <v/>
      </c>
      <c r="I68" s="488" t="str">
        <f t="shared" si="12"/>
        <v/>
      </c>
      <c r="J68" s="488" t="str">
        <f t="shared" si="12"/>
        <v/>
      </c>
      <c r="K68" s="488" t="str">
        <f t="shared" si="12"/>
        <v/>
      </c>
      <c r="L68" s="488" t="e">
        <f t="shared" si="13"/>
        <v>#N/A</v>
      </c>
    </row>
    <row r="69" spans="1:12" ht="15" customHeight="1" x14ac:dyDescent="0.2">
      <c r="A69" s="490">
        <v>43344</v>
      </c>
      <c r="B69" s="487">
        <v>50644</v>
      </c>
      <c r="C69" s="487">
        <v>5411</v>
      </c>
      <c r="D69" s="487">
        <v>2555</v>
      </c>
      <c r="E69" s="488">
        <f t="shared" si="11"/>
        <v>111.67118696390376</v>
      </c>
      <c r="F69" s="488">
        <f t="shared" si="11"/>
        <v>92.274897680763985</v>
      </c>
      <c r="G69" s="488">
        <f t="shared" si="11"/>
        <v>131.16016427104722</v>
      </c>
      <c r="H69" s="489">
        <f t="shared" si="14"/>
        <v>43344</v>
      </c>
      <c r="I69" s="488">
        <f t="shared" si="12"/>
        <v>111.67118696390376</v>
      </c>
      <c r="J69" s="488">
        <f t="shared" si="12"/>
        <v>92.274897680763985</v>
      </c>
      <c r="K69" s="488">
        <f t="shared" si="12"/>
        <v>131.16016427104722</v>
      </c>
      <c r="L69" s="488" t="e">
        <f t="shared" si="13"/>
        <v>#N/A</v>
      </c>
    </row>
    <row r="70" spans="1:12" ht="15" customHeight="1" x14ac:dyDescent="0.2">
      <c r="A70" s="490" t="s">
        <v>474</v>
      </c>
      <c r="B70" s="487">
        <v>50311</v>
      </c>
      <c r="C70" s="487">
        <v>5350</v>
      </c>
      <c r="D70" s="487">
        <v>2530</v>
      </c>
      <c r="E70" s="488">
        <f t="shared" si="11"/>
        <v>110.93691429075434</v>
      </c>
      <c r="F70" s="488">
        <f t="shared" si="11"/>
        <v>91.234652114597552</v>
      </c>
      <c r="G70" s="488">
        <f t="shared" si="11"/>
        <v>129.87679671457906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50068</v>
      </c>
      <c r="C71" s="487">
        <v>5298</v>
      </c>
      <c r="D71" s="487">
        <v>2520</v>
      </c>
      <c r="E71" s="491">
        <f t="shared" ref="E71:G75" si="15">IF($A$51=37802,IF(COUNTBLANK(B$51:B$70)&gt;0,#N/A,IF(ISBLANK(B71)=FALSE,B71/B$51*100,#N/A)),IF(COUNTBLANK(B$51:B$75)&gt;0,#N/A,B71/B$51*100))</f>
        <v>110.40109369142908</v>
      </c>
      <c r="F71" s="491">
        <f t="shared" si="15"/>
        <v>90.34788540245566</v>
      </c>
      <c r="G71" s="491">
        <f t="shared" si="15"/>
        <v>129.36344969199178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50446</v>
      </c>
      <c r="C72" s="487">
        <v>5468</v>
      </c>
      <c r="D72" s="487">
        <v>2602</v>
      </c>
      <c r="E72" s="491">
        <f t="shared" si="15"/>
        <v>111.2345924014906</v>
      </c>
      <c r="F72" s="491">
        <f t="shared" si="15"/>
        <v>93.246930422919505</v>
      </c>
      <c r="G72" s="491">
        <f t="shared" si="15"/>
        <v>133.57289527720738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51479</v>
      </c>
      <c r="C73" s="487">
        <v>5287</v>
      </c>
      <c r="D73" s="487">
        <v>2672</v>
      </c>
      <c r="E73" s="491">
        <f t="shared" si="15"/>
        <v>113.51238120438359</v>
      </c>
      <c r="F73" s="491">
        <f t="shared" si="15"/>
        <v>90.160300136425647</v>
      </c>
      <c r="G73" s="491">
        <f t="shared" si="15"/>
        <v>137.16632443531827</v>
      </c>
      <c r="H73" s="492">
        <f>IF(A$51=37802,IF(ISERROR(L73)=TRUE,IF(ISBLANK(A73)=FALSE,IF(MONTH(A73)=MONTH(MAX(A$51:A$75)),A73,""),""),""),IF(ISERROR(L73)=TRUE,IF(MONTH(A73)=MONTH(MAX(A$51:A$75)),A73,""),""))</f>
        <v>43709</v>
      </c>
      <c r="I73" s="488">
        <f t="shared" si="12"/>
        <v>113.51238120438359</v>
      </c>
      <c r="J73" s="488">
        <f t="shared" si="12"/>
        <v>90.160300136425647</v>
      </c>
      <c r="K73" s="488">
        <f t="shared" si="12"/>
        <v>137.16632443531827</v>
      </c>
      <c r="L73" s="488" t="e">
        <f t="shared" si="13"/>
        <v>#N/A</v>
      </c>
    </row>
    <row r="74" spans="1:12" ht="15" customHeight="1" x14ac:dyDescent="0.2">
      <c r="A74" s="490" t="s">
        <v>477</v>
      </c>
      <c r="B74" s="487">
        <v>51155</v>
      </c>
      <c r="C74" s="487">
        <v>5227</v>
      </c>
      <c r="D74" s="487">
        <v>2648</v>
      </c>
      <c r="E74" s="491">
        <f t="shared" si="15"/>
        <v>112.79795373861657</v>
      </c>
      <c r="F74" s="491">
        <f t="shared" si="15"/>
        <v>89.137107776261942</v>
      </c>
      <c r="G74" s="491">
        <f t="shared" si="15"/>
        <v>135.93429158110882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51000</v>
      </c>
      <c r="C75" s="493">
        <v>5079</v>
      </c>
      <c r="D75" s="493">
        <v>2626</v>
      </c>
      <c r="E75" s="491">
        <f t="shared" si="15"/>
        <v>112.45617516703051</v>
      </c>
      <c r="F75" s="491">
        <f t="shared" si="15"/>
        <v>86.613233287858122</v>
      </c>
      <c r="G75" s="491">
        <f t="shared" si="15"/>
        <v>134.80492813141686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113.51238120438359</v>
      </c>
      <c r="J77" s="488">
        <f>IF(J75&lt;&gt;"",J75,IF(J74&lt;&gt;"",J74,IF(J73&lt;&gt;"",J73,IF(J72&lt;&gt;"",J72,IF(J71&lt;&gt;"",J71,IF(J70&lt;&gt;"",J70,""))))))</f>
        <v>90.160300136425647</v>
      </c>
      <c r="K77" s="488">
        <f>IF(K75&lt;&gt;"",K75,IF(K74&lt;&gt;"",K74,IF(K73&lt;&gt;"",K73,IF(K72&lt;&gt;"",K72,IF(K71&lt;&gt;"",K71,IF(K70&lt;&gt;"",K70,""))))))</f>
        <v>137.16632443531827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+13,5%</v>
      </c>
      <c r="J79" s="488" t="str">
        <f>"GeB - ausschließlich: "&amp;IF(J77&gt;100,"+","")&amp;TEXT(J77-100,"0,0")&amp;"%"</f>
        <v>GeB - ausschließlich: -9,8%</v>
      </c>
      <c r="K79" s="488" t="str">
        <f>"GeB - im Nebenjob: "&amp;IF(K77&gt;100,"+","")&amp;TEXT(K77-100,"0,0")&amp;"%"</f>
        <v>GeB - im Nebenjob: +37,2%</v>
      </c>
    </row>
    <row r="81" spans="9:9" ht="15" customHeight="1" x14ac:dyDescent="0.2">
      <c r="I81" s="488" t="str">
        <f>IF(ISERROR(HLOOKUP(1,I$78:K$79,2,FALSE)),"",HLOOKUP(1,I$78:K$79,2,FALSE))</f>
        <v>GeB - im Nebenjob: +37,2%</v>
      </c>
    </row>
    <row r="82" spans="9:9" ht="15" customHeight="1" x14ac:dyDescent="0.2">
      <c r="I82" s="488" t="str">
        <f>IF(ISERROR(HLOOKUP(2,I$78:K$79,2,FALSE)),"",HLOOKUP(2,I$78:K$79,2,FALSE))</f>
        <v>SvB: +13,5%</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51000</v>
      </c>
      <c r="E12" s="114">
        <v>51155</v>
      </c>
      <c r="F12" s="114">
        <v>51479</v>
      </c>
      <c r="G12" s="114">
        <v>50446</v>
      </c>
      <c r="H12" s="114">
        <v>50068</v>
      </c>
      <c r="I12" s="115">
        <v>932</v>
      </c>
      <c r="J12" s="116">
        <v>1.8614684029719581</v>
      </c>
      <c r="N12" s="117"/>
    </row>
    <row r="13" spans="1:15" s="110" customFormat="1" ht="13.5" customHeight="1" x14ac:dyDescent="0.2">
      <c r="A13" s="118" t="s">
        <v>105</v>
      </c>
      <c r="B13" s="119" t="s">
        <v>106</v>
      </c>
      <c r="C13" s="113">
        <v>50.252941176470586</v>
      </c>
      <c r="D13" s="114">
        <v>25629</v>
      </c>
      <c r="E13" s="114">
        <v>25508</v>
      </c>
      <c r="F13" s="114">
        <v>25842</v>
      </c>
      <c r="G13" s="114">
        <v>25341</v>
      </c>
      <c r="H13" s="114">
        <v>25075</v>
      </c>
      <c r="I13" s="115">
        <v>554</v>
      </c>
      <c r="J13" s="116">
        <v>2.2093718843469592</v>
      </c>
    </row>
    <row r="14" spans="1:15" s="110" customFormat="1" ht="13.5" customHeight="1" x14ac:dyDescent="0.2">
      <c r="A14" s="120"/>
      <c r="B14" s="119" t="s">
        <v>107</v>
      </c>
      <c r="C14" s="113">
        <v>49.747058823529414</v>
      </c>
      <c r="D14" s="114">
        <v>25371</v>
      </c>
      <c r="E14" s="114">
        <v>25647</v>
      </c>
      <c r="F14" s="114">
        <v>25637</v>
      </c>
      <c r="G14" s="114">
        <v>25105</v>
      </c>
      <c r="H14" s="114">
        <v>24993</v>
      </c>
      <c r="I14" s="115">
        <v>378</v>
      </c>
      <c r="J14" s="116">
        <v>1.5124234785740007</v>
      </c>
    </row>
    <row r="15" spans="1:15" s="110" customFormat="1" ht="13.5" customHeight="1" x14ac:dyDescent="0.2">
      <c r="A15" s="118" t="s">
        <v>105</v>
      </c>
      <c r="B15" s="121" t="s">
        <v>108</v>
      </c>
      <c r="C15" s="113">
        <v>7.6980392156862747</v>
      </c>
      <c r="D15" s="114">
        <v>3926</v>
      </c>
      <c r="E15" s="114">
        <v>4070</v>
      </c>
      <c r="F15" s="114">
        <v>4064</v>
      </c>
      <c r="G15" s="114">
        <v>3621</v>
      </c>
      <c r="H15" s="114">
        <v>3684</v>
      </c>
      <c r="I15" s="115">
        <v>242</v>
      </c>
      <c r="J15" s="116">
        <v>6.5689467969598265</v>
      </c>
    </row>
    <row r="16" spans="1:15" s="110" customFormat="1" ht="13.5" customHeight="1" x14ac:dyDescent="0.2">
      <c r="A16" s="118"/>
      <c r="B16" s="121" t="s">
        <v>109</v>
      </c>
      <c r="C16" s="113">
        <v>67.996078431372553</v>
      </c>
      <c r="D16" s="114">
        <v>34678</v>
      </c>
      <c r="E16" s="114">
        <v>34777</v>
      </c>
      <c r="F16" s="114">
        <v>35120</v>
      </c>
      <c r="G16" s="114">
        <v>34769</v>
      </c>
      <c r="H16" s="114">
        <v>34530</v>
      </c>
      <c r="I16" s="115">
        <v>148</v>
      </c>
      <c r="J16" s="116">
        <v>0.4286128004633652</v>
      </c>
    </row>
    <row r="17" spans="1:10" s="110" customFormat="1" ht="13.5" customHeight="1" x14ac:dyDescent="0.2">
      <c r="A17" s="118"/>
      <c r="B17" s="121" t="s">
        <v>110</v>
      </c>
      <c r="C17" s="113">
        <v>23.133333333333333</v>
      </c>
      <c r="D17" s="114">
        <v>11798</v>
      </c>
      <c r="E17" s="114">
        <v>11705</v>
      </c>
      <c r="F17" s="114">
        <v>11705</v>
      </c>
      <c r="G17" s="114">
        <v>11503</v>
      </c>
      <c r="H17" s="114">
        <v>11307</v>
      </c>
      <c r="I17" s="115">
        <v>491</v>
      </c>
      <c r="J17" s="116">
        <v>4.3424427345891923</v>
      </c>
    </row>
    <row r="18" spans="1:10" s="110" customFormat="1" ht="13.5" customHeight="1" x14ac:dyDescent="0.2">
      <c r="A18" s="120"/>
      <c r="B18" s="121" t="s">
        <v>111</v>
      </c>
      <c r="C18" s="113">
        <v>1.1725490196078432</v>
      </c>
      <c r="D18" s="114">
        <v>598</v>
      </c>
      <c r="E18" s="114">
        <v>603</v>
      </c>
      <c r="F18" s="114">
        <v>590</v>
      </c>
      <c r="G18" s="114">
        <v>553</v>
      </c>
      <c r="H18" s="114">
        <v>547</v>
      </c>
      <c r="I18" s="115">
        <v>51</v>
      </c>
      <c r="J18" s="116">
        <v>9.3235831809872032</v>
      </c>
    </row>
    <row r="19" spans="1:10" s="110" customFormat="1" ht="13.5" customHeight="1" x14ac:dyDescent="0.2">
      <c r="A19" s="120"/>
      <c r="B19" s="121" t="s">
        <v>112</v>
      </c>
      <c r="C19" s="113">
        <v>0.3235294117647059</v>
      </c>
      <c r="D19" s="114">
        <v>165</v>
      </c>
      <c r="E19" s="114">
        <v>158</v>
      </c>
      <c r="F19" s="114">
        <v>152</v>
      </c>
      <c r="G19" s="114">
        <v>123</v>
      </c>
      <c r="H19" s="114">
        <v>140</v>
      </c>
      <c r="I19" s="115">
        <v>25</v>
      </c>
      <c r="J19" s="116">
        <v>17.857142857142858</v>
      </c>
    </row>
    <row r="20" spans="1:10" s="110" customFormat="1" ht="13.5" customHeight="1" x14ac:dyDescent="0.2">
      <c r="A20" s="118" t="s">
        <v>113</v>
      </c>
      <c r="B20" s="122" t="s">
        <v>114</v>
      </c>
      <c r="C20" s="113">
        <v>66.615686274509798</v>
      </c>
      <c r="D20" s="114">
        <v>33974</v>
      </c>
      <c r="E20" s="114">
        <v>34020</v>
      </c>
      <c r="F20" s="114">
        <v>34307</v>
      </c>
      <c r="G20" s="114">
        <v>33699</v>
      </c>
      <c r="H20" s="114">
        <v>33533</v>
      </c>
      <c r="I20" s="115">
        <v>441</v>
      </c>
      <c r="J20" s="116">
        <v>1.3151224167238242</v>
      </c>
    </row>
    <row r="21" spans="1:10" s="110" customFormat="1" ht="13.5" customHeight="1" x14ac:dyDescent="0.2">
      <c r="A21" s="120"/>
      <c r="B21" s="122" t="s">
        <v>115</v>
      </c>
      <c r="C21" s="113">
        <v>33.384313725490195</v>
      </c>
      <c r="D21" s="114">
        <v>17026</v>
      </c>
      <c r="E21" s="114">
        <v>17135</v>
      </c>
      <c r="F21" s="114">
        <v>17172</v>
      </c>
      <c r="G21" s="114">
        <v>16747</v>
      </c>
      <c r="H21" s="114">
        <v>16535</v>
      </c>
      <c r="I21" s="115">
        <v>491</v>
      </c>
      <c r="J21" s="116">
        <v>2.9694587239189598</v>
      </c>
    </row>
    <row r="22" spans="1:10" s="110" customFormat="1" ht="13.5" customHeight="1" x14ac:dyDescent="0.2">
      <c r="A22" s="118" t="s">
        <v>113</v>
      </c>
      <c r="B22" s="122" t="s">
        <v>116</v>
      </c>
      <c r="C22" s="113">
        <v>94.064705882352939</v>
      </c>
      <c r="D22" s="114">
        <v>47973</v>
      </c>
      <c r="E22" s="114">
        <v>48192</v>
      </c>
      <c r="F22" s="114">
        <v>48564</v>
      </c>
      <c r="G22" s="114">
        <v>47685</v>
      </c>
      <c r="H22" s="114">
        <v>47385</v>
      </c>
      <c r="I22" s="115">
        <v>588</v>
      </c>
      <c r="J22" s="116">
        <v>1.2408990186767965</v>
      </c>
    </row>
    <row r="23" spans="1:10" s="110" customFormat="1" ht="13.5" customHeight="1" x14ac:dyDescent="0.2">
      <c r="A23" s="123"/>
      <c r="B23" s="124" t="s">
        <v>117</v>
      </c>
      <c r="C23" s="125">
        <v>5.8254901960784311</v>
      </c>
      <c r="D23" s="114">
        <v>2971</v>
      </c>
      <c r="E23" s="114">
        <v>2908</v>
      </c>
      <c r="F23" s="114">
        <v>2865</v>
      </c>
      <c r="G23" s="114">
        <v>2703</v>
      </c>
      <c r="H23" s="114">
        <v>2624</v>
      </c>
      <c r="I23" s="115">
        <v>347</v>
      </c>
      <c r="J23" s="116">
        <v>13.224085365853659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7705</v>
      </c>
      <c r="E26" s="114">
        <v>7875</v>
      </c>
      <c r="F26" s="114">
        <v>7959</v>
      </c>
      <c r="G26" s="114">
        <v>8070</v>
      </c>
      <c r="H26" s="140">
        <v>7818</v>
      </c>
      <c r="I26" s="115">
        <v>-113</v>
      </c>
      <c r="J26" s="116">
        <v>-1.4453824507546686</v>
      </c>
    </row>
    <row r="27" spans="1:10" s="110" customFormat="1" ht="13.5" customHeight="1" x14ac:dyDescent="0.2">
      <c r="A27" s="118" t="s">
        <v>105</v>
      </c>
      <c r="B27" s="119" t="s">
        <v>106</v>
      </c>
      <c r="C27" s="113">
        <v>46.90460739779364</v>
      </c>
      <c r="D27" s="115">
        <v>3614</v>
      </c>
      <c r="E27" s="114">
        <v>3678</v>
      </c>
      <c r="F27" s="114">
        <v>3728</v>
      </c>
      <c r="G27" s="114">
        <v>3777</v>
      </c>
      <c r="H27" s="140">
        <v>3626</v>
      </c>
      <c r="I27" s="115">
        <v>-12</v>
      </c>
      <c r="J27" s="116">
        <v>-0.33094318808604523</v>
      </c>
    </row>
    <row r="28" spans="1:10" s="110" customFormat="1" ht="13.5" customHeight="1" x14ac:dyDescent="0.2">
      <c r="A28" s="120"/>
      <c r="B28" s="119" t="s">
        <v>107</v>
      </c>
      <c r="C28" s="113">
        <v>53.09539260220636</v>
      </c>
      <c r="D28" s="115">
        <v>4091</v>
      </c>
      <c r="E28" s="114">
        <v>4197</v>
      </c>
      <c r="F28" s="114">
        <v>4231</v>
      </c>
      <c r="G28" s="114">
        <v>4293</v>
      </c>
      <c r="H28" s="140">
        <v>4192</v>
      </c>
      <c r="I28" s="115">
        <v>-101</v>
      </c>
      <c r="J28" s="116">
        <v>-2.4093511450381677</v>
      </c>
    </row>
    <row r="29" spans="1:10" s="110" customFormat="1" ht="13.5" customHeight="1" x14ac:dyDescent="0.2">
      <c r="A29" s="118" t="s">
        <v>105</v>
      </c>
      <c r="B29" s="121" t="s">
        <v>108</v>
      </c>
      <c r="C29" s="113">
        <v>16.651524983776767</v>
      </c>
      <c r="D29" s="115">
        <v>1283</v>
      </c>
      <c r="E29" s="114">
        <v>1323</v>
      </c>
      <c r="F29" s="114">
        <v>1358</v>
      </c>
      <c r="G29" s="114">
        <v>1444</v>
      </c>
      <c r="H29" s="140">
        <v>1277</v>
      </c>
      <c r="I29" s="115">
        <v>6</v>
      </c>
      <c r="J29" s="116">
        <v>0.46985121378230227</v>
      </c>
    </row>
    <row r="30" spans="1:10" s="110" customFormat="1" ht="13.5" customHeight="1" x14ac:dyDescent="0.2">
      <c r="A30" s="118"/>
      <c r="B30" s="121" t="s">
        <v>109</v>
      </c>
      <c r="C30" s="113">
        <v>40.558079169370536</v>
      </c>
      <c r="D30" s="115">
        <v>3125</v>
      </c>
      <c r="E30" s="114">
        <v>3209</v>
      </c>
      <c r="F30" s="114">
        <v>3233</v>
      </c>
      <c r="G30" s="114">
        <v>3252</v>
      </c>
      <c r="H30" s="140">
        <v>3240</v>
      </c>
      <c r="I30" s="115">
        <v>-115</v>
      </c>
      <c r="J30" s="116">
        <v>-3.5493827160493829</v>
      </c>
    </row>
    <row r="31" spans="1:10" s="110" customFormat="1" ht="13.5" customHeight="1" x14ac:dyDescent="0.2">
      <c r="A31" s="118"/>
      <c r="B31" s="121" t="s">
        <v>110</v>
      </c>
      <c r="C31" s="113">
        <v>21.414665801427645</v>
      </c>
      <c r="D31" s="115">
        <v>1650</v>
      </c>
      <c r="E31" s="114">
        <v>1669</v>
      </c>
      <c r="F31" s="114">
        <v>1697</v>
      </c>
      <c r="G31" s="114">
        <v>1717</v>
      </c>
      <c r="H31" s="140">
        <v>1693</v>
      </c>
      <c r="I31" s="115">
        <v>-43</v>
      </c>
      <c r="J31" s="116">
        <v>-2.5398700531600711</v>
      </c>
    </row>
    <row r="32" spans="1:10" s="110" customFormat="1" ht="13.5" customHeight="1" x14ac:dyDescent="0.2">
      <c r="A32" s="120"/>
      <c r="B32" s="121" t="s">
        <v>111</v>
      </c>
      <c r="C32" s="113">
        <v>21.375730045425048</v>
      </c>
      <c r="D32" s="115">
        <v>1647</v>
      </c>
      <c r="E32" s="114">
        <v>1674</v>
      </c>
      <c r="F32" s="114">
        <v>1671</v>
      </c>
      <c r="G32" s="114">
        <v>1657</v>
      </c>
      <c r="H32" s="140">
        <v>1608</v>
      </c>
      <c r="I32" s="115">
        <v>39</v>
      </c>
      <c r="J32" s="116">
        <v>2.4253731343283582</v>
      </c>
    </row>
    <row r="33" spans="1:10" s="110" customFormat="1" ht="13.5" customHeight="1" x14ac:dyDescent="0.2">
      <c r="A33" s="120"/>
      <c r="B33" s="121" t="s">
        <v>112</v>
      </c>
      <c r="C33" s="113">
        <v>2.2063595068137571</v>
      </c>
      <c r="D33" s="115">
        <v>170</v>
      </c>
      <c r="E33" s="114">
        <v>186</v>
      </c>
      <c r="F33" s="114">
        <v>200</v>
      </c>
      <c r="G33" s="114">
        <v>166</v>
      </c>
      <c r="H33" s="140">
        <v>173</v>
      </c>
      <c r="I33" s="115">
        <v>-3</v>
      </c>
      <c r="J33" s="116">
        <v>-1.7341040462427746</v>
      </c>
    </row>
    <row r="34" spans="1:10" s="110" customFormat="1" ht="13.5" customHeight="1" x14ac:dyDescent="0.2">
      <c r="A34" s="118" t="s">
        <v>113</v>
      </c>
      <c r="B34" s="122" t="s">
        <v>116</v>
      </c>
      <c r="C34" s="113">
        <v>95.21090201168073</v>
      </c>
      <c r="D34" s="115">
        <v>7336</v>
      </c>
      <c r="E34" s="114">
        <v>7495</v>
      </c>
      <c r="F34" s="114">
        <v>7580</v>
      </c>
      <c r="G34" s="114">
        <v>7692</v>
      </c>
      <c r="H34" s="140">
        <v>7460</v>
      </c>
      <c r="I34" s="115">
        <v>-124</v>
      </c>
      <c r="J34" s="116">
        <v>-1.6621983914209115</v>
      </c>
    </row>
    <row r="35" spans="1:10" s="110" customFormat="1" ht="13.5" customHeight="1" x14ac:dyDescent="0.2">
      <c r="A35" s="118"/>
      <c r="B35" s="119" t="s">
        <v>117</v>
      </c>
      <c r="C35" s="113">
        <v>4.5944192083062942</v>
      </c>
      <c r="D35" s="115">
        <v>354</v>
      </c>
      <c r="E35" s="114">
        <v>367</v>
      </c>
      <c r="F35" s="114">
        <v>365</v>
      </c>
      <c r="G35" s="114">
        <v>363</v>
      </c>
      <c r="H35" s="140">
        <v>346</v>
      </c>
      <c r="I35" s="115">
        <v>8</v>
      </c>
      <c r="J35" s="116">
        <v>2.3121387283236996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5079</v>
      </c>
      <c r="E37" s="114">
        <v>5227</v>
      </c>
      <c r="F37" s="114">
        <v>5287</v>
      </c>
      <c r="G37" s="114">
        <v>5468</v>
      </c>
      <c r="H37" s="140">
        <v>5298</v>
      </c>
      <c r="I37" s="115">
        <v>-219</v>
      </c>
      <c r="J37" s="116">
        <v>-4.1336353340883356</v>
      </c>
    </row>
    <row r="38" spans="1:10" s="110" customFormat="1" ht="13.5" customHeight="1" x14ac:dyDescent="0.2">
      <c r="A38" s="118" t="s">
        <v>105</v>
      </c>
      <c r="B38" s="119" t="s">
        <v>106</v>
      </c>
      <c r="C38" s="113">
        <v>49.5963772396141</v>
      </c>
      <c r="D38" s="115">
        <v>2519</v>
      </c>
      <c r="E38" s="114">
        <v>2582</v>
      </c>
      <c r="F38" s="114">
        <v>2629</v>
      </c>
      <c r="G38" s="114">
        <v>2723</v>
      </c>
      <c r="H38" s="140">
        <v>2642</v>
      </c>
      <c r="I38" s="115">
        <v>-123</v>
      </c>
      <c r="J38" s="116">
        <v>-4.6555639666918998</v>
      </c>
    </row>
    <row r="39" spans="1:10" s="110" customFormat="1" ht="13.5" customHeight="1" x14ac:dyDescent="0.2">
      <c r="A39" s="120"/>
      <c r="B39" s="119" t="s">
        <v>107</v>
      </c>
      <c r="C39" s="113">
        <v>50.4036227603859</v>
      </c>
      <c r="D39" s="115">
        <v>2560</v>
      </c>
      <c r="E39" s="114">
        <v>2645</v>
      </c>
      <c r="F39" s="114">
        <v>2658</v>
      </c>
      <c r="G39" s="114">
        <v>2745</v>
      </c>
      <c r="H39" s="140">
        <v>2656</v>
      </c>
      <c r="I39" s="115">
        <v>-96</v>
      </c>
      <c r="J39" s="116">
        <v>-3.6144578313253013</v>
      </c>
    </row>
    <row r="40" spans="1:10" s="110" customFormat="1" ht="13.5" customHeight="1" x14ac:dyDescent="0.2">
      <c r="A40" s="118" t="s">
        <v>105</v>
      </c>
      <c r="B40" s="121" t="s">
        <v>108</v>
      </c>
      <c r="C40" s="113">
        <v>21.224650521756253</v>
      </c>
      <c r="D40" s="115">
        <v>1078</v>
      </c>
      <c r="E40" s="114">
        <v>1090</v>
      </c>
      <c r="F40" s="114">
        <v>1105</v>
      </c>
      <c r="G40" s="114">
        <v>1212</v>
      </c>
      <c r="H40" s="140">
        <v>1052</v>
      </c>
      <c r="I40" s="115">
        <v>26</v>
      </c>
      <c r="J40" s="116">
        <v>2.4714828897338403</v>
      </c>
    </row>
    <row r="41" spans="1:10" s="110" customFormat="1" ht="13.5" customHeight="1" x14ac:dyDescent="0.2">
      <c r="A41" s="118"/>
      <c r="B41" s="121" t="s">
        <v>109</v>
      </c>
      <c r="C41" s="113">
        <v>24.296121283717266</v>
      </c>
      <c r="D41" s="115">
        <v>1234</v>
      </c>
      <c r="E41" s="114">
        <v>1325</v>
      </c>
      <c r="F41" s="114">
        <v>1340</v>
      </c>
      <c r="G41" s="114">
        <v>1404</v>
      </c>
      <c r="H41" s="140">
        <v>1447</v>
      </c>
      <c r="I41" s="115">
        <v>-213</v>
      </c>
      <c r="J41" s="116">
        <v>-14.720110573600554</v>
      </c>
    </row>
    <row r="42" spans="1:10" s="110" customFormat="1" ht="13.5" customHeight="1" x14ac:dyDescent="0.2">
      <c r="A42" s="118"/>
      <c r="B42" s="121" t="s">
        <v>110</v>
      </c>
      <c r="C42" s="113">
        <v>22.878519393581414</v>
      </c>
      <c r="D42" s="115">
        <v>1162</v>
      </c>
      <c r="E42" s="114">
        <v>1176</v>
      </c>
      <c r="F42" s="114">
        <v>1210</v>
      </c>
      <c r="G42" s="114">
        <v>1232</v>
      </c>
      <c r="H42" s="140">
        <v>1222</v>
      </c>
      <c r="I42" s="115">
        <v>-60</v>
      </c>
      <c r="J42" s="116">
        <v>-4.9099836333878883</v>
      </c>
    </row>
    <row r="43" spans="1:10" s="110" customFormat="1" ht="13.5" customHeight="1" x14ac:dyDescent="0.2">
      <c r="A43" s="120"/>
      <c r="B43" s="121" t="s">
        <v>111</v>
      </c>
      <c r="C43" s="113">
        <v>31.600708800945068</v>
      </c>
      <c r="D43" s="115">
        <v>1605</v>
      </c>
      <c r="E43" s="114">
        <v>1636</v>
      </c>
      <c r="F43" s="114">
        <v>1632</v>
      </c>
      <c r="G43" s="114">
        <v>1620</v>
      </c>
      <c r="H43" s="140">
        <v>1577</v>
      </c>
      <c r="I43" s="115">
        <v>28</v>
      </c>
      <c r="J43" s="116">
        <v>1.7755231452124287</v>
      </c>
    </row>
    <row r="44" spans="1:10" s="110" customFormat="1" ht="13.5" customHeight="1" x14ac:dyDescent="0.2">
      <c r="A44" s="120"/>
      <c r="B44" s="121" t="s">
        <v>112</v>
      </c>
      <c r="C44" s="113">
        <v>3.2289820830872218</v>
      </c>
      <c r="D44" s="115">
        <v>164</v>
      </c>
      <c r="E44" s="114">
        <v>181</v>
      </c>
      <c r="F44" s="114">
        <v>194</v>
      </c>
      <c r="G44" s="114">
        <v>161</v>
      </c>
      <c r="H44" s="140">
        <v>170</v>
      </c>
      <c r="I44" s="115">
        <v>-6</v>
      </c>
      <c r="J44" s="116">
        <v>-3.5294117647058822</v>
      </c>
    </row>
    <row r="45" spans="1:10" s="110" customFormat="1" ht="13.5" customHeight="1" x14ac:dyDescent="0.2">
      <c r="A45" s="118" t="s">
        <v>113</v>
      </c>
      <c r="B45" s="122" t="s">
        <v>116</v>
      </c>
      <c r="C45" s="113">
        <v>94.546170506005126</v>
      </c>
      <c r="D45" s="115">
        <v>4802</v>
      </c>
      <c r="E45" s="114">
        <v>4941</v>
      </c>
      <c r="F45" s="114">
        <v>5007</v>
      </c>
      <c r="G45" s="114">
        <v>5181</v>
      </c>
      <c r="H45" s="140">
        <v>5028</v>
      </c>
      <c r="I45" s="115">
        <v>-226</v>
      </c>
      <c r="J45" s="116">
        <v>-4.494828957836118</v>
      </c>
    </row>
    <row r="46" spans="1:10" s="110" customFormat="1" ht="13.5" customHeight="1" x14ac:dyDescent="0.2">
      <c r="A46" s="118"/>
      <c r="B46" s="119" t="s">
        <v>117</v>
      </c>
      <c r="C46" s="113">
        <v>5.1781846820240203</v>
      </c>
      <c r="D46" s="115">
        <v>263</v>
      </c>
      <c r="E46" s="114">
        <v>273</v>
      </c>
      <c r="F46" s="114">
        <v>266</v>
      </c>
      <c r="G46" s="114">
        <v>273</v>
      </c>
      <c r="H46" s="140">
        <v>259</v>
      </c>
      <c r="I46" s="115">
        <v>4</v>
      </c>
      <c r="J46" s="116">
        <v>1.5444015444015444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2626</v>
      </c>
      <c r="E48" s="114">
        <v>2648</v>
      </c>
      <c r="F48" s="114">
        <v>2672</v>
      </c>
      <c r="G48" s="114">
        <v>2602</v>
      </c>
      <c r="H48" s="140">
        <v>2520</v>
      </c>
      <c r="I48" s="115">
        <v>106</v>
      </c>
      <c r="J48" s="116">
        <v>4.2063492063492065</v>
      </c>
    </row>
    <row r="49" spans="1:12" s="110" customFormat="1" ht="13.5" customHeight="1" x14ac:dyDescent="0.2">
      <c r="A49" s="118" t="s">
        <v>105</v>
      </c>
      <c r="B49" s="119" t="s">
        <v>106</v>
      </c>
      <c r="C49" s="113">
        <v>41.698400609291696</v>
      </c>
      <c r="D49" s="115">
        <v>1095</v>
      </c>
      <c r="E49" s="114">
        <v>1096</v>
      </c>
      <c r="F49" s="114">
        <v>1099</v>
      </c>
      <c r="G49" s="114">
        <v>1054</v>
      </c>
      <c r="H49" s="140">
        <v>984</v>
      </c>
      <c r="I49" s="115">
        <v>111</v>
      </c>
      <c r="J49" s="116">
        <v>11.280487804878049</v>
      </c>
    </row>
    <row r="50" spans="1:12" s="110" customFormat="1" ht="13.5" customHeight="1" x14ac:dyDescent="0.2">
      <c r="A50" s="120"/>
      <c r="B50" s="119" t="s">
        <v>107</v>
      </c>
      <c r="C50" s="113">
        <v>58.301599390708304</v>
      </c>
      <c r="D50" s="115">
        <v>1531</v>
      </c>
      <c r="E50" s="114">
        <v>1552</v>
      </c>
      <c r="F50" s="114">
        <v>1573</v>
      </c>
      <c r="G50" s="114">
        <v>1548</v>
      </c>
      <c r="H50" s="140">
        <v>1536</v>
      </c>
      <c r="I50" s="115">
        <v>-5</v>
      </c>
      <c r="J50" s="116">
        <v>-0.32552083333333331</v>
      </c>
    </row>
    <row r="51" spans="1:12" s="110" customFormat="1" ht="13.5" customHeight="1" x14ac:dyDescent="0.2">
      <c r="A51" s="118" t="s">
        <v>105</v>
      </c>
      <c r="B51" s="121" t="s">
        <v>108</v>
      </c>
      <c r="C51" s="113">
        <v>7.8065498857578062</v>
      </c>
      <c r="D51" s="115">
        <v>205</v>
      </c>
      <c r="E51" s="114">
        <v>233</v>
      </c>
      <c r="F51" s="114">
        <v>253</v>
      </c>
      <c r="G51" s="114">
        <v>232</v>
      </c>
      <c r="H51" s="140">
        <v>225</v>
      </c>
      <c r="I51" s="115">
        <v>-20</v>
      </c>
      <c r="J51" s="116">
        <v>-8.8888888888888893</v>
      </c>
    </row>
    <row r="52" spans="1:12" s="110" customFormat="1" ht="13.5" customHeight="1" x14ac:dyDescent="0.2">
      <c r="A52" s="118"/>
      <c r="B52" s="121" t="s">
        <v>109</v>
      </c>
      <c r="C52" s="113">
        <v>72.010662604722015</v>
      </c>
      <c r="D52" s="115">
        <v>1891</v>
      </c>
      <c r="E52" s="114">
        <v>1884</v>
      </c>
      <c r="F52" s="114">
        <v>1893</v>
      </c>
      <c r="G52" s="114">
        <v>1848</v>
      </c>
      <c r="H52" s="140">
        <v>1793</v>
      </c>
      <c r="I52" s="115">
        <v>98</v>
      </c>
      <c r="J52" s="116">
        <v>5.465699944227552</v>
      </c>
    </row>
    <row r="53" spans="1:12" s="110" customFormat="1" ht="13.5" customHeight="1" x14ac:dyDescent="0.2">
      <c r="A53" s="118"/>
      <c r="B53" s="121" t="s">
        <v>110</v>
      </c>
      <c r="C53" s="113">
        <v>18.583396801218584</v>
      </c>
      <c r="D53" s="115">
        <v>488</v>
      </c>
      <c r="E53" s="114">
        <v>493</v>
      </c>
      <c r="F53" s="114">
        <v>487</v>
      </c>
      <c r="G53" s="114">
        <v>485</v>
      </c>
      <c r="H53" s="140">
        <v>471</v>
      </c>
      <c r="I53" s="115">
        <v>17</v>
      </c>
      <c r="J53" s="116">
        <v>3.6093418259023355</v>
      </c>
    </row>
    <row r="54" spans="1:12" s="110" customFormat="1" ht="13.5" customHeight="1" x14ac:dyDescent="0.2">
      <c r="A54" s="120"/>
      <c r="B54" s="121" t="s">
        <v>111</v>
      </c>
      <c r="C54" s="113">
        <v>1.5993907083015995</v>
      </c>
      <c r="D54" s="115">
        <v>42</v>
      </c>
      <c r="E54" s="114">
        <v>38</v>
      </c>
      <c r="F54" s="114">
        <v>39</v>
      </c>
      <c r="G54" s="114">
        <v>37</v>
      </c>
      <c r="H54" s="140">
        <v>31</v>
      </c>
      <c r="I54" s="115">
        <v>11</v>
      </c>
      <c r="J54" s="116">
        <v>35.483870967741936</v>
      </c>
    </row>
    <row r="55" spans="1:12" s="110" customFormat="1" ht="13.5" customHeight="1" x14ac:dyDescent="0.2">
      <c r="A55" s="120"/>
      <c r="B55" s="121" t="s">
        <v>112</v>
      </c>
      <c r="C55" s="113">
        <v>0.22848438690022849</v>
      </c>
      <c r="D55" s="115">
        <v>6</v>
      </c>
      <c r="E55" s="114">
        <v>5</v>
      </c>
      <c r="F55" s="114">
        <v>6</v>
      </c>
      <c r="G55" s="114">
        <v>5</v>
      </c>
      <c r="H55" s="140">
        <v>3</v>
      </c>
      <c r="I55" s="115">
        <v>3</v>
      </c>
      <c r="J55" s="116">
        <v>100</v>
      </c>
    </row>
    <row r="56" spans="1:12" s="110" customFormat="1" ht="13.5" customHeight="1" x14ac:dyDescent="0.2">
      <c r="A56" s="118" t="s">
        <v>113</v>
      </c>
      <c r="B56" s="122" t="s">
        <v>116</v>
      </c>
      <c r="C56" s="113">
        <v>96.496572734196491</v>
      </c>
      <c r="D56" s="115">
        <v>2534</v>
      </c>
      <c r="E56" s="114">
        <v>2554</v>
      </c>
      <c r="F56" s="114">
        <v>2573</v>
      </c>
      <c r="G56" s="114">
        <v>2511</v>
      </c>
      <c r="H56" s="140">
        <v>2432</v>
      </c>
      <c r="I56" s="115">
        <v>102</v>
      </c>
      <c r="J56" s="116">
        <v>4.1940789473684212</v>
      </c>
    </row>
    <row r="57" spans="1:12" s="110" customFormat="1" ht="13.5" customHeight="1" x14ac:dyDescent="0.2">
      <c r="A57" s="142"/>
      <c r="B57" s="124" t="s">
        <v>117</v>
      </c>
      <c r="C57" s="125">
        <v>3.4653465346534653</v>
      </c>
      <c r="D57" s="143">
        <v>91</v>
      </c>
      <c r="E57" s="144">
        <v>94</v>
      </c>
      <c r="F57" s="144">
        <v>99</v>
      </c>
      <c r="G57" s="144">
        <v>90</v>
      </c>
      <c r="H57" s="145">
        <v>87</v>
      </c>
      <c r="I57" s="143">
        <v>4</v>
      </c>
      <c r="J57" s="146">
        <v>4.5977011494252871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51000</v>
      </c>
      <c r="E12" s="236">
        <v>51155</v>
      </c>
      <c r="F12" s="114">
        <v>51479</v>
      </c>
      <c r="G12" s="114">
        <v>50446</v>
      </c>
      <c r="H12" s="140">
        <v>50068</v>
      </c>
      <c r="I12" s="115">
        <v>932</v>
      </c>
      <c r="J12" s="116">
        <v>1.8614684029719581</v>
      </c>
    </row>
    <row r="13" spans="1:15" s="110" customFormat="1" ht="12" customHeight="1" x14ac:dyDescent="0.2">
      <c r="A13" s="118" t="s">
        <v>105</v>
      </c>
      <c r="B13" s="119" t="s">
        <v>106</v>
      </c>
      <c r="C13" s="113">
        <v>50.252941176470586</v>
      </c>
      <c r="D13" s="115">
        <v>25629</v>
      </c>
      <c r="E13" s="114">
        <v>25508</v>
      </c>
      <c r="F13" s="114">
        <v>25842</v>
      </c>
      <c r="G13" s="114">
        <v>25341</v>
      </c>
      <c r="H13" s="140">
        <v>25075</v>
      </c>
      <c r="I13" s="115">
        <v>554</v>
      </c>
      <c r="J13" s="116">
        <v>2.2093718843469592</v>
      </c>
    </row>
    <row r="14" spans="1:15" s="110" customFormat="1" ht="12" customHeight="1" x14ac:dyDescent="0.2">
      <c r="A14" s="118"/>
      <c r="B14" s="119" t="s">
        <v>107</v>
      </c>
      <c r="C14" s="113">
        <v>49.747058823529414</v>
      </c>
      <c r="D14" s="115">
        <v>25371</v>
      </c>
      <c r="E14" s="114">
        <v>25647</v>
      </c>
      <c r="F14" s="114">
        <v>25637</v>
      </c>
      <c r="G14" s="114">
        <v>25105</v>
      </c>
      <c r="H14" s="140">
        <v>24993</v>
      </c>
      <c r="I14" s="115">
        <v>378</v>
      </c>
      <c r="J14" s="116">
        <v>1.5124234785740007</v>
      </c>
    </row>
    <row r="15" spans="1:15" s="110" customFormat="1" ht="12" customHeight="1" x14ac:dyDescent="0.2">
      <c r="A15" s="118" t="s">
        <v>105</v>
      </c>
      <c r="B15" s="121" t="s">
        <v>108</v>
      </c>
      <c r="C15" s="113">
        <v>7.6980392156862747</v>
      </c>
      <c r="D15" s="115">
        <v>3926</v>
      </c>
      <c r="E15" s="114">
        <v>4070</v>
      </c>
      <c r="F15" s="114">
        <v>4064</v>
      </c>
      <c r="G15" s="114">
        <v>3621</v>
      </c>
      <c r="H15" s="140">
        <v>3684</v>
      </c>
      <c r="I15" s="115">
        <v>242</v>
      </c>
      <c r="J15" s="116">
        <v>6.5689467969598265</v>
      </c>
    </row>
    <row r="16" spans="1:15" s="110" customFormat="1" ht="12" customHeight="1" x14ac:dyDescent="0.2">
      <c r="A16" s="118"/>
      <c r="B16" s="121" t="s">
        <v>109</v>
      </c>
      <c r="C16" s="113">
        <v>67.996078431372553</v>
      </c>
      <c r="D16" s="115">
        <v>34678</v>
      </c>
      <c r="E16" s="114">
        <v>34777</v>
      </c>
      <c r="F16" s="114">
        <v>35120</v>
      </c>
      <c r="G16" s="114">
        <v>34769</v>
      </c>
      <c r="H16" s="140">
        <v>34530</v>
      </c>
      <c r="I16" s="115">
        <v>148</v>
      </c>
      <c r="J16" s="116">
        <v>0.4286128004633652</v>
      </c>
    </row>
    <row r="17" spans="1:10" s="110" customFormat="1" ht="12" customHeight="1" x14ac:dyDescent="0.2">
      <c r="A17" s="118"/>
      <c r="B17" s="121" t="s">
        <v>110</v>
      </c>
      <c r="C17" s="113">
        <v>23.133333333333333</v>
      </c>
      <c r="D17" s="115">
        <v>11798</v>
      </c>
      <c r="E17" s="114">
        <v>11705</v>
      </c>
      <c r="F17" s="114">
        <v>11705</v>
      </c>
      <c r="G17" s="114">
        <v>11503</v>
      </c>
      <c r="H17" s="140">
        <v>11307</v>
      </c>
      <c r="I17" s="115">
        <v>491</v>
      </c>
      <c r="J17" s="116">
        <v>4.3424427345891923</v>
      </c>
    </row>
    <row r="18" spans="1:10" s="110" customFormat="1" ht="12" customHeight="1" x14ac:dyDescent="0.2">
      <c r="A18" s="120"/>
      <c r="B18" s="121" t="s">
        <v>111</v>
      </c>
      <c r="C18" s="113">
        <v>1.1725490196078432</v>
      </c>
      <c r="D18" s="115">
        <v>598</v>
      </c>
      <c r="E18" s="114">
        <v>603</v>
      </c>
      <c r="F18" s="114">
        <v>590</v>
      </c>
      <c r="G18" s="114">
        <v>553</v>
      </c>
      <c r="H18" s="140">
        <v>547</v>
      </c>
      <c r="I18" s="115">
        <v>51</v>
      </c>
      <c r="J18" s="116">
        <v>9.3235831809872032</v>
      </c>
    </row>
    <row r="19" spans="1:10" s="110" customFormat="1" ht="12" customHeight="1" x14ac:dyDescent="0.2">
      <c r="A19" s="120"/>
      <c r="B19" s="121" t="s">
        <v>112</v>
      </c>
      <c r="C19" s="113">
        <v>0.3235294117647059</v>
      </c>
      <c r="D19" s="115">
        <v>165</v>
      </c>
      <c r="E19" s="114">
        <v>158</v>
      </c>
      <c r="F19" s="114">
        <v>152</v>
      </c>
      <c r="G19" s="114">
        <v>123</v>
      </c>
      <c r="H19" s="140">
        <v>140</v>
      </c>
      <c r="I19" s="115">
        <v>25</v>
      </c>
      <c r="J19" s="116">
        <v>17.857142857142858</v>
      </c>
    </row>
    <row r="20" spans="1:10" s="110" customFormat="1" ht="12" customHeight="1" x14ac:dyDescent="0.2">
      <c r="A20" s="118" t="s">
        <v>113</v>
      </c>
      <c r="B20" s="119" t="s">
        <v>181</v>
      </c>
      <c r="C20" s="113">
        <v>66.615686274509798</v>
      </c>
      <c r="D20" s="115">
        <v>33974</v>
      </c>
      <c r="E20" s="114">
        <v>34020</v>
      </c>
      <c r="F20" s="114">
        <v>34307</v>
      </c>
      <c r="G20" s="114">
        <v>33699</v>
      </c>
      <c r="H20" s="140">
        <v>33533</v>
      </c>
      <c r="I20" s="115">
        <v>441</v>
      </c>
      <c r="J20" s="116">
        <v>1.3151224167238242</v>
      </c>
    </row>
    <row r="21" spans="1:10" s="110" customFormat="1" ht="12" customHeight="1" x14ac:dyDescent="0.2">
      <c r="A21" s="118"/>
      <c r="B21" s="119" t="s">
        <v>182</v>
      </c>
      <c r="C21" s="113">
        <v>33.384313725490195</v>
      </c>
      <c r="D21" s="115">
        <v>17026</v>
      </c>
      <c r="E21" s="114">
        <v>17135</v>
      </c>
      <c r="F21" s="114">
        <v>17172</v>
      </c>
      <c r="G21" s="114">
        <v>16747</v>
      </c>
      <c r="H21" s="140">
        <v>16535</v>
      </c>
      <c r="I21" s="115">
        <v>491</v>
      </c>
      <c r="J21" s="116">
        <v>2.9694587239189598</v>
      </c>
    </row>
    <row r="22" spans="1:10" s="110" customFormat="1" ht="12" customHeight="1" x14ac:dyDescent="0.2">
      <c r="A22" s="118" t="s">
        <v>113</v>
      </c>
      <c r="B22" s="119" t="s">
        <v>116</v>
      </c>
      <c r="C22" s="113">
        <v>94.064705882352939</v>
      </c>
      <c r="D22" s="115">
        <v>47973</v>
      </c>
      <c r="E22" s="114">
        <v>48192</v>
      </c>
      <c r="F22" s="114">
        <v>48564</v>
      </c>
      <c r="G22" s="114">
        <v>47685</v>
      </c>
      <c r="H22" s="140">
        <v>47385</v>
      </c>
      <c r="I22" s="115">
        <v>588</v>
      </c>
      <c r="J22" s="116">
        <v>1.2408990186767965</v>
      </c>
    </row>
    <row r="23" spans="1:10" s="110" customFormat="1" ht="12" customHeight="1" x14ac:dyDescent="0.2">
      <c r="A23" s="118"/>
      <c r="B23" s="119" t="s">
        <v>117</v>
      </c>
      <c r="C23" s="113">
        <v>5.8254901960784311</v>
      </c>
      <c r="D23" s="115">
        <v>2971</v>
      </c>
      <c r="E23" s="114">
        <v>2908</v>
      </c>
      <c r="F23" s="114">
        <v>2865</v>
      </c>
      <c r="G23" s="114">
        <v>2703</v>
      </c>
      <c r="H23" s="140">
        <v>2624</v>
      </c>
      <c r="I23" s="115">
        <v>347</v>
      </c>
      <c r="J23" s="116">
        <v>13.224085365853659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75328</v>
      </c>
      <c r="E64" s="236">
        <v>75548</v>
      </c>
      <c r="F64" s="236">
        <v>75744</v>
      </c>
      <c r="G64" s="236">
        <v>74388</v>
      </c>
      <c r="H64" s="140">
        <v>74010</v>
      </c>
      <c r="I64" s="115">
        <v>1318</v>
      </c>
      <c r="J64" s="116">
        <v>1.7808404269693285</v>
      </c>
    </row>
    <row r="65" spans="1:12" s="110" customFormat="1" ht="12" customHeight="1" x14ac:dyDescent="0.2">
      <c r="A65" s="118" t="s">
        <v>105</v>
      </c>
      <c r="B65" s="119" t="s">
        <v>106</v>
      </c>
      <c r="C65" s="113">
        <v>49.96415675446049</v>
      </c>
      <c r="D65" s="235">
        <v>37637</v>
      </c>
      <c r="E65" s="236">
        <v>37722</v>
      </c>
      <c r="F65" s="236">
        <v>37955</v>
      </c>
      <c r="G65" s="236">
        <v>37213</v>
      </c>
      <c r="H65" s="140">
        <v>36915</v>
      </c>
      <c r="I65" s="115">
        <v>722</v>
      </c>
      <c r="J65" s="116">
        <v>1.9558445076527158</v>
      </c>
    </row>
    <row r="66" spans="1:12" s="110" customFormat="1" ht="12" customHeight="1" x14ac:dyDescent="0.2">
      <c r="A66" s="118"/>
      <c r="B66" s="119" t="s">
        <v>107</v>
      </c>
      <c r="C66" s="113">
        <v>50.03584324553951</v>
      </c>
      <c r="D66" s="235">
        <v>37691</v>
      </c>
      <c r="E66" s="236">
        <v>37826</v>
      </c>
      <c r="F66" s="236">
        <v>37789</v>
      </c>
      <c r="G66" s="236">
        <v>37175</v>
      </c>
      <c r="H66" s="140">
        <v>37095</v>
      </c>
      <c r="I66" s="115">
        <v>596</v>
      </c>
      <c r="J66" s="116">
        <v>1.6066855371343847</v>
      </c>
    </row>
    <row r="67" spans="1:12" s="110" customFormat="1" ht="12" customHeight="1" x14ac:dyDescent="0.2">
      <c r="A67" s="118" t="s">
        <v>105</v>
      </c>
      <c r="B67" s="121" t="s">
        <v>108</v>
      </c>
      <c r="C67" s="113">
        <v>6.9270390824129144</v>
      </c>
      <c r="D67" s="235">
        <v>5218</v>
      </c>
      <c r="E67" s="236">
        <v>5439</v>
      </c>
      <c r="F67" s="236">
        <v>5434</v>
      </c>
      <c r="G67" s="236">
        <v>4810</v>
      </c>
      <c r="H67" s="140">
        <v>4937</v>
      </c>
      <c r="I67" s="115">
        <v>281</v>
      </c>
      <c r="J67" s="116">
        <v>5.6917156167713188</v>
      </c>
    </row>
    <row r="68" spans="1:12" s="110" customFormat="1" ht="12" customHeight="1" x14ac:dyDescent="0.2">
      <c r="A68" s="118"/>
      <c r="B68" s="121" t="s">
        <v>109</v>
      </c>
      <c r="C68" s="113">
        <v>66.93792480883603</v>
      </c>
      <c r="D68" s="235">
        <v>50423</v>
      </c>
      <c r="E68" s="236">
        <v>50471</v>
      </c>
      <c r="F68" s="236">
        <v>50805</v>
      </c>
      <c r="G68" s="236">
        <v>50415</v>
      </c>
      <c r="H68" s="140">
        <v>50174</v>
      </c>
      <c r="I68" s="115">
        <v>249</v>
      </c>
      <c r="J68" s="116">
        <v>0.49627297006417664</v>
      </c>
    </row>
    <row r="69" spans="1:12" s="110" customFormat="1" ht="12" customHeight="1" x14ac:dyDescent="0.2">
      <c r="A69" s="118"/>
      <c r="B69" s="121" t="s">
        <v>110</v>
      </c>
      <c r="C69" s="113">
        <v>24.986724723874257</v>
      </c>
      <c r="D69" s="235">
        <v>18822</v>
      </c>
      <c r="E69" s="236">
        <v>18757</v>
      </c>
      <c r="F69" s="236">
        <v>18649</v>
      </c>
      <c r="G69" s="236">
        <v>18354</v>
      </c>
      <c r="H69" s="140">
        <v>18126</v>
      </c>
      <c r="I69" s="115">
        <v>696</v>
      </c>
      <c r="J69" s="116">
        <v>3.8397881496193311</v>
      </c>
    </row>
    <row r="70" spans="1:12" s="110" customFormat="1" ht="12" customHeight="1" x14ac:dyDescent="0.2">
      <c r="A70" s="120"/>
      <c r="B70" s="121" t="s">
        <v>111</v>
      </c>
      <c r="C70" s="113">
        <v>1.1483113848768054</v>
      </c>
      <c r="D70" s="235">
        <v>865</v>
      </c>
      <c r="E70" s="236">
        <v>881</v>
      </c>
      <c r="F70" s="236">
        <v>856</v>
      </c>
      <c r="G70" s="236">
        <v>809</v>
      </c>
      <c r="H70" s="140">
        <v>773</v>
      </c>
      <c r="I70" s="115">
        <v>92</v>
      </c>
      <c r="J70" s="116">
        <v>11.901681759379043</v>
      </c>
    </row>
    <row r="71" spans="1:12" s="110" customFormat="1" ht="12" customHeight="1" x14ac:dyDescent="0.2">
      <c r="A71" s="120"/>
      <c r="B71" s="121" t="s">
        <v>112</v>
      </c>
      <c r="C71" s="113">
        <v>0.35046728971962615</v>
      </c>
      <c r="D71" s="235">
        <v>264</v>
      </c>
      <c r="E71" s="236">
        <v>271</v>
      </c>
      <c r="F71" s="236">
        <v>260</v>
      </c>
      <c r="G71" s="236">
        <v>237</v>
      </c>
      <c r="H71" s="140">
        <v>235</v>
      </c>
      <c r="I71" s="115">
        <v>29</v>
      </c>
      <c r="J71" s="116">
        <v>12.340425531914894</v>
      </c>
    </row>
    <row r="72" spans="1:12" s="110" customFormat="1" ht="12" customHeight="1" x14ac:dyDescent="0.2">
      <c r="A72" s="118" t="s">
        <v>113</v>
      </c>
      <c r="B72" s="119" t="s">
        <v>181</v>
      </c>
      <c r="C72" s="113">
        <v>69.598290144434998</v>
      </c>
      <c r="D72" s="235">
        <v>52427</v>
      </c>
      <c r="E72" s="236">
        <v>52694</v>
      </c>
      <c r="F72" s="236">
        <v>52895</v>
      </c>
      <c r="G72" s="236">
        <v>52216</v>
      </c>
      <c r="H72" s="140">
        <v>52074</v>
      </c>
      <c r="I72" s="115">
        <v>353</v>
      </c>
      <c r="J72" s="116">
        <v>0.67788147636056384</v>
      </c>
    </row>
    <row r="73" spans="1:12" s="110" customFormat="1" ht="12" customHeight="1" x14ac:dyDescent="0.2">
      <c r="A73" s="118"/>
      <c r="B73" s="119" t="s">
        <v>182</v>
      </c>
      <c r="C73" s="113">
        <v>30.401709855564995</v>
      </c>
      <c r="D73" s="115">
        <v>22901</v>
      </c>
      <c r="E73" s="114">
        <v>22854</v>
      </c>
      <c r="F73" s="114">
        <v>22849</v>
      </c>
      <c r="G73" s="114">
        <v>22172</v>
      </c>
      <c r="H73" s="140">
        <v>21936</v>
      </c>
      <c r="I73" s="115">
        <v>965</v>
      </c>
      <c r="J73" s="116">
        <v>4.3991611962071477</v>
      </c>
    </row>
    <row r="74" spans="1:12" s="110" customFormat="1" ht="12" customHeight="1" x14ac:dyDescent="0.2">
      <c r="A74" s="118" t="s">
        <v>113</v>
      </c>
      <c r="B74" s="119" t="s">
        <v>116</v>
      </c>
      <c r="C74" s="113">
        <v>96.414347918436704</v>
      </c>
      <c r="D74" s="115">
        <v>72627</v>
      </c>
      <c r="E74" s="114">
        <v>72823</v>
      </c>
      <c r="F74" s="114">
        <v>73099</v>
      </c>
      <c r="G74" s="114">
        <v>71831</v>
      </c>
      <c r="H74" s="140">
        <v>71611</v>
      </c>
      <c r="I74" s="115">
        <v>1016</v>
      </c>
      <c r="J74" s="116">
        <v>1.4187764449595732</v>
      </c>
    </row>
    <row r="75" spans="1:12" s="110" customFormat="1" ht="12" customHeight="1" x14ac:dyDescent="0.2">
      <c r="A75" s="142"/>
      <c r="B75" s="124" t="s">
        <v>117</v>
      </c>
      <c r="C75" s="125">
        <v>3.5325509770603229</v>
      </c>
      <c r="D75" s="143">
        <v>2661</v>
      </c>
      <c r="E75" s="144">
        <v>2686</v>
      </c>
      <c r="F75" s="144">
        <v>2608</v>
      </c>
      <c r="G75" s="144">
        <v>2518</v>
      </c>
      <c r="H75" s="145">
        <v>2357</v>
      </c>
      <c r="I75" s="143">
        <v>304</v>
      </c>
      <c r="J75" s="146">
        <v>12.897751378871448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51000</v>
      </c>
      <c r="G11" s="114">
        <v>51155</v>
      </c>
      <c r="H11" s="114">
        <v>51479</v>
      </c>
      <c r="I11" s="114">
        <v>50446</v>
      </c>
      <c r="J11" s="140">
        <v>50068</v>
      </c>
      <c r="K11" s="114">
        <v>932</v>
      </c>
      <c r="L11" s="116">
        <v>1.8614684029719581</v>
      </c>
    </row>
    <row r="12" spans="1:17" s="110" customFormat="1" ht="24.95" customHeight="1" x14ac:dyDescent="0.2">
      <c r="A12" s="604" t="s">
        <v>185</v>
      </c>
      <c r="B12" s="605"/>
      <c r="C12" s="605"/>
      <c r="D12" s="606"/>
      <c r="E12" s="113">
        <v>50.252941176470586</v>
      </c>
      <c r="F12" s="115">
        <v>25629</v>
      </c>
      <c r="G12" s="114">
        <v>25508</v>
      </c>
      <c r="H12" s="114">
        <v>25842</v>
      </c>
      <c r="I12" s="114">
        <v>25341</v>
      </c>
      <c r="J12" s="140">
        <v>25075</v>
      </c>
      <c r="K12" s="114">
        <v>554</v>
      </c>
      <c r="L12" s="116">
        <v>2.2093718843469592</v>
      </c>
    </row>
    <row r="13" spans="1:17" s="110" customFormat="1" ht="15" customHeight="1" x14ac:dyDescent="0.2">
      <c r="A13" s="120"/>
      <c r="B13" s="612" t="s">
        <v>107</v>
      </c>
      <c r="C13" s="612"/>
      <c r="E13" s="113">
        <v>49.747058823529414</v>
      </c>
      <c r="F13" s="115">
        <v>25371</v>
      </c>
      <c r="G13" s="114">
        <v>25647</v>
      </c>
      <c r="H13" s="114">
        <v>25637</v>
      </c>
      <c r="I13" s="114">
        <v>25105</v>
      </c>
      <c r="J13" s="140">
        <v>24993</v>
      </c>
      <c r="K13" s="114">
        <v>378</v>
      </c>
      <c r="L13" s="116">
        <v>1.5124234785740007</v>
      </c>
    </row>
    <row r="14" spans="1:17" s="110" customFormat="1" ht="24.95" customHeight="1" x14ac:dyDescent="0.2">
      <c r="A14" s="604" t="s">
        <v>186</v>
      </c>
      <c r="B14" s="605"/>
      <c r="C14" s="605"/>
      <c r="D14" s="606"/>
      <c r="E14" s="113">
        <v>7.6980392156862747</v>
      </c>
      <c r="F14" s="115">
        <v>3926</v>
      </c>
      <c r="G14" s="114">
        <v>4070</v>
      </c>
      <c r="H14" s="114">
        <v>4064</v>
      </c>
      <c r="I14" s="114">
        <v>3621</v>
      </c>
      <c r="J14" s="140">
        <v>3684</v>
      </c>
      <c r="K14" s="114">
        <v>242</v>
      </c>
      <c r="L14" s="116">
        <v>6.5689467969598265</v>
      </c>
    </row>
    <row r="15" spans="1:17" s="110" customFormat="1" ht="15" customHeight="1" x14ac:dyDescent="0.2">
      <c r="A15" s="120"/>
      <c r="B15" s="119"/>
      <c r="C15" s="258" t="s">
        <v>106</v>
      </c>
      <c r="E15" s="113">
        <v>58.481915435557816</v>
      </c>
      <c r="F15" s="115">
        <v>2296</v>
      </c>
      <c r="G15" s="114">
        <v>2355</v>
      </c>
      <c r="H15" s="114">
        <v>2399</v>
      </c>
      <c r="I15" s="114">
        <v>2102</v>
      </c>
      <c r="J15" s="140">
        <v>2137</v>
      </c>
      <c r="K15" s="114">
        <v>159</v>
      </c>
      <c r="L15" s="116">
        <v>7.4403369209171739</v>
      </c>
    </row>
    <row r="16" spans="1:17" s="110" customFormat="1" ht="15" customHeight="1" x14ac:dyDescent="0.2">
      <c r="A16" s="120"/>
      <c r="B16" s="119"/>
      <c r="C16" s="258" t="s">
        <v>107</v>
      </c>
      <c r="E16" s="113">
        <v>41.518084564442184</v>
      </c>
      <c r="F16" s="115">
        <v>1630</v>
      </c>
      <c r="G16" s="114">
        <v>1715</v>
      </c>
      <c r="H16" s="114">
        <v>1665</v>
      </c>
      <c r="I16" s="114">
        <v>1519</v>
      </c>
      <c r="J16" s="140">
        <v>1547</v>
      </c>
      <c r="K16" s="114">
        <v>83</v>
      </c>
      <c r="L16" s="116">
        <v>5.3652230122818354</v>
      </c>
    </row>
    <row r="17" spans="1:12" s="110" customFormat="1" ht="15" customHeight="1" x14ac:dyDescent="0.2">
      <c r="A17" s="120"/>
      <c r="B17" s="121" t="s">
        <v>109</v>
      </c>
      <c r="C17" s="258"/>
      <c r="E17" s="113">
        <v>67.996078431372553</v>
      </c>
      <c r="F17" s="115">
        <v>34678</v>
      </c>
      <c r="G17" s="114">
        <v>34777</v>
      </c>
      <c r="H17" s="114">
        <v>35120</v>
      </c>
      <c r="I17" s="114">
        <v>34769</v>
      </c>
      <c r="J17" s="140">
        <v>34530</v>
      </c>
      <c r="K17" s="114">
        <v>148</v>
      </c>
      <c r="L17" s="116">
        <v>0.4286128004633652</v>
      </c>
    </row>
    <row r="18" spans="1:12" s="110" customFormat="1" ht="15" customHeight="1" x14ac:dyDescent="0.2">
      <c r="A18" s="120"/>
      <c r="B18" s="119"/>
      <c r="C18" s="258" t="s">
        <v>106</v>
      </c>
      <c r="E18" s="113">
        <v>49.945210219735856</v>
      </c>
      <c r="F18" s="115">
        <v>17320</v>
      </c>
      <c r="G18" s="114">
        <v>17237</v>
      </c>
      <c r="H18" s="114">
        <v>17525</v>
      </c>
      <c r="I18" s="114">
        <v>17433</v>
      </c>
      <c r="J18" s="140">
        <v>17244</v>
      </c>
      <c r="K18" s="114">
        <v>76</v>
      </c>
      <c r="L18" s="116">
        <v>0.44073300858269543</v>
      </c>
    </row>
    <row r="19" spans="1:12" s="110" customFormat="1" ht="15" customHeight="1" x14ac:dyDescent="0.2">
      <c r="A19" s="120"/>
      <c r="B19" s="119"/>
      <c r="C19" s="258" t="s">
        <v>107</v>
      </c>
      <c r="E19" s="113">
        <v>50.054789780264144</v>
      </c>
      <c r="F19" s="115">
        <v>17358</v>
      </c>
      <c r="G19" s="114">
        <v>17540</v>
      </c>
      <c r="H19" s="114">
        <v>17595</v>
      </c>
      <c r="I19" s="114">
        <v>17336</v>
      </c>
      <c r="J19" s="140">
        <v>17286</v>
      </c>
      <c r="K19" s="114">
        <v>72</v>
      </c>
      <c r="L19" s="116">
        <v>0.41652204095800072</v>
      </c>
    </row>
    <row r="20" spans="1:12" s="110" customFormat="1" ht="15" customHeight="1" x14ac:dyDescent="0.2">
      <c r="A20" s="120"/>
      <c r="B20" s="121" t="s">
        <v>110</v>
      </c>
      <c r="C20" s="258"/>
      <c r="E20" s="113">
        <v>23.133333333333333</v>
      </c>
      <c r="F20" s="115">
        <v>11798</v>
      </c>
      <c r="G20" s="114">
        <v>11705</v>
      </c>
      <c r="H20" s="114">
        <v>11705</v>
      </c>
      <c r="I20" s="114">
        <v>11503</v>
      </c>
      <c r="J20" s="140">
        <v>11307</v>
      </c>
      <c r="K20" s="114">
        <v>491</v>
      </c>
      <c r="L20" s="116">
        <v>4.3424427345891923</v>
      </c>
    </row>
    <row r="21" spans="1:12" s="110" customFormat="1" ht="15" customHeight="1" x14ac:dyDescent="0.2">
      <c r="A21" s="120"/>
      <c r="B21" s="119"/>
      <c r="C21" s="258" t="s">
        <v>106</v>
      </c>
      <c r="E21" s="113">
        <v>47.838616714697409</v>
      </c>
      <c r="F21" s="115">
        <v>5644</v>
      </c>
      <c r="G21" s="114">
        <v>5543</v>
      </c>
      <c r="H21" s="114">
        <v>5551</v>
      </c>
      <c r="I21" s="114">
        <v>5461</v>
      </c>
      <c r="J21" s="140">
        <v>5354</v>
      </c>
      <c r="K21" s="114">
        <v>290</v>
      </c>
      <c r="L21" s="116">
        <v>5.416511019798282</v>
      </c>
    </row>
    <row r="22" spans="1:12" s="110" customFormat="1" ht="15" customHeight="1" x14ac:dyDescent="0.2">
      <c r="A22" s="120"/>
      <c r="B22" s="119"/>
      <c r="C22" s="258" t="s">
        <v>107</v>
      </c>
      <c r="E22" s="113">
        <v>52.161383285302591</v>
      </c>
      <c r="F22" s="115">
        <v>6154</v>
      </c>
      <c r="G22" s="114">
        <v>6162</v>
      </c>
      <c r="H22" s="114">
        <v>6154</v>
      </c>
      <c r="I22" s="114">
        <v>6042</v>
      </c>
      <c r="J22" s="140">
        <v>5953</v>
      </c>
      <c r="K22" s="114">
        <v>201</v>
      </c>
      <c r="L22" s="116">
        <v>3.3764488493196709</v>
      </c>
    </row>
    <row r="23" spans="1:12" s="110" customFormat="1" ht="15" customHeight="1" x14ac:dyDescent="0.2">
      <c r="A23" s="120"/>
      <c r="B23" s="121" t="s">
        <v>111</v>
      </c>
      <c r="C23" s="258"/>
      <c r="E23" s="113">
        <v>1.1725490196078432</v>
      </c>
      <c r="F23" s="115">
        <v>598</v>
      </c>
      <c r="G23" s="114">
        <v>603</v>
      </c>
      <c r="H23" s="114">
        <v>590</v>
      </c>
      <c r="I23" s="114">
        <v>553</v>
      </c>
      <c r="J23" s="140">
        <v>547</v>
      </c>
      <c r="K23" s="114">
        <v>51</v>
      </c>
      <c r="L23" s="116">
        <v>9.3235831809872032</v>
      </c>
    </row>
    <row r="24" spans="1:12" s="110" customFormat="1" ht="15" customHeight="1" x14ac:dyDescent="0.2">
      <c r="A24" s="120"/>
      <c r="B24" s="119"/>
      <c r="C24" s="258" t="s">
        <v>106</v>
      </c>
      <c r="E24" s="113">
        <v>61.705685618729099</v>
      </c>
      <c r="F24" s="115">
        <v>369</v>
      </c>
      <c r="G24" s="114">
        <v>373</v>
      </c>
      <c r="H24" s="114">
        <v>367</v>
      </c>
      <c r="I24" s="114">
        <v>345</v>
      </c>
      <c r="J24" s="140">
        <v>340</v>
      </c>
      <c r="K24" s="114">
        <v>29</v>
      </c>
      <c r="L24" s="116">
        <v>8.5294117647058822</v>
      </c>
    </row>
    <row r="25" spans="1:12" s="110" customFormat="1" ht="15" customHeight="1" x14ac:dyDescent="0.2">
      <c r="A25" s="120"/>
      <c r="B25" s="119"/>
      <c r="C25" s="258" t="s">
        <v>107</v>
      </c>
      <c r="E25" s="113">
        <v>38.294314381270901</v>
      </c>
      <c r="F25" s="115">
        <v>229</v>
      </c>
      <c r="G25" s="114">
        <v>230</v>
      </c>
      <c r="H25" s="114">
        <v>223</v>
      </c>
      <c r="I25" s="114">
        <v>208</v>
      </c>
      <c r="J25" s="140">
        <v>207</v>
      </c>
      <c r="K25" s="114">
        <v>22</v>
      </c>
      <c r="L25" s="116">
        <v>10.628019323671497</v>
      </c>
    </row>
    <row r="26" spans="1:12" s="110" customFormat="1" ht="15" customHeight="1" x14ac:dyDescent="0.2">
      <c r="A26" s="120"/>
      <c r="C26" s="121" t="s">
        <v>187</v>
      </c>
      <c r="D26" s="110" t="s">
        <v>188</v>
      </c>
      <c r="E26" s="113">
        <v>0.3235294117647059</v>
      </c>
      <c r="F26" s="115">
        <v>165</v>
      </c>
      <c r="G26" s="114">
        <v>158</v>
      </c>
      <c r="H26" s="114">
        <v>152</v>
      </c>
      <c r="I26" s="114">
        <v>123</v>
      </c>
      <c r="J26" s="140">
        <v>140</v>
      </c>
      <c r="K26" s="114">
        <v>25</v>
      </c>
      <c r="L26" s="116">
        <v>17.857142857142858</v>
      </c>
    </row>
    <row r="27" spans="1:12" s="110" customFormat="1" ht="15" customHeight="1" x14ac:dyDescent="0.2">
      <c r="A27" s="120"/>
      <c r="B27" s="119"/>
      <c r="D27" s="259" t="s">
        <v>106</v>
      </c>
      <c r="E27" s="113">
        <v>52.727272727272727</v>
      </c>
      <c r="F27" s="115">
        <v>87</v>
      </c>
      <c r="G27" s="114">
        <v>83</v>
      </c>
      <c r="H27" s="114">
        <v>83</v>
      </c>
      <c r="I27" s="114">
        <v>63</v>
      </c>
      <c r="J27" s="140">
        <v>73</v>
      </c>
      <c r="K27" s="114">
        <v>14</v>
      </c>
      <c r="L27" s="116">
        <v>19.17808219178082</v>
      </c>
    </row>
    <row r="28" spans="1:12" s="110" customFormat="1" ht="15" customHeight="1" x14ac:dyDescent="0.2">
      <c r="A28" s="120"/>
      <c r="B28" s="119"/>
      <c r="D28" s="259" t="s">
        <v>107</v>
      </c>
      <c r="E28" s="113">
        <v>47.272727272727273</v>
      </c>
      <c r="F28" s="115">
        <v>78</v>
      </c>
      <c r="G28" s="114">
        <v>75</v>
      </c>
      <c r="H28" s="114">
        <v>69</v>
      </c>
      <c r="I28" s="114">
        <v>60</v>
      </c>
      <c r="J28" s="140">
        <v>67</v>
      </c>
      <c r="K28" s="114">
        <v>11</v>
      </c>
      <c r="L28" s="116">
        <v>16.417910447761194</v>
      </c>
    </row>
    <row r="29" spans="1:12" s="110" customFormat="1" ht="24.95" customHeight="1" x14ac:dyDescent="0.2">
      <c r="A29" s="604" t="s">
        <v>189</v>
      </c>
      <c r="B29" s="605"/>
      <c r="C29" s="605"/>
      <c r="D29" s="606"/>
      <c r="E29" s="113">
        <v>94.064705882352939</v>
      </c>
      <c r="F29" s="115">
        <v>47973</v>
      </c>
      <c r="G29" s="114">
        <v>48192</v>
      </c>
      <c r="H29" s="114">
        <v>48564</v>
      </c>
      <c r="I29" s="114">
        <v>47685</v>
      </c>
      <c r="J29" s="140">
        <v>47385</v>
      </c>
      <c r="K29" s="114">
        <v>588</v>
      </c>
      <c r="L29" s="116">
        <v>1.2408990186767965</v>
      </c>
    </row>
    <row r="30" spans="1:12" s="110" customFormat="1" ht="15" customHeight="1" x14ac:dyDescent="0.2">
      <c r="A30" s="120"/>
      <c r="B30" s="119"/>
      <c r="C30" s="258" t="s">
        <v>106</v>
      </c>
      <c r="E30" s="113">
        <v>49.25478915223146</v>
      </c>
      <c r="F30" s="115">
        <v>23629</v>
      </c>
      <c r="G30" s="114">
        <v>23624</v>
      </c>
      <c r="H30" s="114">
        <v>23952</v>
      </c>
      <c r="I30" s="114">
        <v>23559</v>
      </c>
      <c r="J30" s="140">
        <v>23342</v>
      </c>
      <c r="K30" s="114">
        <v>287</v>
      </c>
      <c r="L30" s="116">
        <v>1.2295433124839346</v>
      </c>
    </row>
    <row r="31" spans="1:12" s="110" customFormat="1" ht="15" customHeight="1" x14ac:dyDescent="0.2">
      <c r="A31" s="120"/>
      <c r="B31" s="119"/>
      <c r="C31" s="258" t="s">
        <v>107</v>
      </c>
      <c r="E31" s="113">
        <v>50.74521084776854</v>
      </c>
      <c r="F31" s="115">
        <v>24344</v>
      </c>
      <c r="G31" s="114">
        <v>24568</v>
      </c>
      <c r="H31" s="114">
        <v>24612</v>
      </c>
      <c r="I31" s="114">
        <v>24126</v>
      </c>
      <c r="J31" s="140">
        <v>24043</v>
      </c>
      <c r="K31" s="114">
        <v>301</v>
      </c>
      <c r="L31" s="116">
        <v>1.251923636817369</v>
      </c>
    </row>
    <row r="32" spans="1:12" s="110" customFormat="1" ht="15" customHeight="1" x14ac:dyDescent="0.2">
      <c r="A32" s="120"/>
      <c r="B32" s="119" t="s">
        <v>117</v>
      </c>
      <c r="C32" s="258"/>
      <c r="E32" s="113">
        <v>5.8254901960784311</v>
      </c>
      <c r="F32" s="115">
        <v>2971</v>
      </c>
      <c r="G32" s="114">
        <v>2908</v>
      </c>
      <c r="H32" s="114">
        <v>2865</v>
      </c>
      <c r="I32" s="114">
        <v>2703</v>
      </c>
      <c r="J32" s="140">
        <v>2624</v>
      </c>
      <c r="K32" s="114">
        <v>347</v>
      </c>
      <c r="L32" s="116">
        <v>13.224085365853659</v>
      </c>
    </row>
    <row r="33" spans="1:12" s="110" customFormat="1" ht="15" customHeight="1" x14ac:dyDescent="0.2">
      <c r="A33" s="120"/>
      <c r="B33" s="119"/>
      <c r="C33" s="258" t="s">
        <v>106</v>
      </c>
      <c r="E33" s="113">
        <v>65.668125210366881</v>
      </c>
      <c r="F33" s="115">
        <v>1951</v>
      </c>
      <c r="G33" s="114">
        <v>1837</v>
      </c>
      <c r="H33" s="114">
        <v>1847</v>
      </c>
      <c r="I33" s="114">
        <v>1733</v>
      </c>
      <c r="J33" s="140">
        <v>1684</v>
      </c>
      <c r="K33" s="114">
        <v>267</v>
      </c>
      <c r="L33" s="116">
        <v>15.855106888361044</v>
      </c>
    </row>
    <row r="34" spans="1:12" s="110" customFormat="1" ht="15" customHeight="1" x14ac:dyDescent="0.2">
      <c r="A34" s="120"/>
      <c r="B34" s="119"/>
      <c r="C34" s="258" t="s">
        <v>107</v>
      </c>
      <c r="E34" s="113">
        <v>34.331874789633119</v>
      </c>
      <c r="F34" s="115">
        <v>1020</v>
      </c>
      <c r="G34" s="114">
        <v>1071</v>
      </c>
      <c r="H34" s="114">
        <v>1018</v>
      </c>
      <c r="I34" s="114">
        <v>970</v>
      </c>
      <c r="J34" s="140">
        <v>940</v>
      </c>
      <c r="K34" s="114">
        <v>80</v>
      </c>
      <c r="L34" s="116">
        <v>8.5106382978723403</v>
      </c>
    </row>
    <row r="35" spans="1:12" s="110" customFormat="1" ht="24.95" customHeight="1" x14ac:dyDescent="0.2">
      <c r="A35" s="604" t="s">
        <v>190</v>
      </c>
      <c r="B35" s="605"/>
      <c r="C35" s="605"/>
      <c r="D35" s="606"/>
      <c r="E35" s="113">
        <v>66.615686274509798</v>
      </c>
      <c r="F35" s="115">
        <v>33974</v>
      </c>
      <c r="G35" s="114">
        <v>34020</v>
      </c>
      <c r="H35" s="114">
        <v>34307</v>
      </c>
      <c r="I35" s="114">
        <v>33699</v>
      </c>
      <c r="J35" s="140">
        <v>33533</v>
      </c>
      <c r="K35" s="114">
        <v>441</v>
      </c>
      <c r="L35" s="116">
        <v>1.3151224167238242</v>
      </c>
    </row>
    <row r="36" spans="1:12" s="110" customFormat="1" ht="15" customHeight="1" x14ac:dyDescent="0.2">
      <c r="A36" s="120"/>
      <c r="B36" s="119"/>
      <c r="C36" s="258" t="s">
        <v>106</v>
      </c>
      <c r="E36" s="113">
        <v>63.024665920998409</v>
      </c>
      <c r="F36" s="115">
        <v>21412</v>
      </c>
      <c r="G36" s="114">
        <v>21310</v>
      </c>
      <c r="H36" s="114">
        <v>21616</v>
      </c>
      <c r="I36" s="114">
        <v>21250</v>
      </c>
      <c r="J36" s="140">
        <v>21071</v>
      </c>
      <c r="K36" s="114">
        <v>341</v>
      </c>
      <c r="L36" s="116">
        <v>1.6183380000949172</v>
      </c>
    </row>
    <row r="37" spans="1:12" s="110" customFormat="1" ht="15" customHeight="1" x14ac:dyDescent="0.2">
      <c r="A37" s="120"/>
      <c r="B37" s="119"/>
      <c r="C37" s="258" t="s">
        <v>107</v>
      </c>
      <c r="E37" s="113">
        <v>36.975334079001591</v>
      </c>
      <c r="F37" s="115">
        <v>12562</v>
      </c>
      <c r="G37" s="114">
        <v>12710</v>
      </c>
      <c r="H37" s="114">
        <v>12691</v>
      </c>
      <c r="I37" s="114">
        <v>12449</v>
      </c>
      <c r="J37" s="140">
        <v>12462</v>
      </c>
      <c r="K37" s="114">
        <v>100</v>
      </c>
      <c r="L37" s="116">
        <v>0.80243941582410527</v>
      </c>
    </row>
    <row r="38" spans="1:12" s="110" customFormat="1" ht="15" customHeight="1" x14ac:dyDescent="0.2">
      <c r="A38" s="120"/>
      <c r="B38" s="119" t="s">
        <v>182</v>
      </c>
      <c r="C38" s="258"/>
      <c r="E38" s="113">
        <v>33.384313725490195</v>
      </c>
      <c r="F38" s="115">
        <v>17026</v>
      </c>
      <c r="G38" s="114">
        <v>17135</v>
      </c>
      <c r="H38" s="114">
        <v>17172</v>
      </c>
      <c r="I38" s="114">
        <v>16747</v>
      </c>
      <c r="J38" s="140">
        <v>16535</v>
      </c>
      <c r="K38" s="114">
        <v>491</v>
      </c>
      <c r="L38" s="116">
        <v>2.9694587239189598</v>
      </c>
    </row>
    <row r="39" spans="1:12" s="110" customFormat="1" ht="15" customHeight="1" x14ac:dyDescent="0.2">
      <c r="A39" s="120"/>
      <c r="B39" s="119"/>
      <c r="C39" s="258" t="s">
        <v>106</v>
      </c>
      <c r="E39" s="113">
        <v>24.768001879478444</v>
      </c>
      <c r="F39" s="115">
        <v>4217</v>
      </c>
      <c r="G39" s="114">
        <v>4198</v>
      </c>
      <c r="H39" s="114">
        <v>4226</v>
      </c>
      <c r="I39" s="114">
        <v>4091</v>
      </c>
      <c r="J39" s="140">
        <v>4004</v>
      </c>
      <c r="K39" s="114">
        <v>213</v>
      </c>
      <c r="L39" s="116">
        <v>5.3196803196803195</v>
      </c>
    </row>
    <row r="40" spans="1:12" s="110" customFormat="1" ht="15" customHeight="1" x14ac:dyDescent="0.2">
      <c r="A40" s="120"/>
      <c r="B40" s="119"/>
      <c r="C40" s="258" t="s">
        <v>107</v>
      </c>
      <c r="E40" s="113">
        <v>75.231998120521553</v>
      </c>
      <c r="F40" s="115">
        <v>12809</v>
      </c>
      <c r="G40" s="114">
        <v>12937</v>
      </c>
      <c r="H40" s="114">
        <v>12946</v>
      </c>
      <c r="I40" s="114">
        <v>12656</v>
      </c>
      <c r="J40" s="140">
        <v>12531</v>
      </c>
      <c r="K40" s="114">
        <v>278</v>
      </c>
      <c r="L40" s="116">
        <v>2.2184981246508659</v>
      </c>
    </row>
    <row r="41" spans="1:12" s="110" customFormat="1" ht="24.75" customHeight="1" x14ac:dyDescent="0.2">
      <c r="A41" s="604" t="s">
        <v>517</v>
      </c>
      <c r="B41" s="605"/>
      <c r="C41" s="605"/>
      <c r="D41" s="606"/>
      <c r="E41" s="113">
        <v>3.6921568627450982</v>
      </c>
      <c r="F41" s="115">
        <v>1883</v>
      </c>
      <c r="G41" s="114">
        <v>2039</v>
      </c>
      <c r="H41" s="114">
        <v>1968</v>
      </c>
      <c r="I41" s="114">
        <v>1612</v>
      </c>
      <c r="J41" s="140">
        <v>1756</v>
      </c>
      <c r="K41" s="114">
        <v>127</v>
      </c>
      <c r="L41" s="116">
        <v>7.2323462414578588</v>
      </c>
    </row>
    <row r="42" spans="1:12" s="110" customFormat="1" ht="15" customHeight="1" x14ac:dyDescent="0.2">
      <c r="A42" s="120"/>
      <c r="B42" s="119"/>
      <c r="C42" s="258" t="s">
        <v>106</v>
      </c>
      <c r="E42" s="113">
        <v>55.974508762612849</v>
      </c>
      <c r="F42" s="115">
        <v>1054</v>
      </c>
      <c r="G42" s="114">
        <v>1174</v>
      </c>
      <c r="H42" s="114">
        <v>1169</v>
      </c>
      <c r="I42" s="114">
        <v>923</v>
      </c>
      <c r="J42" s="140">
        <v>1001</v>
      </c>
      <c r="K42" s="114">
        <v>53</v>
      </c>
      <c r="L42" s="116">
        <v>5.2947052947052944</v>
      </c>
    </row>
    <row r="43" spans="1:12" s="110" customFormat="1" ht="15" customHeight="1" x14ac:dyDescent="0.2">
      <c r="A43" s="123"/>
      <c r="B43" s="124"/>
      <c r="C43" s="260" t="s">
        <v>107</v>
      </c>
      <c r="D43" s="261"/>
      <c r="E43" s="125">
        <v>44.025491237387151</v>
      </c>
      <c r="F43" s="143">
        <v>829</v>
      </c>
      <c r="G43" s="144">
        <v>865</v>
      </c>
      <c r="H43" s="144">
        <v>799</v>
      </c>
      <c r="I43" s="144">
        <v>689</v>
      </c>
      <c r="J43" s="145">
        <v>755</v>
      </c>
      <c r="K43" s="144">
        <v>74</v>
      </c>
      <c r="L43" s="146">
        <v>9.8013245033112586</v>
      </c>
    </row>
    <row r="44" spans="1:12" s="110" customFormat="1" ht="45.75" customHeight="1" x14ac:dyDescent="0.2">
      <c r="A44" s="604" t="s">
        <v>191</v>
      </c>
      <c r="B44" s="605"/>
      <c r="C44" s="605"/>
      <c r="D44" s="606"/>
      <c r="E44" s="113">
        <v>2.1745098039215685</v>
      </c>
      <c r="F44" s="115">
        <v>1109</v>
      </c>
      <c r="G44" s="114">
        <v>1149</v>
      </c>
      <c r="H44" s="114">
        <v>1165</v>
      </c>
      <c r="I44" s="114">
        <v>1124</v>
      </c>
      <c r="J44" s="140">
        <v>1152</v>
      </c>
      <c r="K44" s="114">
        <v>-43</v>
      </c>
      <c r="L44" s="116">
        <v>-3.7326388888888888</v>
      </c>
    </row>
    <row r="45" spans="1:12" s="110" customFormat="1" ht="15" customHeight="1" x14ac:dyDescent="0.2">
      <c r="A45" s="120"/>
      <c r="B45" s="119"/>
      <c r="C45" s="258" t="s">
        <v>106</v>
      </c>
      <c r="E45" s="113">
        <v>59.422903516681693</v>
      </c>
      <c r="F45" s="115">
        <v>659</v>
      </c>
      <c r="G45" s="114">
        <v>677</v>
      </c>
      <c r="H45" s="114">
        <v>685</v>
      </c>
      <c r="I45" s="114">
        <v>670</v>
      </c>
      <c r="J45" s="140">
        <v>694</v>
      </c>
      <c r="K45" s="114">
        <v>-35</v>
      </c>
      <c r="L45" s="116">
        <v>-5.043227665706052</v>
      </c>
    </row>
    <row r="46" spans="1:12" s="110" customFormat="1" ht="15" customHeight="1" x14ac:dyDescent="0.2">
      <c r="A46" s="123"/>
      <c r="B46" s="124"/>
      <c r="C46" s="260" t="s">
        <v>107</v>
      </c>
      <c r="D46" s="261"/>
      <c r="E46" s="125">
        <v>40.577096483318307</v>
      </c>
      <c r="F46" s="143">
        <v>450</v>
      </c>
      <c r="G46" s="144">
        <v>472</v>
      </c>
      <c r="H46" s="144">
        <v>480</v>
      </c>
      <c r="I46" s="144">
        <v>454</v>
      </c>
      <c r="J46" s="145">
        <v>458</v>
      </c>
      <c r="K46" s="144">
        <v>-8</v>
      </c>
      <c r="L46" s="146">
        <v>-1.7467248908296944</v>
      </c>
    </row>
    <row r="47" spans="1:12" s="110" customFormat="1" ht="39" customHeight="1" x14ac:dyDescent="0.2">
      <c r="A47" s="604" t="s">
        <v>518</v>
      </c>
      <c r="B47" s="607"/>
      <c r="C47" s="607"/>
      <c r="D47" s="608"/>
      <c r="E47" s="113">
        <v>0.20196078431372549</v>
      </c>
      <c r="F47" s="115">
        <v>103</v>
      </c>
      <c r="G47" s="114">
        <v>105</v>
      </c>
      <c r="H47" s="114">
        <v>113</v>
      </c>
      <c r="I47" s="114">
        <v>118</v>
      </c>
      <c r="J47" s="140">
        <v>139</v>
      </c>
      <c r="K47" s="114">
        <v>-36</v>
      </c>
      <c r="L47" s="116">
        <v>-25.899280575539567</v>
      </c>
    </row>
    <row r="48" spans="1:12" s="110" customFormat="1" ht="15" customHeight="1" x14ac:dyDescent="0.2">
      <c r="A48" s="120"/>
      <c r="B48" s="119"/>
      <c r="C48" s="258" t="s">
        <v>106</v>
      </c>
      <c r="E48" s="113">
        <v>38.834951456310677</v>
      </c>
      <c r="F48" s="115">
        <v>40</v>
      </c>
      <c r="G48" s="114">
        <v>41</v>
      </c>
      <c r="H48" s="114">
        <v>49</v>
      </c>
      <c r="I48" s="114">
        <v>49</v>
      </c>
      <c r="J48" s="140">
        <v>59</v>
      </c>
      <c r="K48" s="114">
        <v>-19</v>
      </c>
      <c r="L48" s="116">
        <v>-32.203389830508478</v>
      </c>
    </row>
    <row r="49" spans="1:12" s="110" customFormat="1" ht="15" customHeight="1" x14ac:dyDescent="0.2">
      <c r="A49" s="123"/>
      <c r="B49" s="124"/>
      <c r="C49" s="260" t="s">
        <v>107</v>
      </c>
      <c r="D49" s="261"/>
      <c r="E49" s="125">
        <v>61.165048543689323</v>
      </c>
      <c r="F49" s="143">
        <v>63</v>
      </c>
      <c r="G49" s="144">
        <v>64</v>
      </c>
      <c r="H49" s="144">
        <v>64</v>
      </c>
      <c r="I49" s="144">
        <v>69</v>
      </c>
      <c r="J49" s="145">
        <v>80</v>
      </c>
      <c r="K49" s="144">
        <v>-17</v>
      </c>
      <c r="L49" s="146">
        <v>-21.25</v>
      </c>
    </row>
    <row r="50" spans="1:12" s="110" customFormat="1" ht="24.95" customHeight="1" x14ac:dyDescent="0.2">
      <c r="A50" s="609" t="s">
        <v>192</v>
      </c>
      <c r="B50" s="610"/>
      <c r="C50" s="610"/>
      <c r="D50" s="611"/>
      <c r="E50" s="262">
        <v>8.3666666666666671</v>
      </c>
      <c r="F50" s="263">
        <v>4267</v>
      </c>
      <c r="G50" s="264">
        <v>4451</v>
      </c>
      <c r="H50" s="264">
        <v>4513</v>
      </c>
      <c r="I50" s="264">
        <v>4093</v>
      </c>
      <c r="J50" s="265">
        <v>4076</v>
      </c>
      <c r="K50" s="263">
        <v>191</v>
      </c>
      <c r="L50" s="266">
        <v>4.685966633954858</v>
      </c>
    </row>
    <row r="51" spans="1:12" s="110" customFormat="1" ht="15" customHeight="1" x14ac:dyDescent="0.2">
      <c r="A51" s="120"/>
      <c r="B51" s="119"/>
      <c r="C51" s="258" t="s">
        <v>106</v>
      </c>
      <c r="E51" s="113">
        <v>59.362549800796813</v>
      </c>
      <c r="F51" s="115">
        <v>2533</v>
      </c>
      <c r="G51" s="114">
        <v>2585</v>
      </c>
      <c r="H51" s="114">
        <v>2703</v>
      </c>
      <c r="I51" s="114">
        <v>2433</v>
      </c>
      <c r="J51" s="140">
        <v>2392</v>
      </c>
      <c r="K51" s="114">
        <v>141</v>
      </c>
      <c r="L51" s="116">
        <v>5.8946488294314383</v>
      </c>
    </row>
    <row r="52" spans="1:12" s="110" customFormat="1" ht="15" customHeight="1" x14ac:dyDescent="0.2">
      <c r="A52" s="120"/>
      <c r="B52" s="119"/>
      <c r="C52" s="258" t="s">
        <v>107</v>
      </c>
      <c r="E52" s="113">
        <v>40.637450199203187</v>
      </c>
      <c r="F52" s="115">
        <v>1734</v>
      </c>
      <c r="G52" s="114">
        <v>1866</v>
      </c>
      <c r="H52" s="114">
        <v>1810</v>
      </c>
      <c r="I52" s="114">
        <v>1660</v>
      </c>
      <c r="J52" s="140">
        <v>1684</v>
      </c>
      <c r="K52" s="114">
        <v>50</v>
      </c>
      <c r="L52" s="116">
        <v>2.9691211401425179</v>
      </c>
    </row>
    <row r="53" spans="1:12" s="110" customFormat="1" ht="15" customHeight="1" x14ac:dyDescent="0.2">
      <c r="A53" s="120"/>
      <c r="B53" s="119"/>
      <c r="C53" s="258" t="s">
        <v>187</v>
      </c>
      <c r="D53" s="110" t="s">
        <v>193</v>
      </c>
      <c r="E53" s="113">
        <v>30.114834778532927</v>
      </c>
      <c r="F53" s="115">
        <v>1285</v>
      </c>
      <c r="G53" s="114">
        <v>1457</v>
      </c>
      <c r="H53" s="114">
        <v>1415</v>
      </c>
      <c r="I53" s="114">
        <v>1085</v>
      </c>
      <c r="J53" s="140">
        <v>1195</v>
      </c>
      <c r="K53" s="114">
        <v>90</v>
      </c>
      <c r="L53" s="116">
        <v>7.531380753138075</v>
      </c>
    </row>
    <row r="54" spans="1:12" s="110" customFormat="1" ht="15" customHeight="1" x14ac:dyDescent="0.2">
      <c r="A54" s="120"/>
      <c r="B54" s="119"/>
      <c r="D54" s="267" t="s">
        <v>194</v>
      </c>
      <c r="E54" s="113">
        <v>57.821011673151752</v>
      </c>
      <c r="F54" s="115">
        <v>743</v>
      </c>
      <c r="G54" s="114">
        <v>857</v>
      </c>
      <c r="H54" s="114">
        <v>875</v>
      </c>
      <c r="I54" s="114">
        <v>658</v>
      </c>
      <c r="J54" s="140">
        <v>707</v>
      </c>
      <c r="K54" s="114">
        <v>36</v>
      </c>
      <c r="L54" s="116">
        <v>5.0919377652050919</v>
      </c>
    </row>
    <row r="55" spans="1:12" s="110" customFormat="1" ht="15" customHeight="1" x14ac:dyDescent="0.2">
      <c r="A55" s="120"/>
      <c r="B55" s="119"/>
      <c r="D55" s="267" t="s">
        <v>195</v>
      </c>
      <c r="E55" s="113">
        <v>42.178988326848248</v>
      </c>
      <c r="F55" s="115">
        <v>542</v>
      </c>
      <c r="G55" s="114">
        <v>600</v>
      </c>
      <c r="H55" s="114">
        <v>540</v>
      </c>
      <c r="I55" s="114">
        <v>427</v>
      </c>
      <c r="J55" s="140">
        <v>488</v>
      </c>
      <c r="K55" s="114">
        <v>54</v>
      </c>
      <c r="L55" s="116">
        <v>11.065573770491802</v>
      </c>
    </row>
    <row r="56" spans="1:12" s="110" customFormat="1" ht="15" customHeight="1" x14ac:dyDescent="0.2">
      <c r="A56" s="120"/>
      <c r="B56" s="119" t="s">
        <v>196</v>
      </c>
      <c r="C56" s="258"/>
      <c r="E56" s="113">
        <v>68.735294117647058</v>
      </c>
      <c r="F56" s="115">
        <v>35055</v>
      </c>
      <c r="G56" s="114">
        <v>34978</v>
      </c>
      <c r="H56" s="114">
        <v>35218</v>
      </c>
      <c r="I56" s="114">
        <v>34849</v>
      </c>
      <c r="J56" s="140">
        <v>34552</v>
      </c>
      <c r="K56" s="114">
        <v>503</v>
      </c>
      <c r="L56" s="116">
        <v>1.455776800185228</v>
      </c>
    </row>
    <row r="57" spans="1:12" s="110" customFormat="1" ht="15" customHeight="1" x14ac:dyDescent="0.2">
      <c r="A57" s="120"/>
      <c r="B57" s="119"/>
      <c r="C57" s="258" t="s">
        <v>106</v>
      </c>
      <c r="E57" s="113">
        <v>48.737697903294823</v>
      </c>
      <c r="F57" s="115">
        <v>17085</v>
      </c>
      <c r="G57" s="114">
        <v>16937</v>
      </c>
      <c r="H57" s="114">
        <v>17108</v>
      </c>
      <c r="I57" s="114">
        <v>17024</v>
      </c>
      <c r="J57" s="140">
        <v>16809</v>
      </c>
      <c r="K57" s="114">
        <v>276</v>
      </c>
      <c r="L57" s="116">
        <v>1.6419775120471176</v>
      </c>
    </row>
    <row r="58" spans="1:12" s="110" customFormat="1" ht="15" customHeight="1" x14ac:dyDescent="0.2">
      <c r="A58" s="120"/>
      <c r="B58" s="119"/>
      <c r="C58" s="258" t="s">
        <v>107</v>
      </c>
      <c r="E58" s="113">
        <v>51.262302096705177</v>
      </c>
      <c r="F58" s="115">
        <v>17970</v>
      </c>
      <c r="G58" s="114">
        <v>18041</v>
      </c>
      <c r="H58" s="114">
        <v>18110</v>
      </c>
      <c r="I58" s="114">
        <v>17825</v>
      </c>
      <c r="J58" s="140">
        <v>17743</v>
      </c>
      <c r="K58" s="114">
        <v>227</v>
      </c>
      <c r="L58" s="116">
        <v>1.2793777827875783</v>
      </c>
    </row>
    <row r="59" spans="1:12" s="110" customFormat="1" ht="15" customHeight="1" x14ac:dyDescent="0.2">
      <c r="A59" s="120"/>
      <c r="B59" s="119"/>
      <c r="C59" s="258" t="s">
        <v>105</v>
      </c>
      <c r="D59" s="110" t="s">
        <v>197</v>
      </c>
      <c r="E59" s="113">
        <v>92.041078305519903</v>
      </c>
      <c r="F59" s="115">
        <v>32265</v>
      </c>
      <c r="G59" s="114">
        <v>32213</v>
      </c>
      <c r="H59" s="114">
        <v>32433</v>
      </c>
      <c r="I59" s="114">
        <v>32080</v>
      </c>
      <c r="J59" s="140">
        <v>31848</v>
      </c>
      <c r="K59" s="114">
        <v>417</v>
      </c>
      <c r="L59" s="116">
        <v>1.3093443858327054</v>
      </c>
    </row>
    <row r="60" spans="1:12" s="110" customFormat="1" ht="15" customHeight="1" x14ac:dyDescent="0.2">
      <c r="A60" s="120"/>
      <c r="B60" s="119"/>
      <c r="C60" s="258"/>
      <c r="D60" s="267" t="s">
        <v>198</v>
      </c>
      <c r="E60" s="113">
        <v>49.068650240198359</v>
      </c>
      <c r="F60" s="115">
        <v>15832</v>
      </c>
      <c r="G60" s="114">
        <v>15693</v>
      </c>
      <c r="H60" s="114">
        <v>15866</v>
      </c>
      <c r="I60" s="114">
        <v>15775</v>
      </c>
      <c r="J60" s="140">
        <v>15595</v>
      </c>
      <c r="K60" s="114">
        <v>237</v>
      </c>
      <c r="L60" s="116">
        <v>1.5197178582879127</v>
      </c>
    </row>
    <row r="61" spans="1:12" s="110" customFormat="1" ht="15" customHeight="1" x14ac:dyDescent="0.2">
      <c r="A61" s="120"/>
      <c r="B61" s="119"/>
      <c r="C61" s="258"/>
      <c r="D61" s="267" t="s">
        <v>199</v>
      </c>
      <c r="E61" s="113">
        <v>50.931349759801641</v>
      </c>
      <c r="F61" s="115">
        <v>16433</v>
      </c>
      <c r="G61" s="114">
        <v>16520</v>
      </c>
      <c r="H61" s="114">
        <v>16567</v>
      </c>
      <c r="I61" s="114">
        <v>16305</v>
      </c>
      <c r="J61" s="140">
        <v>16253</v>
      </c>
      <c r="K61" s="114">
        <v>180</v>
      </c>
      <c r="L61" s="116">
        <v>1.107487848397219</v>
      </c>
    </row>
    <row r="62" spans="1:12" s="110" customFormat="1" ht="15" customHeight="1" x14ac:dyDescent="0.2">
      <c r="A62" s="120"/>
      <c r="B62" s="119"/>
      <c r="C62" s="258"/>
      <c r="D62" s="258" t="s">
        <v>200</v>
      </c>
      <c r="E62" s="113">
        <v>7.9589216944801029</v>
      </c>
      <c r="F62" s="115">
        <v>2790</v>
      </c>
      <c r="G62" s="114">
        <v>2765</v>
      </c>
      <c r="H62" s="114">
        <v>2785</v>
      </c>
      <c r="I62" s="114">
        <v>2769</v>
      </c>
      <c r="J62" s="140">
        <v>2704</v>
      </c>
      <c r="K62" s="114">
        <v>86</v>
      </c>
      <c r="L62" s="116">
        <v>3.1804733727810652</v>
      </c>
    </row>
    <row r="63" spans="1:12" s="110" customFormat="1" ht="15" customHeight="1" x14ac:dyDescent="0.2">
      <c r="A63" s="120"/>
      <c r="B63" s="119"/>
      <c r="C63" s="258"/>
      <c r="D63" s="267" t="s">
        <v>198</v>
      </c>
      <c r="E63" s="113">
        <v>44.910394265232974</v>
      </c>
      <c r="F63" s="115">
        <v>1253</v>
      </c>
      <c r="G63" s="114">
        <v>1244</v>
      </c>
      <c r="H63" s="114">
        <v>1242</v>
      </c>
      <c r="I63" s="114">
        <v>1249</v>
      </c>
      <c r="J63" s="140">
        <v>1214</v>
      </c>
      <c r="K63" s="114">
        <v>39</v>
      </c>
      <c r="L63" s="116">
        <v>3.212520593080725</v>
      </c>
    </row>
    <row r="64" spans="1:12" s="110" customFormat="1" ht="15" customHeight="1" x14ac:dyDescent="0.2">
      <c r="A64" s="120"/>
      <c r="B64" s="119"/>
      <c r="C64" s="258"/>
      <c r="D64" s="267" t="s">
        <v>199</v>
      </c>
      <c r="E64" s="113">
        <v>55.089605734767026</v>
      </c>
      <c r="F64" s="115">
        <v>1537</v>
      </c>
      <c r="G64" s="114">
        <v>1521</v>
      </c>
      <c r="H64" s="114">
        <v>1543</v>
      </c>
      <c r="I64" s="114">
        <v>1520</v>
      </c>
      <c r="J64" s="140">
        <v>1490</v>
      </c>
      <c r="K64" s="114">
        <v>47</v>
      </c>
      <c r="L64" s="116">
        <v>3.1543624161073827</v>
      </c>
    </row>
    <row r="65" spans="1:12" s="110" customFormat="1" ht="15" customHeight="1" x14ac:dyDescent="0.2">
      <c r="A65" s="120"/>
      <c r="B65" s="119" t="s">
        <v>201</v>
      </c>
      <c r="C65" s="258"/>
      <c r="E65" s="113">
        <v>11.870588235294118</v>
      </c>
      <c r="F65" s="115">
        <v>6054</v>
      </c>
      <c r="G65" s="114">
        <v>6049</v>
      </c>
      <c r="H65" s="114">
        <v>6015</v>
      </c>
      <c r="I65" s="114">
        <v>5890</v>
      </c>
      <c r="J65" s="140">
        <v>5809</v>
      </c>
      <c r="K65" s="114">
        <v>245</v>
      </c>
      <c r="L65" s="116">
        <v>4.2175933895679121</v>
      </c>
    </row>
    <row r="66" spans="1:12" s="110" customFormat="1" ht="15" customHeight="1" x14ac:dyDescent="0.2">
      <c r="A66" s="120"/>
      <c r="B66" s="119"/>
      <c r="C66" s="258" t="s">
        <v>106</v>
      </c>
      <c r="E66" s="113">
        <v>43.392798149983484</v>
      </c>
      <c r="F66" s="115">
        <v>2627</v>
      </c>
      <c r="G66" s="114">
        <v>2603</v>
      </c>
      <c r="H66" s="114">
        <v>2603</v>
      </c>
      <c r="I66" s="114">
        <v>2547</v>
      </c>
      <c r="J66" s="140">
        <v>2515</v>
      </c>
      <c r="K66" s="114">
        <v>112</v>
      </c>
      <c r="L66" s="116">
        <v>4.4532803180914513</v>
      </c>
    </row>
    <row r="67" spans="1:12" s="110" customFormat="1" ht="15" customHeight="1" x14ac:dyDescent="0.2">
      <c r="A67" s="120"/>
      <c r="B67" s="119"/>
      <c r="C67" s="258" t="s">
        <v>107</v>
      </c>
      <c r="E67" s="113">
        <v>56.607201850016516</v>
      </c>
      <c r="F67" s="115">
        <v>3427</v>
      </c>
      <c r="G67" s="114">
        <v>3446</v>
      </c>
      <c r="H67" s="114">
        <v>3412</v>
      </c>
      <c r="I67" s="114">
        <v>3343</v>
      </c>
      <c r="J67" s="140">
        <v>3294</v>
      </c>
      <c r="K67" s="114">
        <v>133</v>
      </c>
      <c r="L67" s="116">
        <v>4.0376442015786278</v>
      </c>
    </row>
    <row r="68" spans="1:12" s="110" customFormat="1" ht="15" customHeight="1" x14ac:dyDescent="0.2">
      <c r="A68" s="120"/>
      <c r="B68" s="119"/>
      <c r="C68" s="258" t="s">
        <v>105</v>
      </c>
      <c r="D68" s="110" t="s">
        <v>202</v>
      </c>
      <c r="E68" s="113">
        <v>16.055500495540137</v>
      </c>
      <c r="F68" s="115">
        <v>972</v>
      </c>
      <c r="G68" s="114">
        <v>949</v>
      </c>
      <c r="H68" s="114">
        <v>932</v>
      </c>
      <c r="I68" s="114">
        <v>906</v>
      </c>
      <c r="J68" s="140">
        <v>863</v>
      </c>
      <c r="K68" s="114">
        <v>109</v>
      </c>
      <c r="L68" s="116">
        <v>12.630359212050985</v>
      </c>
    </row>
    <row r="69" spans="1:12" s="110" customFormat="1" ht="15" customHeight="1" x14ac:dyDescent="0.2">
      <c r="A69" s="120"/>
      <c r="B69" s="119"/>
      <c r="C69" s="258"/>
      <c r="D69" s="267" t="s">
        <v>198</v>
      </c>
      <c r="E69" s="113">
        <v>45.473251028806587</v>
      </c>
      <c r="F69" s="115">
        <v>442</v>
      </c>
      <c r="G69" s="114">
        <v>424</v>
      </c>
      <c r="H69" s="114">
        <v>421</v>
      </c>
      <c r="I69" s="114">
        <v>398</v>
      </c>
      <c r="J69" s="140">
        <v>386</v>
      </c>
      <c r="K69" s="114">
        <v>56</v>
      </c>
      <c r="L69" s="116">
        <v>14.507772020725389</v>
      </c>
    </row>
    <row r="70" spans="1:12" s="110" customFormat="1" ht="15" customHeight="1" x14ac:dyDescent="0.2">
      <c r="A70" s="120"/>
      <c r="B70" s="119"/>
      <c r="C70" s="258"/>
      <c r="D70" s="267" t="s">
        <v>199</v>
      </c>
      <c r="E70" s="113">
        <v>54.526748971193413</v>
      </c>
      <c r="F70" s="115">
        <v>530</v>
      </c>
      <c r="G70" s="114">
        <v>525</v>
      </c>
      <c r="H70" s="114">
        <v>511</v>
      </c>
      <c r="I70" s="114">
        <v>508</v>
      </c>
      <c r="J70" s="140">
        <v>477</v>
      </c>
      <c r="K70" s="114">
        <v>53</v>
      </c>
      <c r="L70" s="116">
        <v>11.111111111111111</v>
      </c>
    </row>
    <row r="71" spans="1:12" s="110" customFormat="1" ht="15" customHeight="1" x14ac:dyDescent="0.2">
      <c r="A71" s="120"/>
      <c r="B71" s="119"/>
      <c r="C71" s="258"/>
      <c r="D71" s="110" t="s">
        <v>203</v>
      </c>
      <c r="E71" s="113">
        <v>77.518995705318801</v>
      </c>
      <c r="F71" s="115">
        <v>4693</v>
      </c>
      <c r="G71" s="114">
        <v>4720</v>
      </c>
      <c r="H71" s="114">
        <v>4705</v>
      </c>
      <c r="I71" s="114">
        <v>4620</v>
      </c>
      <c r="J71" s="140">
        <v>4582</v>
      </c>
      <c r="K71" s="114">
        <v>111</v>
      </c>
      <c r="L71" s="116">
        <v>2.4225229157573112</v>
      </c>
    </row>
    <row r="72" spans="1:12" s="110" customFormat="1" ht="15" customHeight="1" x14ac:dyDescent="0.2">
      <c r="A72" s="120"/>
      <c r="B72" s="119"/>
      <c r="C72" s="258"/>
      <c r="D72" s="267" t="s">
        <v>198</v>
      </c>
      <c r="E72" s="113">
        <v>41.892179842318349</v>
      </c>
      <c r="F72" s="115">
        <v>1966</v>
      </c>
      <c r="G72" s="114">
        <v>1970</v>
      </c>
      <c r="H72" s="114">
        <v>1970</v>
      </c>
      <c r="I72" s="114">
        <v>1946</v>
      </c>
      <c r="J72" s="140">
        <v>1932</v>
      </c>
      <c r="K72" s="114">
        <v>34</v>
      </c>
      <c r="L72" s="116">
        <v>1.7598343685300206</v>
      </c>
    </row>
    <row r="73" spans="1:12" s="110" customFormat="1" ht="15" customHeight="1" x14ac:dyDescent="0.2">
      <c r="A73" s="120"/>
      <c r="B73" s="119"/>
      <c r="C73" s="258"/>
      <c r="D73" s="267" t="s">
        <v>199</v>
      </c>
      <c r="E73" s="113">
        <v>58.107820157681651</v>
      </c>
      <c r="F73" s="115">
        <v>2727</v>
      </c>
      <c r="G73" s="114">
        <v>2750</v>
      </c>
      <c r="H73" s="114">
        <v>2735</v>
      </c>
      <c r="I73" s="114">
        <v>2674</v>
      </c>
      <c r="J73" s="140">
        <v>2650</v>
      </c>
      <c r="K73" s="114">
        <v>77</v>
      </c>
      <c r="L73" s="116">
        <v>2.9056603773584904</v>
      </c>
    </row>
    <row r="74" spans="1:12" s="110" customFormat="1" ht="15" customHeight="1" x14ac:dyDescent="0.2">
      <c r="A74" s="120"/>
      <c r="B74" s="119"/>
      <c r="C74" s="258"/>
      <c r="D74" s="110" t="s">
        <v>204</v>
      </c>
      <c r="E74" s="113">
        <v>6.4255037991410635</v>
      </c>
      <c r="F74" s="115">
        <v>389</v>
      </c>
      <c r="G74" s="114">
        <v>380</v>
      </c>
      <c r="H74" s="114">
        <v>378</v>
      </c>
      <c r="I74" s="114">
        <v>364</v>
      </c>
      <c r="J74" s="140">
        <v>364</v>
      </c>
      <c r="K74" s="114">
        <v>25</v>
      </c>
      <c r="L74" s="116">
        <v>6.8681318681318677</v>
      </c>
    </row>
    <row r="75" spans="1:12" s="110" customFormat="1" ht="15" customHeight="1" x14ac:dyDescent="0.2">
      <c r="A75" s="120"/>
      <c r="B75" s="119"/>
      <c r="C75" s="258"/>
      <c r="D75" s="267" t="s">
        <v>198</v>
      </c>
      <c r="E75" s="113">
        <v>56.29820051413882</v>
      </c>
      <c r="F75" s="115">
        <v>219</v>
      </c>
      <c r="G75" s="114">
        <v>209</v>
      </c>
      <c r="H75" s="114">
        <v>212</v>
      </c>
      <c r="I75" s="114">
        <v>203</v>
      </c>
      <c r="J75" s="140">
        <v>197</v>
      </c>
      <c r="K75" s="114">
        <v>22</v>
      </c>
      <c r="L75" s="116">
        <v>11.167512690355331</v>
      </c>
    </row>
    <row r="76" spans="1:12" s="110" customFormat="1" ht="15" customHeight="1" x14ac:dyDescent="0.2">
      <c r="A76" s="120"/>
      <c r="B76" s="119"/>
      <c r="C76" s="258"/>
      <c r="D76" s="267" t="s">
        <v>199</v>
      </c>
      <c r="E76" s="113">
        <v>43.70179948586118</v>
      </c>
      <c r="F76" s="115">
        <v>170</v>
      </c>
      <c r="G76" s="114">
        <v>171</v>
      </c>
      <c r="H76" s="114">
        <v>166</v>
      </c>
      <c r="I76" s="114">
        <v>161</v>
      </c>
      <c r="J76" s="140">
        <v>167</v>
      </c>
      <c r="K76" s="114">
        <v>3</v>
      </c>
      <c r="L76" s="116">
        <v>1.7964071856287425</v>
      </c>
    </row>
    <row r="77" spans="1:12" s="110" customFormat="1" ht="15" customHeight="1" x14ac:dyDescent="0.2">
      <c r="A77" s="534"/>
      <c r="B77" s="119" t="s">
        <v>205</v>
      </c>
      <c r="C77" s="268"/>
      <c r="D77" s="182"/>
      <c r="E77" s="113">
        <v>11.027450980392157</v>
      </c>
      <c r="F77" s="115">
        <v>5624</v>
      </c>
      <c r="G77" s="114">
        <v>5677</v>
      </c>
      <c r="H77" s="114">
        <v>5733</v>
      </c>
      <c r="I77" s="114">
        <v>5614</v>
      </c>
      <c r="J77" s="140">
        <v>5631</v>
      </c>
      <c r="K77" s="114">
        <v>-7</v>
      </c>
      <c r="L77" s="116">
        <v>-0.12431184514295862</v>
      </c>
    </row>
    <row r="78" spans="1:12" s="110" customFormat="1" ht="15" customHeight="1" x14ac:dyDescent="0.2">
      <c r="A78" s="120"/>
      <c r="B78" s="119"/>
      <c r="C78" s="268" t="s">
        <v>106</v>
      </c>
      <c r="D78" s="182"/>
      <c r="E78" s="113">
        <v>60.170697012802279</v>
      </c>
      <c r="F78" s="115">
        <v>3384</v>
      </c>
      <c r="G78" s="114">
        <v>3383</v>
      </c>
      <c r="H78" s="114">
        <v>3428</v>
      </c>
      <c r="I78" s="114">
        <v>3337</v>
      </c>
      <c r="J78" s="140">
        <v>3359</v>
      </c>
      <c r="K78" s="114">
        <v>25</v>
      </c>
      <c r="L78" s="116">
        <v>0.74426912771658227</v>
      </c>
    </row>
    <row r="79" spans="1:12" s="110" customFormat="1" ht="15" customHeight="1" x14ac:dyDescent="0.2">
      <c r="A79" s="123"/>
      <c r="B79" s="124"/>
      <c r="C79" s="260" t="s">
        <v>107</v>
      </c>
      <c r="D79" s="261"/>
      <c r="E79" s="125">
        <v>39.829302987197721</v>
      </c>
      <c r="F79" s="143">
        <v>2240</v>
      </c>
      <c r="G79" s="144">
        <v>2294</v>
      </c>
      <c r="H79" s="144">
        <v>2305</v>
      </c>
      <c r="I79" s="144">
        <v>2277</v>
      </c>
      <c r="J79" s="145">
        <v>2272</v>
      </c>
      <c r="K79" s="144">
        <v>-32</v>
      </c>
      <c r="L79" s="146">
        <v>-1.408450704225352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51000</v>
      </c>
      <c r="E11" s="114">
        <v>51155</v>
      </c>
      <c r="F11" s="114">
        <v>51479</v>
      </c>
      <c r="G11" s="114">
        <v>50446</v>
      </c>
      <c r="H11" s="140">
        <v>50068</v>
      </c>
      <c r="I11" s="115">
        <v>932</v>
      </c>
      <c r="J11" s="116">
        <v>1.8614684029719581</v>
      </c>
    </row>
    <row r="12" spans="1:15" s="110" customFormat="1" ht="24.95" customHeight="1" x14ac:dyDescent="0.2">
      <c r="A12" s="193" t="s">
        <v>132</v>
      </c>
      <c r="B12" s="194" t="s">
        <v>133</v>
      </c>
      <c r="C12" s="113">
        <v>1.3686274509803922</v>
      </c>
      <c r="D12" s="115">
        <v>698</v>
      </c>
      <c r="E12" s="114">
        <v>708</v>
      </c>
      <c r="F12" s="114">
        <v>743</v>
      </c>
      <c r="G12" s="114">
        <v>750</v>
      </c>
      <c r="H12" s="140">
        <v>696</v>
      </c>
      <c r="I12" s="115">
        <v>2</v>
      </c>
      <c r="J12" s="116">
        <v>0.28735632183908044</v>
      </c>
    </row>
    <row r="13" spans="1:15" s="110" customFormat="1" ht="24.95" customHeight="1" x14ac:dyDescent="0.2">
      <c r="A13" s="193" t="s">
        <v>134</v>
      </c>
      <c r="B13" s="199" t="s">
        <v>214</v>
      </c>
      <c r="C13" s="113">
        <v>2.3725490196078431</v>
      </c>
      <c r="D13" s="115">
        <v>1210</v>
      </c>
      <c r="E13" s="114">
        <v>1212</v>
      </c>
      <c r="F13" s="114">
        <v>1213</v>
      </c>
      <c r="G13" s="114">
        <v>1196</v>
      </c>
      <c r="H13" s="140">
        <v>1191</v>
      </c>
      <c r="I13" s="115">
        <v>19</v>
      </c>
      <c r="J13" s="116">
        <v>1.595298068849706</v>
      </c>
    </row>
    <row r="14" spans="1:15" s="287" customFormat="1" ht="24" customHeight="1" x14ac:dyDescent="0.2">
      <c r="A14" s="193" t="s">
        <v>215</v>
      </c>
      <c r="B14" s="199" t="s">
        <v>137</v>
      </c>
      <c r="C14" s="113">
        <v>10.043137254901961</v>
      </c>
      <c r="D14" s="115">
        <v>5122</v>
      </c>
      <c r="E14" s="114">
        <v>5146</v>
      </c>
      <c r="F14" s="114">
        <v>5286</v>
      </c>
      <c r="G14" s="114">
        <v>5275</v>
      </c>
      <c r="H14" s="140">
        <v>5263</v>
      </c>
      <c r="I14" s="115">
        <v>-141</v>
      </c>
      <c r="J14" s="116">
        <v>-2.6790803724111725</v>
      </c>
      <c r="K14" s="110"/>
      <c r="L14" s="110"/>
      <c r="M14" s="110"/>
      <c r="N14" s="110"/>
      <c r="O14" s="110"/>
    </row>
    <row r="15" spans="1:15" s="110" customFormat="1" ht="24.75" customHeight="1" x14ac:dyDescent="0.2">
      <c r="A15" s="193" t="s">
        <v>216</v>
      </c>
      <c r="B15" s="199" t="s">
        <v>217</v>
      </c>
      <c r="C15" s="113">
        <v>3.1901960784313728</v>
      </c>
      <c r="D15" s="115">
        <v>1627</v>
      </c>
      <c r="E15" s="114">
        <v>1620</v>
      </c>
      <c r="F15" s="114">
        <v>1651</v>
      </c>
      <c r="G15" s="114">
        <v>1657</v>
      </c>
      <c r="H15" s="140">
        <v>1666</v>
      </c>
      <c r="I15" s="115">
        <v>-39</v>
      </c>
      <c r="J15" s="116">
        <v>-2.3409363745498197</v>
      </c>
    </row>
    <row r="16" spans="1:15" s="287" customFormat="1" ht="24.95" customHeight="1" x14ac:dyDescent="0.2">
      <c r="A16" s="193" t="s">
        <v>218</v>
      </c>
      <c r="B16" s="199" t="s">
        <v>141</v>
      </c>
      <c r="C16" s="113">
        <v>5.2058823529411766</v>
      </c>
      <c r="D16" s="115">
        <v>2655</v>
      </c>
      <c r="E16" s="114">
        <v>2679</v>
      </c>
      <c r="F16" s="114">
        <v>2782</v>
      </c>
      <c r="G16" s="114">
        <v>2777</v>
      </c>
      <c r="H16" s="140">
        <v>2780</v>
      </c>
      <c r="I16" s="115">
        <v>-125</v>
      </c>
      <c r="J16" s="116">
        <v>-4.4964028776978413</v>
      </c>
      <c r="K16" s="110"/>
      <c r="L16" s="110"/>
      <c r="M16" s="110"/>
      <c r="N16" s="110"/>
      <c r="O16" s="110"/>
    </row>
    <row r="17" spans="1:15" s="110" customFormat="1" ht="24.95" customHeight="1" x14ac:dyDescent="0.2">
      <c r="A17" s="193" t="s">
        <v>219</v>
      </c>
      <c r="B17" s="199" t="s">
        <v>220</v>
      </c>
      <c r="C17" s="113">
        <v>1.6470588235294117</v>
      </c>
      <c r="D17" s="115">
        <v>840</v>
      </c>
      <c r="E17" s="114">
        <v>847</v>
      </c>
      <c r="F17" s="114">
        <v>853</v>
      </c>
      <c r="G17" s="114">
        <v>841</v>
      </c>
      <c r="H17" s="140">
        <v>817</v>
      </c>
      <c r="I17" s="115">
        <v>23</v>
      </c>
      <c r="J17" s="116">
        <v>2.8151774785801713</v>
      </c>
    </row>
    <row r="18" spans="1:15" s="287" customFormat="1" ht="24.95" customHeight="1" x14ac:dyDescent="0.2">
      <c r="A18" s="201" t="s">
        <v>144</v>
      </c>
      <c r="B18" s="202" t="s">
        <v>145</v>
      </c>
      <c r="C18" s="113">
        <v>8.6039215686274506</v>
      </c>
      <c r="D18" s="115">
        <v>4388</v>
      </c>
      <c r="E18" s="114">
        <v>4371</v>
      </c>
      <c r="F18" s="114">
        <v>4552</v>
      </c>
      <c r="G18" s="114">
        <v>4477</v>
      </c>
      <c r="H18" s="140">
        <v>4415</v>
      </c>
      <c r="I18" s="115">
        <v>-27</v>
      </c>
      <c r="J18" s="116">
        <v>-0.61155152887882225</v>
      </c>
      <c r="K18" s="110"/>
      <c r="L18" s="110"/>
      <c r="M18" s="110"/>
      <c r="N18" s="110"/>
      <c r="O18" s="110"/>
    </row>
    <row r="19" spans="1:15" s="110" customFormat="1" ht="24.95" customHeight="1" x14ac:dyDescent="0.2">
      <c r="A19" s="193" t="s">
        <v>146</v>
      </c>
      <c r="B19" s="199" t="s">
        <v>147</v>
      </c>
      <c r="C19" s="113">
        <v>15.219607843137254</v>
      </c>
      <c r="D19" s="115">
        <v>7762</v>
      </c>
      <c r="E19" s="114">
        <v>7825</v>
      </c>
      <c r="F19" s="114">
        <v>7813</v>
      </c>
      <c r="G19" s="114">
        <v>7654</v>
      </c>
      <c r="H19" s="140">
        <v>7652</v>
      </c>
      <c r="I19" s="115">
        <v>110</v>
      </c>
      <c r="J19" s="116">
        <v>1.4375326711970726</v>
      </c>
    </row>
    <row r="20" spans="1:15" s="287" customFormat="1" ht="24.95" customHeight="1" x14ac:dyDescent="0.2">
      <c r="A20" s="193" t="s">
        <v>148</v>
      </c>
      <c r="B20" s="199" t="s">
        <v>149</v>
      </c>
      <c r="C20" s="113">
        <v>6.4803921568627452</v>
      </c>
      <c r="D20" s="115">
        <v>3305</v>
      </c>
      <c r="E20" s="114">
        <v>3293</v>
      </c>
      <c r="F20" s="114">
        <v>3302</v>
      </c>
      <c r="G20" s="114">
        <v>3267</v>
      </c>
      <c r="H20" s="140">
        <v>3256</v>
      </c>
      <c r="I20" s="115">
        <v>49</v>
      </c>
      <c r="J20" s="116">
        <v>1.5049140049140048</v>
      </c>
      <c r="K20" s="110"/>
      <c r="L20" s="110"/>
      <c r="M20" s="110"/>
      <c r="N20" s="110"/>
      <c r="O20" s="110"/>
    </row>
    <row r="21" spans="1:15" s="110" customFormat="1" ht="24.95" customHeight="1" x14ac:dyDescent="0.2">
      <c r="A21" s="201" t="s">
        <v>150</v>
      </c>
      <c r="B21" s="202" t="s">
        <v>151</v>
      </c>
      <c r="C21" s="113">
        <v>3.5627450980392159</v>
      </c>
      <c r="D21" s="115">
        <v>1817</v>
      </c>
      <c r="E21" s="114">
        <v>1896</v>
      </c>
      <c r="F21" s="114">
        <v>1976</v>
      </c>
      <c r="G21" s="114">
        <v>1997</v>
      </c>
      <c r="H21" s="140">
        <v>1876</v>
      </c>
      <c r="I21" s="115">
        <v>-59</v>
      </c>
      <c r="J21" s="116">
        <v>-3.1449893390191899</v>
      </c>
    </row>
    <row r="22" spans="1:15" s="110" customFormat="1" ht="24.95" customHeight="1" x14ac:dyDescent="0.2">
      <c r="A22" s="201" t="s">
        <v>152</v>
      </c>
      <c r="B22" s="199" t="s">
        <v>153</v>
      </c>
      <c r="C22" s="113">
        <v>1.088235294117647</v>
      </c>
      <c r="D22" s="115">
        <v>555</v>
      </c>
      <c r="E22" s="114">
        <v>529</v>
      </c>
      <c r="F22" s="114">
        <v>535</v>
      </c>
      <c r="G22" s="114">
        <v>521</v>
      </c>
      <c r="H22" s="140">
        <v>519</v>
      </c>
      <c r="I22" s="115">
        <v>36</v>
      </c>
      <c r="J22" s="116">
        <v>6.9364161849710984</v>
      </c>
    </row>
    <row r="23" spans="1:15" s="110" customFormat="1" ht="24.95" customHeight="1" x14ac:dyDescent="0.2">
      <c r="A23" s="193" t="s">
        <v>154</v>
      </c>
      <c r="B23" s="199" t="s">
        <v>155</v>
      </c>
      <c r="C23" s="113">
        <v>1.1647058823529413</v>
      </c>
      <c r="D23" s="115">
        <v>594</v>
      </c>
      <c r="E23" s="114">
        <v>598</v>
      </c>
      <c r="F23" s="114">
        <v>593</v>
      </c>
      <c r="G23" s="114">
        <v>594</v>
      </c>
      <c r="H23" s="140">
        <v>597</v>
      </c>
      <c r="I23" s="115">
        <v>-3</v>
      </c>
      <c r="J23" s="116">
        <v>-0.50251256281407031</v>
      </c>
    </row>
    <row r="24" spans="1:15" s="110" customFormat="1" ht="24.95" customHeight="1" x14ac:dyDescent="0.2">
      <c r="A24" s="193" t="s">
        <v>156</v>
      </c>
      <c r="B24" s="199" t="s">
        <v>221</v>
      </c>
      <c r="C24" s="113">
        <v>5.3980392156862749</v>
      </c>
      <c r="D24" s="115">
        <v>2753</v>
      </c>
      <c r="E24" s="114">
        <v>2722</v>
      </c>
      <c r="F24" s="114">
        <v>2755</v>
      </c>
      <c r="G24" s="114">
        <v>2658</v>
      </c>
      <c r="H24" s="140">
        <v>2644</v>
      </c>
      <c r="I24" s="115">
        <v>109</v>
      </c>
      <c r="J24" s="116">
        <v>4.1225416036308626</v>
      </c>
    </row>
    <row r="25" spans="1:15" s="110" customFormat="1" ht="24.95" customHeight="1" x14ac:dyDescent="0.2">
      <c r="A25" s="193" t="s">
        <v>222</v>
      </c>
      <c r="B25" s="204" t="s">
        <v>159</v>
      </c>
      <c r="C25" s="113">
        <v>4.996078431372549</v>
      </c>
      <c r="D25" s="115">
        <v>2548</v>
      </c>
      <c r="E25" s="114">
        <v>2554</v>
      </c>
      <c r="F25" s="114">
        <v>2564</v>
      </c>
      <c r="G25" s="114">
        <v>2529</v>
      </c>
      <c r="H25" s="140">
        <v>2509</v>
      </c>
      <c r="I25" s="115">
        <v>39</v>
      </c>
      <c r="J25" s="116">
        <v>1.5544041450777202</v>
      </c>
    </row>
    <row r="26" spans="1:15" s="110" customFormat="1" ht="24.95" customHeight="1" x14ac:dyDescent="0.2">
      <c r="A26" s="201">
        <v>782.78300000000002</v>
      </c>
      <c r="B26" s="203" t="s">
        <v>160</v>
      </c>
      <c r="C26" s="113">
        <v>1.1372549019607843</v>
      </c>
      <c r="D26" s="115">
        <v>580</v>
      </c>
      <c r="E26" s="114">
        <v>524</v>
      </c>
      <c r="F26" s="114">
        <v>587</v>
      </c>
      <c r="G26" s="114">
        <v>614</v>
      </c>
      <c r="H26" s="140">
        <v>585</v>
      </c>
      <c r="I26" s="115">
        <v>-5</v>
      </c>
      <c r="J26" s="116">
        <v>-0.85470085470085466</v>
      </c>
    </row>
    <row r="27" spans="1:15" s="110" customFormat="1" ht="24.95" customHeight="1" x14ac:dyDescent="0.2">
      <c r="A27" s="193" t="s">
        <v>161</v>
      </c>
      <c r="B27" s="199" t="s">
        <v>223</v>
      </c>
      <c r="C27" s="113">
        <v>8.9705882352941178</v>
      </c>
      <c r="D27" s="115">
        <v>4575</v>
      </c>
      <c r="E27" s="114">
        <v>4575</v>
      </c>
      <c r="F27" s="114">
        <v>4549</v>
      </c>
      <c r="G27" s="114">
        <v>4470</v>
      </c>
      <c r="H27" s="140">
        <v>4476</v>
      </c>
      <c r="I27" s="115">
        <v>99</v>
      </c>
      <c r="J27" s="116">
        <v>2.2117962466487935</v>
      </c>
    </row>
    <row r="28" spans="1:15" s="110" customFormat="1" ht="24.95" customHeight="1" x14ac:dyDescent="0.2">
      <c r="A28" s="193" t="s">
        <v>163</v>
      </c>
      <c r="B28" s="199" t="s">
        <v>164</v>
      </c>
      <c r="C28" s="113">
        <v>4.0254901960784313</v>
      </c>
      <c r="D28" s="115">
        <v>2053</v>
      </c>
      <c r="E28" s="114">
        <v>2087</v>
      </c>
      <c r="F28" s="114">
        <v>2030</v>
      </c>
      <c r="G28" s="114">
        <v>1991</v>
      </c>
      <c r="H28" s="140">
        <v>1976</v>
      </c>
      <c r="I28" s="115">
        <v>77</v>
      </c>
      <c r="J28" s="116">
        <v>3.8967611336032388</v>
      </c>
    </row>
    <row r="29" spans="1:15" s="110" customFormat="1" ht="24.95" customHeight="1" x14ac:dyDescent="0.2">
      <c r="A29" s="193">
        <v>86</v>
      </c>
      <c r="B29" s="199" t="s">
        <v>165</v>
      </c>
      <c r="C29" s="113">
        <v>10.496078431372549</v>
      </c>
      <c r="D29" s="115">
        <v>5353</v>
      </c>
      <c r="E29" s="114">
        <v>5364</v>
      </c>
      <c r="F29" s="114">
        <v>5268</v>
      </c>
      <c r="G29" s="114">
        <v>5178</v>
      </c>
      <c r="H29" s="140">
        <v>5191</v>
      </c>
      <c r="I29" s="115">
        <v>162</v>
      </c>
      <c r="J29" s="116">
        <v>3.1207859757272201</v>
      </c>
    </row>
    <row r="30" spans="1:15" s="110" customFormat="1" ht="24.95" customHeight="1" x14ac:dyDescent="0.2">
      <c r="A30" s="193">
        <v>87.88</v>
      </c>
      <c r="B30" s="204" t="s">
        <v>166</v>
      </c>
      <c r="C30" s="113">
        <v>12.08235294117647</v>
      </c>
      <c r="D30" s="115">
        <v>6162</v>
      </c>
      <c r="E30" s="114">
        <v>6204</v>
      </c>
      <c r="F30" s="114">
        <v>6119</v>
      </c>
      <c r="G30" s="114">
        <v>5682</v>
      </c>
      <c r="H30" s="140">
        <v>5669</v>
      </c>
      <c r="I30" s="115">
        <v>493</v>
      </c>
      <c r="J30" s="116">
        <v>8.6964191215381899</v>
      </c>
    </row>
    <row r="31" spans="1:15" s="110" customFormat="1" ht="24.95" customHeight="1" x14ac:dyDescent="0.2">
      <c r="A31" s="193" t="s">
        <v>167</v>
      </c>
      <c r="B31" s="199" t="s">
        <v>168</v>
      </c>
      <c r="C31" s="113">
        <v>2.9901960784313726</v>
      </c>
      <c r="D31" s="115">
        <v>1525</v>
      </c>
      <c r="E31" s="114">
        <v>1547</v>
      </c>
      <c r="F31" s="114">
        <v>1594</v>
      </c>
      <c r="G31" s="114">
        <v>1593</v>
      </c>
      <c r="H31" s="140">
        <v>1553</v>
      </c>
      <c r="I31" s="115">
        <v>-28</v>
      </c>
      <c r="J31" s="116">
        <v>-1.80296200901481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1.3686274509803922</v>
      </c>
      <c r="D34" s="115">
        <v>698</v>
      </c>
      <c r="E34" s="114">
        <v>708</v>
      </c>
      <c r="F34" s="114">
        <v>743</v>
      </c>
      <c r="G34" s="114">
        <v>750</v>
      </c>
      <c r="H34" s="140">
        <v>696</v>
      </c>
      <c r="I34" s="115">
        <v>2</v>
      </c>
      <c r="J34" s="116">
        <v>0.28735632183908044</v>
      </c>
    </row>
    <row r="35" spans="1:10" s="110" customFormat="1" ht="24.95" customHeight="1" x14ac:dyDescent="0.2">
      <c r="A35" s="292" t="s">
        <v>171</v>
      </c>
      <c r="B35" s="293" t="s">
        <v>172</v>
      </c>
      <c r="C35" s="113">
        <v>21.019607843137255</v>
      </c>
      <c r="D35" s="115">
        <v>10720</v>
      </c>
      <c r="E35" s="114">
        <v>10729</v>
      </c>
      <c r="F35" s="114">
        <v>11051</v>
      </c>
      <c r="G35" s="114">
        <v>10948</v>
      </c>
      <c r="H35" s="140">
        <v>10869</v>
      </c>
      <c r="I35" s="115">
        <v>-149</v>
      </c>
      <c r="J35" s="116">
        <v>-1.3708712853068359</v>
      </c>
    </row>
    <row r="36" spans="1:10" s="110" customFormat="1" ht="24.95" customHeight="1" x14ac:dyDescent="0.2">
      <c r="A36" s="294" t="s">
        <v>173</v>
      </c>
      <c r="B36" s="295" t="s">
        <v>174</v>
      </c>
      <c r="C36" s="125">
        <v>77.611764705882351</v>
      </c>
      <c r="D36" s="143">
        <v>39582</v>
      </c>
      <c r="E36" s="144">
        <v>39718</v>
      </c>
      <c r="F36" s="144">
        <v>39685</v>
      </c>
      <c r="G36" s="144">
        <v>38748</v>
      </c>
      <c r="H36" s="145">
        <v>38503</v>
      </c>
      <c r="I36" s="143">
        <v>1079</v>
      </c>
      <c r="J36" s="146">
        <v>2.8023790353998388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2020-09-25T12:35:13Z</dcterms:created>
  <dcterms:modified xsi:type="dcterms:W3CDTF">2020-09-28T08:12:45Z</dcterms:modified>
</cp:coreProperties>
</file>