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L44" i="24"/>
  <c r="I44" i="24"/>
  <c r="F44" i="24"/>
  <c r="D44" i="24"/>
  <c r="C44" i="24"/>
  <c r="M44" i="24" s="1"/>
  <c r="B44" i="24"/>
  <c r="K44" i="24" s="1"/>
  <c r="M43" i="24"/>
  <c r="G43" i="24"/>
  <c r="E43" i="24"/>
  <c r="C43" i="24"/>
  <c r="I43" i="24" s="1"/>
  <c r="B43" i="24"/>
  <c r="J43" i="24" s="1"/>
  <c r="L42" i="24"/>
  <c r="I42" i="24"/>
  <c r="F42" i="24"/>
  <c r="D42" i="24"/>
  <c r="C42" i="24"/>
  <c r="M42" i="24" s="1"/>
  <c r="B42" i="24"/>
  <c r="K42" i="24" s="1"/>
  <c r="M41" i="24"/>
  <c r="J41" i="24"/>
  <c r="G41" i="24"/>
  <c r="E41" i="24"/>
  <c r="C41" i="24"/>
  <c r="I41" i="24" s="1"/>
  <c r="B41" i="24"/>
  <c r="L40" i="24"/>
  <c r="I40" i="24"/>
  <c r="F40" i="24"/>
  <c r="D40" i="24"/>
  <c r="C40" i="24"/>
  <c r="M40" i="24" s="1"/>
  <c r="B40" i="24"/>
  <c r="K40" i="24" s="1"/>
  <c r="M36" i="24"/>
  <c r="L36" i="24"/>
  <c r="K36" i="24"/>
  <c r="J36" i="24"/>
  <c r="I36" i="24"/>
  <c r="H36" i="24"/>
  <c r="G36" i="24"/>
  <c r="F36" i="24"/>
  <c r="E36" i="24"/>
  <c r="D36" i="24"/>
  <c r="G34" i="24"/>
  <c r="C9" i="24"/>
  <c r="K57" i="15"/>
  <c r="L57" i="15" s="1"/>
  <c r="C38" i="24"/>
  <c r="C37" i="24"/>
  <c r="M37" i="24" s="1"/>
  <c r="C35" i="24"/>
  <c r="C34" i="24"/>
  <c r="L34" i="24" s="1"/>
  <c r="C33" i="24"/>
  <c r="C32" i="24"/>
  <c r="C31" i="24"/>
  <c r="C30" i="24"/>
  <c r="C29" i="24"/>
  <c r="C28" i="24"/>
  <c r="L28" i="24" s="1"/>
  <c r="C27" i="24"/>
  <c r="C26" i="24"/>
  <c r="L26" i="24" s="1"/>
  <c r="C25" i="24"/>
  <c r="C24" i="24"/>
  <c r="C23" i="24"/>
  <c r="C22" i="24"/>
  <c r="C21" i="24"/>
  <c r="C20" i="24"/>
  <c r="L20" i="24" s="1"/>
  <c r="C19" i="24"/>
  <c r="C18" i="24"/>
  <c r="L18" i="24" s="1"/>
  <c r="C17" i="24"/>
  <c r="C16" i="24"/>
  <c r="C15"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K15" i="24" s="1"/>
  <c r="B9" i="24"/>
  <c r="B8" i="24"/>
  <c r="B7" i="24"/>
  <c r="G26" i="24" l="1"/>
  <c r="E37" i="24"/>
  <c r="G18" i="24"/>
  <c r="G29" i="24"/>
  <c r="M29" i="24"/>
  <c r="E29" i="24"/>
  <c r="L29" i="24"/>
  <c r="I29" i="24"/>
  <c r="K16" i="24"/>
  <c r="J16" i="24"/>
  <c r="H16" i="24"/>
  <c r="F16" i="24"/>
  <c r="D16" i="24"/>
  <c r="K32" i="24"/>
  <c r="J32" i="24"/>
  <c r="H32" i="24"/>
  <c r="F32" i="24"/>
  <c r="D32" i="24"/>
  <c r="F23" i="24"/>
  <c r="D23" i="24"/>
  <c r="J23" i="24"/>
  <c r="H23" i="24"/>
  <c r="K23" i="24"/>
  <c r="G7" i="24"/>
  <c r="M7" i="24"/>
  <c r="E7" i="24"/>
  <c r="L7" i="24"/>
  <c r="I7" i="24"/>
  <c r="G21" i="24"/>
  <c r="M21" i="24"/>
  <c r="E21" i="24"/>
  <c r="L21" i="24"/>
  <c r="I21" i="24"/>
  <c r="K8" i="24"/>
  <c r="J8" i="24"/>
  <c r="H8" i="24"/>
  <c r="F8" i="24"/>
  <c r="D8" i="24"/>
  <c r="K24" i="24"/>
  <c r="J24" i="24"/>
  <c r="H24" i="24"/>
  <c r="F24" i="24"/>
  <c r="D24" i="24"/>
  <c r="K66" i="24"/>
  <c r="J66" i="24"/>
  <c r="I66" i="24"/>
  <c r="F19" i="24"/>
  <c r="D19" i="24"/>
  <c r="J19" i="24"/>
  <c r="K19" i="24"/>
  <c r="H19" i="24"/>
  <c r="K28" i="24"/>
  <c r="J28" i="24"/>
  <c r="H28" i="24"/>
  <c r="F28" i="24"/>
  <c r="D28" i="24"/>
  <c r="K34" i="24"/>
  <c r="J34" i="24"/>
  <c r="H34" i="24"/>
  <c r="F34" i="24"/>
  <c r="D34" i="24"/>
  <c r="D38" i="24"/>
  <c r="K38" i="24"/>
  <c r="J38" i="24"/>
  <c r="H38" i="24"/>
  <c r="F38" i="24"/>
  <c r="F7" i="24"/>
  <c r="D7" i="24"/>
  <c r="J7" i="24"/>
  <c r="K7" i="24"/>
  <c r="H7" i="24"/>
  <c r="K22" i="24"/>
  <c r="J22" i="24"/>
  <c r="H22" i="24"/>
  <c r="F22" i="24"/>
  <c r="D22" i="24"/>
  <c r="F25" i="24"/>
  <c r="D25" i="24"/>
  <c r="J25" i="24"/>
  <c r="K25" i="24"/>
  <c r="H25" i="24"/>
  <c r="F31" i="24"/>
  <c r="D31" i="24"/>
  <c r="J31" i="24"/>
  <c r="H31" i="24"/>
  <c r="C14" i="24"/>
  <c r="C6" i="24"/>
  <c r="G17" i="24"/>
  <c r="M17" i="24"/>
  <c r="E17" i="24"/>
  <c r="L17" i="24"/>
  <c r="I17" i="24"/>
  <c r="I30" i="24"/>
  <c r="M30" i="24"/>
  <c r="E30" i="24"/>
  <c r="L30" i="24"/>
  <c r="G30" i="24"/>
  <c r="G33" i="24"/>
  <c r="M33" i="24"/>
  <c r="E33" i="24"/>
  <c r="L33" i="24"/>
  <c r="I33" i="24"/>
  <c r="F35" i="24"/>
  <c r="D35" i="24"/>
  <c r="J35" i="24"/>
  <c r="K35" i="24"/>
  <c r="H35" i="24"/>
  <c r="I8" i="24"/>
  <c r="M8" i="24"/>
  <c r="E8" i="24"/>
  <c r="G8" i="24"/>
  <c r="L8" i="24"/>
  <c r="I24" i="24"/>
  <c r="M24" i="24"/>
  <c r="E24" i="24"/>
  <c r="L24" i="24"/>
  <c r="G24" i="24"/>
  <c r="G27" i="24"/>
  <c r="M27" i="24"/>
  <c r="E27" i="24"/>
  <c r="L27" i="24"/>
  <c r="I27" i="24"/>
  <c r="K74" i="24"/>
  <c r="J74" i="24"/>
  <c r="I74" i="24"/>
  <c r="F15" i="24"/>
  <c r="D15" i="24"/>
  <c r="J15" i="24"/>
  <c r="H15" i="24"/>
  <c r="K20" i="24"/>
  <c r="J20" i="24"/>
  <c r="H20" i="24"/>
  <c r="F20" i="24"/>
  <c r="D20" i="24"/>
  <c r="K26" i="24"/>
  <c r="J26" i="24"/>
  <c r="H26" i="24"/>
  <c r="F26" i="24"/>
  <c r="D26" i="24"/>
  <c r="F29" i="24"/>
  <c r="D29" i="24"/>
  <c r="J29" i="24"/>
  <c r="K29" i="24"/>
  <c r="H29" i="24"/>
  <c r="B39" i="24"/>
  <c r="B45" i="24"/>
  <c r="G15" i="24"/>
  <c r="M15" i="24"/>
  <c r="E15" i="24"/>
  <c r="L15" i="24"/>
  <c r="I15" i="24"/>
  <c r="G31" i="24"/>
  <c r="M31" i="24"/>
  <c r="E31" i="24"/>
  <c r="L31" i="24"/>
  <c r="I31" i="24"/>
  <c r="M38" i="24"/>
  <c r="E38" i="24"/>
  <c r="L38" i="24"/>
  <c r="G38" i="24"/>
  <c r="I38" i="24"/>
  <c r="F9" i="24"/>
  <c r="D9" i="24"/>
  <c r="J9" i="24"/>
  <c r="K9" i="24"/>
  <c r="H9" i="24"/>
  <c r="B14" i="24"/>
  <c r="B6" i="24"/>
  <c r="F17" i="24"/>
  <c r="D17" i="24"/>
  <c r="J17" i="24"/>
  <c r="K17" i="24"/>
  <c r="H17" i="24"/>
  <c r="K58" i="24"/>
  <c r="J58" i="24"/>
  <c r="I58" i="24"/>
  <c r="F27" i="24"/>
  <c r="D27" i="24"/>
  <c r="J27" i="24"/>
  <c r="K27" i="24"/>
  <c r="H27" i="24"/>
  <c r="H37" i="24"/>
  <c r="F37" i="24"/>
  <c r="D37" i="24"/>
  <c r="K37" i="24"/>
  <c r="J37" i="24"/>
  <c r="I22" i="24"/>
  <c r="M22" i="24"/>
  <c r="E22" i="24"/>
  <c r="L22" i="24"/>
  <c r="G22" i="24"/>
  <c r="G25" i="24"/>
  <c r="M25" i="24"/>
  <c r="E25" i="24"/>
  <c r="L25" i="24"/>
  <c r="I25" i="24"/>
  <c r="C45" i="24"/>
  <c r="C39" i="24"/>
  <c r="K31" i="24"/>
  <c r="G23" i="24"/>
  <c r="M23" i="24"/>
  <c r="E23" i="24"/>
  <c r="L23" i="24"/>
  <c r="I23" i="24"/>
  <c r="K18" i="24"/>
  <c r="J18" i="24"/>
  <c r="H18" i="24"/>
  <c r="F18" i="24"/>
  <c r="D18" i="24"/>
  <c r="F21" i="24"/>
  <c r="D21" i="24"/>
  <c r="J21" i="24"/>
  <c r="K21" i="24"/>
  <c r="H21" i="24"/>
  <c r="K30" i="24"/>
  <c r="J30" i="24"/>
  <c r="H30" i="24"/>
  <c r="F30" i="24"/>
  <c r="D30" i="24"/>
  <c r="F33" i="24"/>
  <c r="D33" i="24"/>
  <c r="J33" i="24"/>
  <c r="K33" i="24"/>
  <c r="H33" i="24"/>
  <c r="I16" i="24"/>
  <c r="M16" i="24"/>
  <c r="E16" i="24"/>
  <c r="L16" i="24"/>
  <c r="G16" i="24"/>
  <c r="G19" i="24"/>
  <c r="M19" i="24"/>
  <c r="E19" i="24"/>
  <c r="L19" i="24"/>
  <c r="I19" i="24"/>
  <c r="I32" i="24"/>
  <c r="M32" i="24"/>
  <c r="E32" i="24"/>
  <c r="L32" i="24"/>
  <c r="G32" i="24"/>
  <c r="G35" i="24"/>
  <c r="M35" i="24"/>
  <c r="E35" i="24"/>
  <c r="L35" i="24"/>
  <c r="I35" i="24"/>
  <c r="G9" i="24"/>
  <c r="M9" i="24"/>
  <c r="E9" i="24"/>
  <c r="L9" i="24"/>
  <c r="I9" i="24"/>
  <c r="I77" i="24"/>
  <c r="H41" i="24"/>
  <c r="F41" i="24"/>
  <c r="D41" i="24"/>
  <c r="K41" i="24"/>
  <c r="K53" i="24"/>
  <c r="J53" i="24"/>
  <c r="K61" i="24"/>
  <c r="J61" i="24"/>
  <c r="K69" i="24"/>
  <c r="J69" i="24"/>
  <c r="K55" i="24"/>
  <c r="J55" i="24"/>
  <c r="K63" i="24"/>
  <c r="J63" i="24"/>
  <c r="K71" i="24"/>
  <c r="J71" i="24"/>
  <c r="K52" i="24"/>
  <c r="J52" i="24"/>
  <c r="K60" i="24"/>
  <c r="J60" i="24"/>
  <c r="K68" i="24"/>
  <c r="J68" i="24"/>
  <c r="H43" i="24"/>
  <c r="F43" i="24"/>
  <c r="D43" i="24"/>
  <c r="K43" i="24"/>
  <c r="K57" i="24"/>
  <c r="J57" i="24"/>
  <c r="K65" i="24"/>
  <c r="J65" i="24"/>
  <c r="K73" i="24"/>
  <c r="J73" i="24"/>
  <c r="I20" i="24"/>
  <c r="M20" i="24"/>
  <c r="E20" i="24"/>
  <c r="I28" i="24"/>
  <c r="M28" i="24"/>
  <c r="E28" i="24"/>
  <c r="I37" i="24"/>
  <c r="G37" i="24"/>
  <c r="L37" i="24"/>
  <c r="K54" i="24"/>
  <c r="J54" i="24"/>
  <c r="K62" i="24"/>
  <c r="J62" i="24"/>
  <c r="K70" i="24"/>
  <c r="J70" i="24"/>
  <c r="K51" i="24"/>
  <c r="J51" i="24"/>
  <c r="K59" i="24"/>
  <c r="J59" i="24"/>
  <c r="K67" i="24"/>
  <c r="J67" i="24"/>
  <c r="K75" i="24"/>
  <c r="J75" i="24"/>
  <c r="I18" i="24"/>
  <c r="M18" i="24"/>
  <c r="E18" i="24"/>
  <c r="I26" i="24"/>
  <c r="M26" i="24"/>
  <c r="E26" i="24"/>
  <c r="I34" i="24"/>
  <c r="M34" i="24"/>
  <c r="E34" i="24"/>
  <c r="G20" i="24"/>
  <c r="G28" i="24"/>
  <c r="K56" i="24"/>
  <c r="J56" i="24"/>
  <c r="K64" i="24"/>
  <c r="J64" i="24"/>
  <c r="K72" i="24"/>
  <c r="J72" i="24"/>
  <c r="G40" i="24"/>
  <c r="G42" i="24"/>
  <c r="G44" i="24"/>
  <c r="H40" i="24"/>
  <c r="L41" i="24"/>
  <c r="H42" i="24"/>
  <c r="L43" i="24"/>
  <c r="H44" i="24"/>
  <c r="J40" i="24"/>
  <c r="J42" i="24"/>
  <c r="J44" i="24"/>
  <c r="E40" i="24"/>
  <c r="E42" i="24"/>
  <c r="E44" i="24"/>
  <c r="I78" i="24" l="1"/>
  <c r="I79" i="24"/>
  <c r="H45" i="24"/>
  <c r="F45" i="24"/>
  <c r="D45" i="24"/>
  <c r="K45" i="24"/>
  <c r="J45" i="24"/>
  <c r="H39" i="24"/>
  <c r="F39" i="24"/>
  <c r="D39" i="24"/>
  <c r="K39" i="24"/>
  <c r="J39" i="24"/>
  <c r="J77" i="24"/>
  <c r="K77" i="24"/>
  <c r="K6" i="24"/>
  <c r="J6" i="24"/>
  <c r="H6" i="24"/>
  <c r="F6" i="24"/>
  <c r="D6" i="24"/>
  <c r="K14" i="24"/>
  <c r="J14" i="24"/>
  <c r="H14" i="24"/>
  <c r="F14" i="24"/>
  <c r="D14" i="24"/>
  <c r="I6" i="24"/>
  <c r="M6" i="24"/>
  <c r="E6" i="24"/>
  <c r="L6" i="24"/>
  <c r="G6" i="24"/>
  <c r="I39" i="24"/>
  <c r="G39" i="24"/>
  <c r="L39" i="24"/>
  <c r="E39" i="24"/>
  <c r="M39" i="24"/>
  <c r="I14" i="24"/>
  <c r="M14" i="24"/>
  <c r="E14" i="24"/>
  <c r="L14" i="24"/>
  <c r="G14" i="24"/>
  <c r="I45" i="24"/>
  <c r="G45" i="24"/>
  <c r="M45" i="24"/>
  <c r="E45" i="24"/>
  <c r="L45" i="24"/>
  <c r="I82" i="24" l="1"/>
  <c r="K79" i="24"/>
  <c r="K78" i="24"/>
  <c r="J79" i="24"/>
  <c r="J78" i="24"/>
  <c r="I83" i="24" s="1"/>
  <c r="I81" i="24" l="1"/>
</calcChain>
</file>

<file path=xl/sharedStrings.xml><?xml version="1.0" encoding="utf-8"?>
<sst xmlns="http://schemas.openxmlformats.org/spreadsheetml/2006/main" count="1665" uniqueCount="521">
  <si>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</si>
  <si>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</si>
  <si>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</si>
  <si>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</si>
  <si>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</si>
  <si>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</si>
  <si>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</si>
  <si>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</si>
  <si>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</si>
  <si>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</si>
  <si>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</si>
  <si>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</si>
  <si>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</si>
  <si>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Dahme-Spreewald (12061)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</si>
  <si>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</si>
  <si>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</si>
  <si>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</si>
  <si>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</si>
  <si>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</si>
  <si>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</si>
  <si>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</si>
  <si>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</si>
  <si>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</si>
  <si>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</si>
  <si>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</si>
  <si>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</si>
  <si>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</si>
  <si>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</si>
  <si>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</si>
  <si>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</si>
  <si>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</si>
  <si>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</si>
  <si>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</si>
  <si>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</si>
  <si>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</si>
  <si>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</si>
  <si>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</si>
  <si>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</si>
  <si>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</si>
  <si>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</si>
  <si>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</si>
  <si>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</si>
  <si>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</si>
  <si>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</si>
  <si>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</si>
  <si>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</si>
  <si>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</si>
  <si>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</si>
  <si>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</si>
  <si>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</si>
  <si>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</si>
  <si>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</si>
  <si>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</si>
  <si>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</si>
  <si>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</si>
  <si>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</si>
  <si>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</si>
  <si>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</si>
  <si>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</si>
  <si>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</si>
  <si>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</si>
  <si>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</si>
  <si>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</si>
  <si>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</si>
  <si>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</si>
  <si>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</si>
  <si>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</si>
  <si>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</si>
  <si>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</si>
  <si>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</si>
  <si>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</si>
  <si>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</si>
  <si>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</si>
  <si>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</si>
  <si>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</si>
  <si>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</si>
  <si>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</si>
  <si>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</si>
  <si>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</si>
  <si>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</si>
  <si>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</si>
  <si>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</si>
  <si>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</si>
  <si>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</si>
  <si>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</si>
  <si>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</si>
  <si>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</si>
  <si>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</si>
  <si>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</si>
  <si>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</si>
  <si>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</si>
  <si>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</si>
  <si>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Dahme-Spreewald (12061);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</si>
  <si>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</si>
  <si>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</si>
  <si>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</si>
  <si>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</si>
  <si>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</si>
  <si>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</si>
  <si>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</si>
  <si>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</si>
  <si>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</si>
  <si>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</si>
  <si>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</si>
  <si>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</si>
  <si>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</si>
  <si>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</si>
  <si>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</si>
  <si>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</si>
  <si>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</si>
  <si>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</si>
  <si>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</si>
  <si>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</si>
  <si>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</si>
  <si>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</si>
  <si>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</si>
  <si>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</si>
  <si>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</si>
  <si>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</si>
  <si>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</si>
  <si>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</si>
  <si>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</si>
  <si>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</si>
  <si>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</si>
  <si>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</si>
  <si>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</si>
  <si>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</si>
  <si>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</si>
  <si>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</si>
  <si>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Brandenburg</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</si>
  <si>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</si>
  <si>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</si>
  <si>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</si>
  <si>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</si>
  <si>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</si>
  <si>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</si>
  <si>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</si>
  <si>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</si>
  <si>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</si>
  <si>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</si>
  <si>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</si>
  <si>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</si>
  <si>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</si>
  <si>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</si>
  <si>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</si>
  <si>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</si>
  <si>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</si>
  <si>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</si>
  <si>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</si>
  <si>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</si>
  <si>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</si>
  <si>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</si>
  <si>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</si>
  <si>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</si>
  <si>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</si>
  <si>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</si>
  <si>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</si>
  <si>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</si>
  <si>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</si>
  <si>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</si>
  <si>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</si>
  <si>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</si>
  <si>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</si>
  <si>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</si>
  <si>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</si>
  <si>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</si>
  <si>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</si>
  <si>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</si>
  <si>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</si>
  <si>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</si>
  <si>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</si>
  <si>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</si>
  <si>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</si>
  <si>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</si>
  <si>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</si>
  <si>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</si>
  <si>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</si>
  <si>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</si>
  <si>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</si>
  <si>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</si>
  <si>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</si>
  <si>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</si>
  <si>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</si>
  <si>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Dahme-Spreewald (12061)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</si>
  <si>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</si>
  <si>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</si>
  <si>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</si>
  <si>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</si>
  <si>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</si>
  <si>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</si>
  <si>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</si>
  <si>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</si>
  <si>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</si>
  <si>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</si>
  <si>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</si>
  <si>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</si>
  <si>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</si>
  <si>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</si>
  <si>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</si>
  <si>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</si>
  <si>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</si>
  <si>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</si>
  <si>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</si>
  <si>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</si>
  <si>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</si>
  <si>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</si>
  <si>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</si>
  <si>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</si>
  <si>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</si>
  <si>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</si>
  <si>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</si>
  <si>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</si>
  <si>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</si>
  <si>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</si>
  <si>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</si>
  <si>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</si>
  <si>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</si>
  <si>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</si>
  <si>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</si>
  <si>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</si>
  <si>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</si>
  <si>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</si>
  <si>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</si>
  <si>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</si>
  <si>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</si>
  <si>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</si>
  <si>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</si>
  <si>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</si>
  <si>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</si>
  <si>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</si>
  <si>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</si>
  <si>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</si>
  <si>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</si>
  <si>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</si>
  <si>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</si>
  <si>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</si>
  <si>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</si>
  <si>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</si>
  <si>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</si>
  <si>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</si>
  <si>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</si>
  <si>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</si>
  <si>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</si>
  <si>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</si>
  <si>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</si>
  <si>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</si>
  <si>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</si>
  <si>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</si>
  <si>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</si>
  <si>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</si>
  <si>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</si>
  <si>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</si>
  <si>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</si>
  <si>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</si>
  <si>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</si>
  <si>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</si>
  <si>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</si>
  <si>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</si>
  <si>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</si>
  <si>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</si>
  <si>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</si>
  <si>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</si>
  <si>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</si>
  <si>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</si>
  <si>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</si>
  <si>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</si>
  <si>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</si>
  <si>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</si>
  <si>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</si>
  <si>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</si>
  <si>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</si>
  <si>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</si>
  <si>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</si>
  <si>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</si>
  <si>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</si>
  <si>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</si>
  <si>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</si>
  <si>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</si>
  <si>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</si>
  <si>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</si>
  <si>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</si>
  <si>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</si>
  <si>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</si>
  <si>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</si>
  <si>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</si>
  <si>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</si>
  <si>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</si>
  <si>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</si>
  <si>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</si>
  <si>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</si>
  <si>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</si>
  <si>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</si>
  <si>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</si>
  <si>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</si>
  <si>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</si>
  <si>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</si>
  <si>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</si>
  <si>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</si>
  <si>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</si>
  <si>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</si>
  <si>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</si>
  <si>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</si>
  <si>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</si>
  <si>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</si>
  <si>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</si>
  <si>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</si>
  <si>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</si>
  <si>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</si>
  <si>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</si>
  <si>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</si>
  <si>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</si>
  <si>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</si>
  <si>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</si>
  <si>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</si>
  <si>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</si>
  <si>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</si>
  <si>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</si>
  <si>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</si>
  <si>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</si>
  <si>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</si>
  <si>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</si>
  <si>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</si>
  <si>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</si>
  <si>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</si>
  <si>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</si>
  <si>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</si>
  <si>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</si>
  <si>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</si>
  <si>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</si>
  <si>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</si>
  <si>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</si>
  <si>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</si>
  <si>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</si>
  <si>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</si>
  <si>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</si>
  <si>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</si>
  <si>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</si>
  <si>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</si>
  <si>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</si>
  <si>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</si>
  <si>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</si>
  <si>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</si>
  <si>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</si>
  <si>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</si>
  <si>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</si>
  <si>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</si>
  <si>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</si>
  <si>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</si>
  <si>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</si>
  <si>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</si>
  <si>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</si>
  <si>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</si>
  <si>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</si>
  <si>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</si>
  <si>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</si>
  <si>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</si>
  <si>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</si>
  <si>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</si>
  <si>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</si>
  <si>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</si>
  <si>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</si>
  <si>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</si>
  <si>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</si>
  <si>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</si>
  <si>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</si>
  <si>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</si>
  <si>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</si>
  <si>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</si>
  <si>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</si>
  <si>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</si>
  <si>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</si>
  <si>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</si>
  <si>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</si>
  <si>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Dahme-Spreewald (12061);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</si>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</sst>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{6688C680-9AA5-4AC8-A4BE-C16CCCFBF971}</c15:txfldGUID>
                      <c15:f>Daten_Diagramme!$D$6</c15:f>
                      <c15:dlblFieldTableCache>
                        <c:ptCount val="1"/>
                        <c:pt idx="0">
                          <c:v>-1.8</c:v>
                        </c:pt>
                      </c15:dlblFieldTableCache>
                    </c15:dlblFTEntry>
                  </c15:dlblFieldTable>
                  <c15:showDataLabelsRange val="0"/>
                </c:ext>
                <c:ext xmlns:c16="http://schemas.microsoft.com/office/drawing/2014/chart" uri="{C3380CC4-5D6E-409C-BE32-E72D297353CC}">
                  <c16:uniqueId val="{00000000-B624-4FA6-A8AF-109F8101C135}"/>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{7DA8C417-8DD0-4898-AD18-99A4552D24D9}</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B624-4FA6-A8AF-109F8101C135}"/>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{77947DF1-0DE5-428F-8161-5B27AB5E9CE0}</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B624-4FA6-A8AF-109F8101C13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{4BDF35B8-2DC0-472D-98DF-FAAF1AE558E0}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624-4FA6-A8AF-109F8101C13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-1.8272076063580356</c:v>
                </c:pt>
                <c:pt idx="1">
                  <c:v>0.7039980017060905</c:v>
                </c:pt>
                <c:pt idx="2">
                  <c:v>0.95490282911153723</c:v>
                </c:pt>
                <c:pt idx="3">
                  <c:v>1.0875687030768</c:v>
                </c:pt>
              </c:numCache>
            </c:numRef>
          </c:val>
          <c:extLst>
            <c:ext xmlns:c16="http://schemas.microsoft.com/office/drawing/2014/chart" uri="{C3380CC4-5D6E-409C-BE32-E72D297353CC}">
              <c16:uniqueId val="{00000004-B624-4FA6-A8AF-109F8101C13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{A6134922-7108-43DF-9F59-8873D23F494F}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624-4FA6-A8AF-109F8101C13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{D1F3EBAF-DE2C-4047-B904-85C9E28FA1A4}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624-4FA6-A8AF-109F8101C13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{6B11B59C-96CD-4DAA-A5C8-24F4C5965B7F}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624-4FA6-A8AF-109F8101C13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{632838C4-5389-45A8-AB36-387895D7E6CA}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624-4FA6-A8AF-109F8101C13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624-4FA6-A8AF-109F8101C13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624-4FA6-A8AF-109F8101C13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{DC52D4CE-46E8-4182-B81A-BF9BCA827B21}</c15:txfldGUID>
                      <c15:f>Daten_Diagramme!$E$6</c15:f>
                      <c15:dlblFieldTableCache>
                        <c:ptCount val="1"/>
                        <c:pt idx="0">
                          <c:v>-1.2</c:v>
                        </c:pt>
                      </c15:dlblFieldTableCache>
                    </c15:dlblFTEntry>
                  </c15:dlblFieldTable>
                  <c15:showDataLabelsRange val="0"/>
                </c:ext>
                <c:ext xmlns:c16="http://schemas.microsoft.com/office/drawing/2014/chart" uri="{C3380CC4-5D6E-409C-BE32-E72D297353CC}">
                  <c16:uniqueId val="{00000000-F72E-4869-ADD3-21E6364406F2}"/>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{1A971689-4E52-4293-B255-812001155A44}</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F72E-4869-ADD3-21E6364406F2}"/>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{7AF876BA-5307-488D-89F4-E1C99288800C}</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F72E-4869-ADD3-21E6364406F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{7F628FC8-B051-4FDB-AD06-7AAD0DEA1CE6}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72E-4869-ADD3-21E6364406F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-1.192816882946651</c:v>
                </c:pt>
                <c:pt idx="1">
                  <c:v>-2.6006845590352197</c:v>
                </c:pt>
                <c:pt idx="2">
                  <c:v>-3.6279896103654186</c:v>
                </c:pt>
                <c:pt idx="3">
                  <c:v>-2.8655893304673015</c:v>
                </c:pt>
              </c:numCache>
            </c:numRef>
          </c:val>
          <c:extLst>
            <c:ext xmlns:c16="http://schemas.microsoft.com/office/drawing/2014/chart" uri="{C3380CC4-5D6E-409C-BE32-E72D297353CC}">
              <c16:uniqueId val="{00000004-F72E-4869-ADD3-21E6364406F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{17B69493-8674-42BB-B973-1EBBAB5C12C0}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72E-4869-ADD3-21E6364406F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{E63DD067-768D-419D-BACC-A1A8A9D6A6F0}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72E-4869-ADD3-21E6364406F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{39F476A4-0694-475A-87B8-5D6B60F4F1C8}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72E-4869-ADD3-21E6364406F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{E10938A9-25F5-4FCC-824B-67B695F03620}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72E-4869-ADD3-21E6364406F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72E-4869-ADD3-21E6364406F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72E-4869-ADD3-21E6364406F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{1889EA0B-A673-4256-AE7C-901AFAE13EE6}</c15:txfldGUID>
                      <c15:f>Daten_Diagramme!$D$14</c15:f>
                      <c15:dlblFieldTableCache>
                        <c:ptCount val="1"/>
                        <c:pt idx="0">
                          <c:v>-1.8</c:v>
                        </c:pt>
                      </c15:dlblFieldTableCache>
                    </c15:dlblFTEntry>
                  </c15:dlblFieldTable>
                  <c15:showDataLabelsRange val="0"/>
                </c:ext>
                <c:ext xmlns:c16="http://schemas.microsoft.com/office/drawing/2014/chart" uri="{C3380CC4-5D6E-409C-BE32-E72D297353CC}">
                  <c16:uniqueId val="{00000000-760F-48E9-80B8-0AC4AFE8DD9D}"/>
                </c:ext>
              </c:extLst>
            </c:dLbl>
            <c:dLbl>
              <c:idx val="1"/>
              <c:tx>
                <c:strRef>
                  <c:f>Daten_Diagramme!$D$15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{642C2CF2-C848-4CD9-A941-106ED324BA7C}</c15:txfldGUID>
                      <c15:f>Daten_Diagramme!$D$15</c15:f>
                      <c15:dlblFieldTableCache>
                        <c:ptCount val="1"/>
                        <c:pt idx="0">
                          <c:v>-0.6</c:v>
                        </c:pt>
                      </c15:dlblFieldTableCache>
                    </c15:dlblFTEntry>
                  </c15:dlblFieldTable>
                  <c15:showDataLabelsRange val="0"/>
                </c:ext>
                <c:ext xmlns:c16="http://schemas.microsoft.com/office/drawing/2014/chart" uri="{C3380CC4-5D6E-409C-BE32-E72D297353CC}">
                  <c16:uniqueId val="{00000001-760F-48E9-80B8-0AC4AFE8DD9D}"/>
                </c:ext>
              </c:extLst>
            </c:dLbl>
            <c:dLbl>
              <c:idx val="2"/>
              <c:tx>
                <c:strRef>
                  <c:f>Daten_Diagramme!$D$16</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{E8E28046-BD02-4BC9-BBAC-996CDF8DA600}</c15:txfldGUID>
                      <c15:f>Daten_Diagramme!$D$16</c15:f>
                      <c15:dlblFieldTableCache>
                        <c:ptCount val="1"/>
                        <c:pt idx="0">
                          <c:v>4.4</c:v>
                        </c:pt>
                      </c15:dlblFieldTableCache>
                    </c15:dlblFTEntry>
                  </c15:dlblFieldTable>
                  <c15:showDataLabelsRange val="0"/>
                </c:ext>
                <c:ext xmlns:c16="http://schemas.microsoft.com/office/drawing/2014/chart" uri="{C3380CC4-5D6E-409C-BE32-E72D297353CC}">
                  <c16:uniqueId val="{00000002-760F-48E9-80B8-0AC4AFE8DD9D}"/>
                </c:ext>
              </c:extLst>
            </c:dLbl>
            <c:dLbl>
              <c:idx val="3"/>
              <c:tx>
                <c:strRef>
                  <c:f>Daten_Diagramme!$D$17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{ED3D9905-FDE0-4C13-828E-2BB73F2E5EEE}</c15:txfldGUID>
                      <c15:f>Daten_Diagramme!$D$17</c15:f>
                      <c15:dlblFieldTableCache>
                        <c:ptCount val="1"/>
                        <c:pt idx="0">
                          <c:v>-5.2</c:v>
                        </c:pt>
                      </c15:dlblFieldTableCache>
                    </c15:dlblFTEntry>
                  </c15:dlblFieldTable>
                  <c15:showDataLabelsRange val="0"/>
                </c:ext>
                <c:ext xmlns:c16="http://schemas.microsoft.com/office/drawing/2014/chart" uri="{C3380CC4-5D6E-409C-BE32-E72D297353CC}">
                  <c16:uniqueId val="{00000003-760F-48E9-80B8-0AC4AFE8DD9D}"/>
                </c:ext>
              </c:extLst>
            </c:dLbl>
            <c:dLbl>
              <c:idx val="4"/>
              <c:tx>
                <c:strRef>
                  <c:f>Daten_Diagramme!$D$18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{8045F859-1A56-40A7-80B3-E0E3DC6971E3}</c15:txfldGUID>
                      <c15:f>Daten_Diagramme!$D$18</c15:f>
                      <c15:dlblFieldTableCache>
                        <c:ptCount val="1"/>
                        <c:pt idx="0">
                          <c:v>-2.0</c:v>
                        </c:pt>
                      </c15:dlblFieldTableCache>
                    </c15:dlblFTEntry>
                  </c15:dlblFieldTable>
                  <c15:showDataLabelsRange val="0"/>
                </c:ext>
                <c:ext xmlns:c16="http://schemas.microsoft.com/office/drawing/2014/chart" uri="{C3380CC4-5D6E-409C-BE32-E72D297353CC}">
                  <c16:uniqueId val="{00000004-760F-48E9-80B8-0AC4AFE8DD9D}"/>
                </c:ext>
              </c:extLst>
            </c:dLbl>
            <c:dLbl>
              <c:idx val="5"/>
              <c:tx>
                <c:strRef>
                  <c:f>Daten_Diagramme!$D$19</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{75C5C0ED-AC38-4B91-8987-BD6D52EB1381}</c15:txfldGUID>
                      <c15:f>Daten_Diagramme!$D$19</c15:f>
                      <c15:dlblFieldTableCache>
                        <c:ptCount val="1"/>
                        <c:pt idx="0">
                          <c:v>-7.0</c:v>
                        </c:pt>
                      </c15:dlblFieldTableCache>
                    </c15:dlblFTEntry>
                  </c15:dlblFieldTable>
                  <c15:showDataLabelsRange val="0"/>
                </c:ext>
                <c:ext xmlns:c16="http://schemas.microsoft.com/office/drawing/2014/chart" uri="{C3380CC4-5D6E-409C-BE32-E72D297353CC}">
                  <c16:uniqueId val="{00000005-760F-48E9-80B8-0AC4AFE8DD9D}"/>
                </c:ext>
              </c:extLst>
            </c:dLbl>
            <c:dLbl>
              <c:idx val="6"/>
              <c:tx>
                <c:strRef>
                  <c:f>Daten_Diagramme!$D$20</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{CFF34D20-8E6C-4CF7-BA86-B95F14635E86}</c15:txfldGUID>
                      <c15:f>Daten_Diagramme!$D$20</c15:f>
                      <c15:dlblFieldTableCache>
                        <c:ptCount val="1"/>
                        <c:pt idx="0">
                          <c:v>-4.1</c:v>
                        </c:pt>
                      </c15:dlblFieldTableCache>
                    </c15:dlblFTEntry>
                  </c15:dlblFieldTable>
                  <c15:showDataLabelsRange val="0"/>
                </c:ext>
                <c:ext xmlns:c16="http://schemas.microsoft.com/office/drawing/2014/chart" uri="{C3380CC4-5D6E-409C-BE32-E72D297353CC}">
                  <c16:uniqueId val="{00000006-760F-48E9-80B8-0AC4AFE8DD9D}"/>
                </c:ext>
              </c:extLst>
            </c:dLbl>
            <c:dLbl>
              <c:idx val="7"/>
              <c:tx>
                <c:strRef>
                  <c:f>Daten_Diagramme!$D$21</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{B97DA9F2-83E1-4C95-B5EA-C191B6D5B15C}</c15:txfldGUID>
                      <c15:f>Daten_Diagramme!$D$21</c15:f>
                      <c15:dlblFieldTableCache>
                        <c:ptCount val="1"/>
                        <c:pt idx="0">
                          <c:v>7.3</c:v>
                        </c:pt>
                      </c15:dlblFieldTableCache>
                    </c15:dlblFTEntry>
                  </c15:dlblFieldTable>
                  <c15:showDataLabelsRange val="0"/>
                </c:ext>
                <c:ext xmlns:c16="http://schemas.microsoft.com/office/drawing/2014/chart" uri="{C3380CC4-5D6E-409C-BE32-E72D297353CC}">
                  <c16:uniqueId val="{00000007-760F-48E9-80B8-0AC4AFE8DD9D}"/>
                </c:ext>
              </c:extLst>
            </c:dLbl>
            <c:dLbl>
              <c:idx val="8"/>
              <c:tx>
                <c:strRef>
                  <c:f>Daten_Diagramme!$D$22</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{0366ACBF-F50D-40A2-9B70-15358F01BDA3}</c15:txfldGUID>
                      <c15:f>Daten_Diagramme!$D$22</c15:f>
                      <c15:dlblFieldTableCache>
                        <c:ptCount val="1"/>
                        <c:pt idx="0">
                          <c:v>3.5</c:v>
                        </c:pt>
                      </c15:dlblFieldTableCache>
                    </c15:dlblFTEntry>
                  </c15:dlblFieldTable>
                  <c15:showDataLabelsRange val="0"/>
                </c:ext>
                <c:ext xmlns:c16="http://schemas.microsoft.com/office/drawing/2014/chart" uri="{C3380CC4-5D6E-409C-BE32-E72D297353CC}">
                  <c16:uniqueId val="{00000008-760F-48E9-80B8-0AC4AFE8DD9D}"/>
                </c:ext>
              </c:extLst>
            </c:dLbl>
            <c:dLbl>
              <c:idx val="9"/>
              <c:tx>
                <c:strRef>
                  <c:f>Daten_Diagramme!$D$23</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{64319E0C-A0C6-4394-88B3-2214BA6249D0}</c15:txfldGUID>
                      <c15:f>Daten_Diagramme!$D$23</c15:f>
                      <c15:dlblFieldTableCache>
                        <c:ptCount val="1"/>
                        <c:pt idx="0">
                          <c:v>-7.1</c:v>
                        </c:pt>
                      </c15:dlblFieldTableCache>
                    </c15:dlblFTEntry>
                  </c15:dlblFieldTable>
                  <c15:showDataLabelsRange val="0"/>
                </c:ext>
                <c:ext xmlns:c16="http://schemas.microsoft.com/office/drawing/2014/chart" uri="{C3380CC4-5D6E-409C-BE32-E72D297353CC}">
                  <c16:uniqueId val="{00000009-760F-48E9-80B8-0AC4AFE8DD9D}"/>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{E1FF9B90-72CE-4702-8FAB-C0FB37682241}</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760F-48E9-80B8-0AC4AFE8DD9D}"/>
                </c:ext>
              </c:extLst>
            </c:dLbl>
            <c:dLbl>
              <c:idx val="11"/>
              <c:tx>
                <c:strRef>
                  <c:f>Daten_Diagramme!$D$25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{4A38046B-290B-47A0-BBDA-F21EFFF0A9DF}</c15:txfldGUID>
                      <c15:f>Daten_Diagramme!$D$25</c15:f>
                      <c15:dlblFieldTableCache>
                        <c:ptCount val="1"/>
                        <c:pt idx="0">
                          <c:v>1.3</c:v>
                        </c:pt>
                      </c15:dlblFieldTableCache>
                    </c15:dlblFTEntry>
                  </c15:dlblFieldTable>
                  <c15:showDataLabelsRange val="0"/>
                </c:ext>
                <c:ext xmlns:c16="http://schemas.microsoft.com/office/drawing/2014/chart" uri="{C3380CC4-5D6E-409C-BE32-E72D297353CC}">
                  <c16:uniqueId val="{0000000B-760F-48E9-80B8-0AC4AFE8DD9D}"/>
                </c:ext>
              </c:extLst>
            </c:dLbl>
            <c:dLbl>
              <c:idx val="12"/>
              <c:tx>
                <c:strRef>
                  <c:f>Daten_Diagramme!$D$26</c:f>
                  <c:strCache>
                    <c:ptCount val="1"/>
                    <c:pt idx="0">
                      <c:v>-18.3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{36DEE838-54A7-4115-A153-844530F0073A}</c15:txfldGUID>
                      <c15:f>Daten_Diagramme!$D$26</c15:f>
                      <c15:dlblFieldTableCache>
                        <c:ptCount val="1"/>
                        <c:pt idx="0">
                          <c:v>-18.3</c:v>
                        </c:pt>
                      </c15:dlblFieldTableCache>
                    </c15:dlblFTEntry>
                  </c15:dlblFieldTable>
                  <c15:showDataLabelsRange val="0"/>
                </c:ext>
                <c:ext xmlns:c16="http://schemas.microsoft.com/office/drawing/2014/chart" uri="{C3380CC4-5D6E-409C-BE32-E72D297353CC}">
                  <c16:uniqueId val="{0000000C-760F-48E9-80B8-0AC4AFE8DD9D}"/>
                </c:ext>
              </c:extLst>
            </c:dLbl>
            <c:dLbl>
              <c:idx val="13"/>
              <c:tx>
                <c:strRef>
                  <c:f>Daten_Diagramme!$D$27</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{1CF58B2A-8C9B-4855-B5CD-0ED43797822F}</c15:txfldGUID>
                      <c15:f>Daten_Diagramme!$D$27</c15:f>
                      <c15:dlblFieldTableCache>
                        <c:ptCount val="1"/>
                        <c:pt idx="0">
                          <c:v>8.8</c:v>
                        </c:pt>
                      </c15:dlblFieldTableCache>
                    </c15:dlblFTEntry>
                  </c15:dlblFieldTable>
                  <c15:showDataLabelsRange val="0"/>
                </c:ext>
                <c:ext xmlns:c16="http://schemas.microsoft.com/office/drawing/2014/chart" uri="{C3380CC4-5D6E-409C-BE32-E72D297353CC}">
                  <c16:uniqueId val="{0000000D-760F-48E9-80B8-0AC4AFE8DD9D}"/>
                </c:ext>
              </c:extLst>
            </c:dLbl>
            <c:dLbl>
              <c:idx val="14"/>
              <c:tx>
                <c:strRef>
                  <c:f>Daten_Diagramme!$D$28</c:f>
                  <c:strCache>
                    <c:ptCount val="1"/>
                    <c:pt idx="0">
                      <c:v>-22.8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{7A87012D-F913-43EA-8A8F-7E212BE95193}</c15:txfldGUID>
                      <c15:f>Daten_Diagramme!$D$28</c15:f>
                      <c15:dlblFieldTableCache>
                        <c:ptCount val="1"/>
                        <c:pt idx="0">
                          <c:v>-22.8</c:v>
                        </c:pt>
                      </c15:dlblFieldTableCache>
                    </c15:dlblFTEntry>
                  </c15:dlblFieldTable>
                  <c15:showDataLabelsRange val="0"/>
                </c:ext>
                <c:ext xmlns:c16="http://schemas.microsoft.com/office/drawing/2014/chart" uri="{C3380CC4-5D6E-409C-BE32-E72D297353CC}">
                  <c16:uniqueId val="{0000000E-760F-48E9-80B8-0AC4AFE8DD9D}"/>
                </c:ext>
              </c:extLst>
            </c:dLbl>
            <c:dLbl>
              <c:idx val="15"/>
              <c:tx>
                <c:strRef>
                  <c:f>Daten_Diagramme!$D$29</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{CC2D67AD-A9F4-4B99-B418-6F7CF845319F}</c15:txfldGUID>
                      <c15:f>Daten_Diagramme!$D$29</c15:f>
                      <c15:dlblFieldTableCache>
                        <c:ptCount val="1"/>
                        <c:pt idx="0">
                          <c:v>-10.9</c:v>
                        </c:pt>
                      </c15:dlblFieldTableCache>
                    </c15:dlblFTEntry>
                  </c15:dlblFieldTable>
                  <c15:showDataLabelsRange val="0"/>
                </c:ext>
                <c:ext xmlns:c16="http://schemas.microsoft.com/office/drawing/2014/chart" uri="{C3380CC4-5D6E-409C-BE32-E72D297353CC}">
                  <c16:uniqueId val="{0000000F-760F-48E9-80B8-0AC4AFE8DD9D}"/>
                </c:ext>
              </c:extLst>
            </c:dLbl>
            <c:dLbl>
              <c:idx val="16"/>
              <c:tx>
                <c:strRef>
                  <c:f>Daten_Diagramme!$D$30</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{82BCA408-2AAE-4B31-9510-585D6071AFC5}</c15:txfldGUID>
                      <c15:f>Daten_Diagramme!$D$30</c15:f>
                      <c15:dlblFieldTableCache>
                        <c:ptCount val="1"/>
                        <c:pt idx="0">
                          <c:v>4.7</c:v>
                        </c:pt>
                      </c15:dlblFieldTableCache>
                    </c15:dlblFTEntry>
                  </c15:dlblFieldTable>
                  <c15:showDataLabelsRange val="0"/>
                </c:ext>
                <c:ext xmlns:c16="http://schemas.microsoft.com/office/drawing/2014/chart" uri="{C3380CC4-5D6E-409C-BE32-E72D297353CC}">
                  <c16:uniqueId val="{00000010-760F-48E9-80B8-0AC4AFE8DD9D}"/>
                </c:ext>
              </c:extLst>
            </c:dLbl>
            <c:dLbl>
              <c:idx val="17"/>
              <c:tx>
                <c:strRef>
                  <c:f>Daten_Diagramme!$D$31</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{0BBC3197-BFDE-4B5E-BE4E-1C4AAF859669}</c15:txfldGUID>
                      <c15:f>Daten_Diagramme!$D$31</c15:f>
                      <c15:dlblFieldTableCache>
                        <c:ptCount val="1"/>
                        <c:pt idx="0">
                          <c:v>5.0</c:v>
                        </c:pt>
                      </c15:dlblFieldTableCache>
                    </c15:dlblFTEntry>
                  </c15:dlblFieldTable>
                  <c15:showDataLabelsRange val="0"/>
                </c:ext>
                <c:ext xmlns:c16="http://schemas.microsoft.com/office/drawing/2014/chart" uri="{C3380CC4-5D6E-409C-BE32-E72D297353CC}">
                  <c16:uniqueId val="{00000011-760F-48E9-80B8-0AC4AFE8DD9D}"/>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{4068FE23-95A9-40CE-B871-08F0DFBCD305}</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760F-48E9-80B8-0AC4AFE8DD9D}"/>
                </c:ext>
              </c:extLst>
            </c:dLbl>
            <c:dLbl>
              <c:idx val="19"/>
              <c:tx>
                <c:strRef>
                  <c:f>Daten_Diagramme!$D$33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{C76623C7-78AB-43C8-A4F3-3CECC8650491}</c15:txfldGUID>
                      <c15:f>Daten_Diagramme!$D$33</c15:f>
                      <c15:dlblFieldTableCache>
                        <c:ptCount val="1"/>
                        <c:pt idx="0">
                          <c:v>-4.5</c:v>
                        </c:pt>
                      </c15:dlblFieldTableCache>
                    </c15:dlblFTEntry>
                  </c15:dlblFieldTable>
                  <c15:showDataLabelsRange val="0"/>
                </c:ext>
                <c:ext xmlns:c16="http://schemas.microsoft.com/office/drawing/2014/chart" uri="{C3380CC4-5D6E-409C-BE32-E72D297353CC}">
                  <c16:uniqueId val="{00000013-760F-48E9-80B8-0AC4AFE8DD9D}"/>
                </c:ext>
              </c:extLst>
            </c:dLbl>
            <c:dLbl>
              <c:idx val="20"/>
              <c:tx>
                <c:strRef>
                  <c:f>Daten_Diagramme!$D$34</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{7394AEAD-988C-472E-8FCC-D211F3F3D8F5}</c15:txfldGUID>
                      <c15:f>Daten_Diagramme!$D$34</c15:f>
                      <c15:dlblFieldTableCache>
                        <c:ptCount val="1"/>
                        <c:pt idx="0">
                          <c:v>6.2</c:v>
                        </c:pt>
                      </c15:dlblFieldTableCache>
                    </c15:dlblFTEntry>
                  </c15:dlblFieldTable>
                  <c15:showDataLabelsRange val="0"/>
                </c:ext>
                <c:ext xmlns:c16="http://schemas.microsoft.com/office/drawing/2014/chart" uri="{C3380CC4-5D6E-409C-BE32-E72D297353CC}">
                  <c16:uniqueId val="{00000014-760F-48E9-80B8-0AC4AFE8DD9D}"/>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{2C74DCF5-01C4-40CC-8784-59A54BFC49BC}</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760F-48E9-80B8-0AC4AFE8DD9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{733776B3-5355-47CA-8A37-1125E01E2075}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60F-48E9-80B8-0AC4AFE8DD9D}"/>
                </c:ext>
              </c:extLst>
            </c:dLbl>
            <c:dLbl>
              <c:idx val="23"/>
              <c:tx>
                <c:strRef>
                  <c:f>Daten_Diagramme!$D$37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{8CB71EF3-976A-4F96-B26F-B32AC843F6A1}</c15:txfldGUID>
                      <c15:f>Daten_Diagramme!$D$37</c15:f>
                      <c15:dlblFieldTableCache>
                        <c:ptCount val="1"/>
                        <c:pt idx="0">
                          <c:v>-0.6</c:v>
                        </c:pt>
                      </c15:dlblFieldTableCache>
                    </c15:dlblFTEntry>
                  </c15:dlblFieldTable>
                  <c15:showDataLabelsRange val="0"/>
                </c:ext>
                <c:ext xmlns:c16="http://schemas.microsoft.com/office/drawing/2014/chart" uri="{C3380CC4-5D6E-409C-BE32-E72D297353CC}">
                  <c16:uniqueId val="{00000017-760F-48E9-80B8-0AC4AFE8DD9D}"/>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{0DFFAB5A-EF4D-49AD-A6E1-175BB5F9A5B2}</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760F-48E9-80B8-0AC4AFE8DD9D}"/>
                </c:ext>
              </c:extLst>
            </c:dLbl>
            <c:dLbl>
              <c:idx val="25"/>
              <c:tx>
                <c:strRef>
                  <c:f>Daten_Diagramme!$D$39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{ED58E0DB-5062-40E0-943C-5E8FCBFE24A1}</c15:txfldGUID>
                      <c15:f>Daten_Diagramme!$D$39</c15:f>
                      <c15:dlblFieldTableCache>
                        <c:ptCount val="1"/>
                        <c:pt idx="0">
                          <c:v>-2.5</c:v>
                        </c:pt>
                      </c15:dlblFieldTableCache>
                    </c15:dlblFTEntry>
                  </c15:dlblFieldTable>
                  <c15:showDataLabelsRange val="0"/>
                </c:ext>
                <c:ext xmlns:c16="http://schemas.microsoft.com/office/drawing/2014/chart" uri="{C3380CC4-5D6E-409C-BE32-E72D297353CC}">
                  <c16:uniqueId val="{00000019-760F-48E9-80B8-0AC4AFE8DD9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{93D9D25A-1AE9-4BC5-8D2B-DBFA9F6E9177}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60F-48E9-80B8-0AC4AFE8DD9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{EFEFD079-6EC0-4FD7-801A-B7A0B35F8AD4}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60F-48E9-80B8-0AC4AFE8DD9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{1B80FBBC-6DC0-4440-A535-8A8C428DABC3}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60F-48E9-80B8-0AC4AFE8DD9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{B098F33F-8FF2-4E7F-AF3D-8698C7474DE0}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60F-48E9-80B8-0AC4AFE8DD9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{1E1C4569-2A5A-4F2F-8DA5-0AA53D3EDF93}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60F-48E9-80B8-0AC4AFE8DD9D}"/>
                </c:ext>
              </c:extLst>
            </c:dLbl>
            <c:dLbl>
              <c:idx val="31"/>
              <c:tx>
                <c:strRef>
                  <c:f>Daten_Diagramme!$D$45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{2DBF03E7-551C-4FAD-AF4D-46B963184170}</c15:txfldGUID>
                      <c15:f>Daten_Diagramme!$D$45</c15:f>
                      <c15:dlblFieldTableCache>
                        <c:ptCount val="1"/>
                        <c:pt idx="0">
                          <c:v>-2.5</c:v>
                        </c:pt>
                      </c15:dlblFieldTableCache>
                    </c15:dlblFTEntry>
                  </c15:dlblFieldTable>
                  <c15:showDataLabelsRange val="0"/>
                </c:ext>
                <c:ext xmlns:c16="http://schemas.microsoft.com/office/drawing/2014/chart" uri="{C3380CC4-5D6E-409C-BE32-E72D297353CC}">
                  <c16:uniqueId val="{0000001F-760F-48E9-80B8-0AC4AFE8DD9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-1.8272076063580356</c:v>
                </c:pt>
                <c:pt idx="1">
                  <c:v>-0.5961251862891207</c:v>
                </c:pt>
                <c:pt idx="2">
                  <c:v>4.3513295729250601</c:v>
                </c:pt>
                <c:pt idx="3">
                  <c:v>-5.2462676154597458</c:v>
                </c:pt>
                <c:pt idx="4">
                  <c:v>-2.0327218641546851</c:v>
                </c:pt>
                <c:pt idx="5">
                  <c:v>-7.0425886271710683</c:v>
                </c:pt>
                <c:pt idx="6">
                  <c:v>-4.1182682154171069</c:v>
                </c:pt>
                <c:pt idx="7">
                  <c:v>7.3418751271100264</c:v>
                </c:pt>
                <c:pt idx="8">
                  <c:v>3.5186015239802777</c:v>
                </c:pt>
                <c:pt idx="9">
                  <c:v>-7.0969570969570972</c:v>
                </c:pt>
                <c:pt idx="10">
                  <c:v>-0.51792828685258963</c:v>
                </c:pt>
                <c:pt idx="11">
                  <c:v>1.2847965738758029</c:v>
                </c:pt>
                <c:pt idx="12">
                  <c:v>-18.252730109204368</c:v>
                </c:pt>
                <c:pt idx="13">
                  <c:v>8.8033012379642361</c:v>
                </c:pt>
                <c:pt idx="14">
                  <c:v>-22.75801876500109</c:v>
                </c:pt>
                <c:pt idx="15">
                  <c:v>-10.910582444626744</c:v>
                </c:pt>
                <c:pt idx="16">
                  <c:v>4.6787709497206702</c:v>
                </c:pt>
                <c:pt idx="17">
                  <c:v>4.9655172413793105</c:v>
                </c:pt>
                <c:pt idx="18">
                  <c:v>2.4838292367399739</c:v>
                </c:pt>
                <c:pt idx="19">
                  <c:v>-4.5370124701512333</c:v>
                </c:pt>
                <c:pt idx="20">
                  <c:v>6.2181447502548419</c:v>
                </c:pt>
                <c:pt idx="21">
                  <c:v>0</c:v>
                </c:pt>
                <c:pt idx="23">
                  <c:v>-0.5961251862891207</c:v>
                </c:pt>
                <c:pt idx="24">
                  <c:v>0.29268292682926828</c:v>
                </c:pt>
                <c:pt idx="25">
                  <c:v>-2.4609971171782261</c:v>
                </c:pt>
              </c:numCache>
            </c:numRef>
          </c:val>
          <c:extLst>
            <c:ext xmlns:c16="http://schemas.microsoft.com/office/drawing/2014/chart" uri="{C3380CC4-5D6E-409C-BE32-E72D297353CC}">
              <c16:uniqueId val="{00000020-760F-48E9-80B8-0AC4AFE8DD9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{8217EC76-CEA5-40ED-8003-6973AAEC9532}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60F-48E9-80B8-0AC4AFE8DD9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{B3732A54-F741-4E16-A7CB-31968D7929B9}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60F-48E9-80B8-0AC4AFE8DD9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{158DC003-A2BE-4721-89AC-5EF861806EF3}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60F-48E9-80B8-0AC4AFE8DD9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{51E8C5F7-910C-49F1-BB08-BFC43FB55177}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60F-48E9-80B8-0AC4AFE8DD9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{09CE4E6A-8784-4DD3-8E22-6ECDDC9228F5}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60F-48E9-80B8-0AC4AFE8DD9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{81552AC8-02CC-4938-A4FA-19C0F842112B}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60F-48E9-80B8-0AC4AFE8DD9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{3B68B556-E21D-4AB2-807C-28DF003A0F10}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60F-48E9-80B8-0AC4AFE8DD9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{80E888A0-C96A-497E-8535-82994CF98285}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60F-48E9-80B8-0AC4AFE8DD9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{316BBEAA-562E-4FB0-B205-14F1A152FBB6}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60F-48E9-80B8-0AC4AFE8DD9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{5B0D7DE2-9984-4EE0-B6FF-E86F397E9F99}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60F-48E9-80B8-0AC4AFE8DD9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{4CAA9826-E1E2-4470-BCD5-8CBA93C1A761}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60F-48E9-80B8-0AC4AFE8DD9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{1CF75765-A451-482F-BB8A-F22AA46BFBD5}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60F-48E9-80B8-0AC4AFE8DD9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{BCEE3E56-480E-438C-A286-6119FAA246E4}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60F-48E9-80B8-0AC4AFE8DD9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{2D59DABD-364E-440A-9264-1ABAA1DD40BA}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60F-48E9-80B8-0AC4AFE8DD9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{5DAFC84F-3516-4E5D-AFD7-A7AD48CD6908}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60F-48E9-80B8-0AC4AFE8DD9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{C58C0F50-E05C-49D7-9B11-64F6E6B4F8A8}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60F-48E9-80B8-0AC4AFE8DD9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{7C9721ED-8552-4A2F-9902-B809D60F83ED}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60F-48E9-80B8-0AC4AFE8DD9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{05269586-08FA-44F5-83BC-F7A5574E86E4}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60F-48E9-80B8-0AC4AFE8DD9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{836C3AE3-71BA-48C5-ADFD-B6A6974954D5}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60F-48E9-80B8-0AC4AFE8DD9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{675909E6-30E5-407A-B0F2-41034763307C}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60F-48E9-80B8-0AC4AFE8DD9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{4E483C33-BCA1-4F42-8056-AD0E28E91D50}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60F-48E9-80B8-0AC4AFE8DD9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{491324D8-CBF7-4A38-AFF4-79A6E066790E}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60F-48E9-80B8-0AC4AFE8DD9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{F8EB48B6-BB7A-4625-A560-41651582C161}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60F-48E9-80B8-0AC4AFE8DD9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{5B5140A6-0387-4986-B61C-3444B85EC9E9}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60F-48E9-80B8-0AC4AFE8DD9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{979EB8EC-31A0-47ED-995A-85D6A54B8E47}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60F-48E9-80B8-0AC4AFE8DD9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{1DFDC642-0AD3-48A0-9F69-336F6BC19583}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60F-48E9-80B8-0AC4AFE8DD9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{1347B282-A124-4F35-B829-F329BBEBF919}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60F-48E9-80B8-0AC4AFE8DD9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{2FE2E651-0130-49CA-ADF9-0DC57BAEDCFA}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60F-48E9-80B8-0AC4AFE8DD9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{1A18CEDF-F54D-4969-907A-5D9424D4C9F9}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60F-48E9-80B8-0AC4AFE8DD9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{3A808E3A-F531-4B01-BAF2-521FEF70D363}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60F-48E9-80B8-0AC4AFE8DD9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{634AB48F-F907-4DCA-ABC6-D36D249322FA}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60F-48E9-80B8-0AC4AFE8DD9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{533A9A97-FC73-4156-9254-7FDAFE3D18F3}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60F-48E9-80B8-0AC4AFE8DD9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60F-48E9-80B8-0AC4AFE8DD9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60F-48E9-80B8-0AC4AFE8DD9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{405070DF-15DF-45D3-B3E5-A4A79D729C05}</c15:txfldGUID>
                      <c15:f>Daten_Diagramme!$E$14</c15:f>
                      <c15:dlblFieldTableCache>
                        <c:ptCount val="1"/>
                        <c:pt idx="0">
                          <c:v>-1.2</c:v>
                        </c:pt>
                      </c15:dlblFieldTableCache>
                    </c15:dlblFTEntry>
                  </c15:dlblFieldTable>
                  <c15:showDataLabelsRange val="0"/>
                </c:ext>
                <c:ext xmlns:c16="http://schemas.microsoft.com/office/drawing/2014/chart" uri="{C3380CC4-5D6E-409C-BE32-E72D297353CC}">
                  <c16:uniqueId val="{00000000-8258-4C8F-8B71-4BC72840BCBE}"/>
                </c:ext>
              </c:extLst>
            </c:dLbl>
            <c:dLbl>
              <c:idx val="1"/>
              <c:tx>
                <c:strRef>
                  <c:f>Daten_Diagramme!$E$15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{4EFACA54-2551-483F-9590-9E09029A2A6B}</c15:txfldGUID>
                      <c15:f>Daten_Diagramme!$E$15</c15:f>
                      <c15:dlblFieldTableCache>
                        <c:ptCount val="1"/>
                        <c:pt idx="0">
                          <c:v>0.0</c:v>
                        </c:pt>
                      </c15:dlblFieldTableCache>
                    </c15:dlblFTEntry>
                  </c15:dlblFieldTable>
                  <c15:showDataLabelsRange val="0"/>
                </c:ext>
                <c:ext xmlns:c16="http://schemas.microsoft.com/office/drawing/2014/chart" uri="{C3380CC4-5D6E-409C-BE32-E72D297353CC}">
                  <c16:uniqueId val="{00000001-8258-4C8F-8B71-4BC72840BCBE}"/>
                </c:ext>
              </c:extLst>
            </c:dLbl>
            <c:dLbl>
              <c:idx val="2"/>
              <c:tx>
                <c:strRef>
                  <c:f>Daten_Diagramme!$E$16</c:f>
                  <c:strCache>
                    <c:ptCount val="1"/>
                    <c:pt idx="0">
                      <c:v>31.1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{1AF0416F-CC40-427C-A8F1-FD2C9D389806}</c15:txfldGUID>
                      <c15:f>Daten_Diagramme!$E$16</c15:f>
                      <c15:dlblFieldTableCache>
                        <c:ptCount val="1"/>
                        <c:pt idx="0">
                          <c:v>31.1</c:v>
                        </c:pt>
                      </c15:dlblFieldTableCache>
                    </c15:dlblFTEntry>
                  </c15:dlblFieldTable>
                  <c15:showDataLabelsRange val="0"/>
                </c:ext>
                <c:ext xmlns:c16="http://schemas.microsoft.com/office/drawing/2014/chart" uri="{C3380CC4-5D6E-409C-BE32-E72D297353CC}">
                  <c16:uniqueId val="{00000002-8258-4C8F-8B71-4BC72840BCBE}"/>
                </c:ext>
              </c:extLst>
            </c:dLbl>
            <c:dLbl>
              <c:idx val="3"/>
              <c:tx>
                <c:strRef>
                  <c:f>Daten_Diagramme!$E$17</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{9D738EBC-9027-4C2E-8551-87993292D48D}</c15:txfldGUID>
                      <c15:f>Daten_Diagramme!$E$17</c15:f>
                      <c15:dlblFieldTableCache>
                        <c:ptCount val="1"/>
                        <c:pt idx="0">
                          <c:v>7.8</c:v>
                        </c:pt>
                      </c15:dlblFieldTableCache>
                    </c15:dlblFTEntry>
                  </c15:dlblFieldTable>
                  <c15:showDataLabelsRange val="0"/>
                </c:ext>
                <c:ext xmlns:c16="http://schemas.microsoft.com/office/drawing/2014/chart" uri="{C3380CC4-5D6E-409C-BE32-E72D297353CC}">
                  <c16:uniqueId val="{00000003-8258-4C8F-8B71-4BC72840BCBE}"/>
                </c:ext>
              </c:extLst>
            </c:dLbl>
            <c:dLbl>
              <c:idx val="4"/>
              <c:tx>
                <c:strRef>
                  <c:f>Daten_Diagramme!$E$18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{87C4AE30-4DEA-4172-B17C-CBE921B8D572}</c15:txfldGUID>
                      <c15:f>Daten_Diagramme!$E$18</c15:f>
                      <c15:dlblFieldTableCache>
                        <c:ptCount val="1"/>
                        <c:pt idx="0">
                          <c:v>3.2</c:v>
                        </c:pt>
                      </c15:dlblFieldTableCache>
                    </c15:dlblFTEntry>
                  </c15:dlblFieldTable>
                  <c15:showDataLabelsRange val="0"/>
                </c:ext>
                <c:ext xmlns:c16="http://schemas.microsoft.com/office/drawing/2014/chart" uri="{C3380CC4-5D6E-409C-BE32-E72D297353CC}">
                  <c16:uniqueId val="{00000004-8258-4C8F-8B71-4BC72840BCBE}"/>
                </c:ext>
              </c:extLst>
            </c:dLbl>
            <c:dLbl>
              <c:idx val="5"/>
              <c:tx>
                <c:strRef>
                  <c:f>Daten_Diagramme!$E$19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{27A906A4-646C-45A4-8223-064EC2901AF8}</c15:txfldGUID>
                      <c15:f>Daten_Diagramme!$E$19</c15:f>
                      <c15:dlblFieldTableCache>
                        <c:ptCount val="1"/>
                        <c:pt idx="0">
                          <c:v>4.9</c:v>
                        </c:pt>
                      </c15:dlblFieldTableCache>
                    </c15:dlblFTEntry>
                  </c15:dlblFieldTable>
                  <c15:showDataLabelsRange val="0"/>
                </c:ext>
                <c:ext xmlns:c16="http://schemas.microsoft.com/office/drawing/2014/chart" uri="{C3380CC4-5D6E-409C-BE32-E72D297353CC}">
                  <c16:uniqueId val="{00000005-8258-4C8F-8B71-4BC72840BCBE}"/>
                </c:ext>
              </c:extLst>
            </c:dLbl>
            <c:dLbl>
              <c:idx val="6"/>
              <c:tx>
                <c:strRef>
                  <c:f>Daten_Diagramme!$E$20</c:f>
                  <c:strCache>
                    <c:ptCount val="1"/>
                    <c:pt idx="0">
                      <c:v>29.2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{DD3C2CC6-33FF-440C-B7EF-C09A465BC073}</c15:txfldGUID>
                      <c15:f>Daten_Diagramme!$E$20</c15:f>
                      <c15:dlblFieldTableCache>
                        <c:ptCount val="1"/>
                        <c:pt idx="0">
                          <c:v>29.2</c:v>
                        </c:pt>
                      </c15:dlblFieldTableCache>
                    </c15:dlblFTEntry>
                  </c15:dlblFieldTable>
                  <c15:showDataLabelsRange val="0"/>
                </c:ext>
                <c:ext xmlns:c16="http://schemas.microsoft.com/office/drawing/2014/chart" uri="{C3380CC4-5D6E-409C-BE32-E72D297353CC}">
                  <c16:uniqueId val="{00000006-8258-4C8F-8B71-4BC72840BCBE}"/>
                </c:ext>
              </c:extLst>
            </c:dLbl>
            <c:dLbl>
              <c:idx val="7"/>
              <c:tx>
                <c:strRef>
                  <c:f>Daten_Diagramme!$E$21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{D6341BB9-3068-4E56-A47A-589B7B8DF65B}</c15:txfldGUID>
                      <c15:f>Daten_Diagramme!$E$21</c15:f>
                      <c15:dlblFieldTableCache>
                        <c:ptCount val="1"/>
                        <c:pt idx="0">
                          <c:v>3.6</c:v>
                        </c:pt>
                      </c15:dlblFieldTableCache>
                    </c15:dlblFTEntry>
                  </c15:dlblFieldTable>
                  <c15:showDataLabelsRange val="0"/>
                </c:ext>
                <c:ext xmlns:c16="http://schemas.microsoft.com/office/drawing/2014/chart" uri="{C3380CC4-5D6E-409C-BE32-E72D297353CC}">
                  <c16:uniqueId val="{00000007-8258-4C8F-8B71-4BC72840BCBE}"/>
                </c:ext>
              </c:extLst>
            </c:dLbl>
            <c:dLbl>
              <c:idx val="8"/>
              <c:tx>
                <c:strRef>
                  <c:f>Daten_Diagramme!$E$22</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{F6ACBF47-2F48-4278-BE4B-BEB3CA9F425C}</c15:txfldGUID>
                      <c15:f>Daten_Diagramme!$E$22</c15:f>
                      <c15:dlblFieldTableCache>
                        <c:ptCount val="1"/>
                        <c:pt idx="0">
                          <c:v>5.8</c:v>
                        </c:pt>
                      </c15:dlblFieldTableCache>
                    </c15:dlblFTEntry>
                  </c15:dlblFieldTable>
                  <c15:showDataLabelsRange val="0"/>
                </c:ext>
                <c:ext xmlns:c16="http://schemas.microsoft.com/office/drawing/2014/chart" uri="{C3380CC4-5D6E-409C-BE32-E72D297353CC}">
                  <c16:uniqueId val="{00000008-8258-4C8F-8B71-4BC72840BCBE}"/>
                </c:ext>
              </c:extLst>
            </c:dLbl>
            <c:dLbl>
              <c:idx val="9"/>
              <c:tx>
                <c:strRef>
                  <c:f>Daten_Diagramme!$E$23</c:f>
                  <c:strCache>
                    <c:ptCount val="1"/>
                    <c:pt idx="0">
                      <c:v>-15.5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{BF8DE8BA-81C9-43D1-A3DE-ED835CF8341E}</c15:txfldGUID>
                      <c15:f>Daten_Diagramme!$E$23</c15:f>
                      <c15:dlblFieldTableCache>
                        <c:ptCount val="1"/>
                        <c:pt idx="0">
                          <c:v>-15.5</c:v>
                        </c:pt>
                      </c15:dlblFieldTableCache>
                    </c15:dlblFTEntry>
                  </c15:dlblFieldTable>
                  <c15:showDataLabelsRange val="0"/>
                </c:ext>
                <c:ext xmlns:c16="http://schemas.microsoft.com/office/drawing/2014/chart" uri="{C3380CC4-5D6E-409C-BE32-E72D297353CC}">
                  <c16:uniqueId val="{00000009-8258-4C8F-8B71-4BC72840BCBE}"/>
                </c:ext>
              </c:extLst>
            </c:dLbl>
            <c:dLbl>
              <c:idx val="10"/>
              <c:tx>
                <c:strRef>
                  <c:f>Daten_Diagramme!$E$24</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{AB26D0AA-18C5-41EA-8D1C-303D39F0A5DD}</c15:txfldGUID>
                      <c15:f>Daten_Diagramme!$E$24</c15:f>
                      <c15:dlblFieldTableCache>
                        <c:ptCount val="1"/>
                        <c:pt idx="0">
                          <c:v>-10.0</c:v>
                        </c:pt>
                      </c15:dlblFieldTableCache>
                    </c15:dlblFTEntry>
                  </c15:dlblFieldTable>
                  <c15:showDataLabelsRange val="0"/>
                </c:ext>
                <c:ext xmlns:c16="http://schemas.microsoft.com/office/drawing/2014/chart" uri="{C3380CC4-5D6E-409C-BE32-E72D297353CC}">
                  <c16:uniqueId val="{0000000A-8258-4C8F-8B71-4BC72840BCBE}"/>
                </c:ext>
              </c:extLst>
            </c:dLbl>
            <c:dLbl>
              <c:idx val="11"/>
              <c:tx>
                <c:strRef>
                  <c:f>Daten_Diagramme!$E$25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{82700AEA-FE6D-40E5-B2C8-84D4F973A614}</c15:txfldGUID>
                      <c15:f>Daten_Diagramme!$E$25</c15:f>
                      <c15:dlblFieldTableCache>
                        <c:ptCount val="1"/>
                        <c:pt idx="0">
                          <c:v>0.0</c:v>
                        </c:pt>
                      </c15:dlblFieldTableCache>
                    </c15:dlblFTEntry>
                  </c15:dlblFieldTable>
                  <c15:showDataLabelsRange val="0"/>
                </c:ext>
                <c:ext xmlns:c16="http://schemas.microsoft.com/office/drawing/2014/chart" uri="{C3380CC4-5D6E-409C-BE32-E72D297353CC}">
                  <c16:uniqueId val="{0000000B-8258-4C8F-8B71-4BC72840BCBE}"/>
                </c:ext>
              </c:extLst>
            </c:dLbl>
            <c:dLbl>
              <c:idx val="12"/>
              <c:tx>
                <c:strRef>
                  <c:f>Daten_Diagramme!$E$26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{7F2C6A0E-AF4F-4148-8977-D499CE363BB1}</c15:txfldGUID>
                      <c15:f>Daten_Diagramme!$E$26</c15:f>
                      <c15:dlblFieldTableCache>
                        <c:ptCount val="1"/>
                        <c:pt idx="0">
                          <c:v>3.8</c:v>
                        </c:pt>
                      </c15:dlblFieldTableCache>
                    </c15:dlblFTEntry>
                  </c15:dlblFieldTable>
                  <c15:showDataLabelsRange val="0"/>
                </c:ext>
                <c:ext xmlns:c16="http://schemas.microsoft.com/office/drawing/2014/chart" uri="{C3380CC4-5D6E-409C-BE32-E72D297353CC}">
                  <c16:uniqueId val="{0000000C-8258-4C8F-8B71-4BC72840BCBE}"/>
                </c:ext>
              </c:extLst>
            </c:dLbl>
            <c:dLbl>
              <c:idx val="13"/>
              <c:tx>
                <c:strRef>
                  <c:f>Daten_Diagramme!$E$27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{05F04A59-58B8-4D94-9A04-F666AE41D4EB}</c15:txfldGUID>
                      <c15:f>Daten_Diagramme!$E$27</c15:f>
                      <c15:dlblFieldTableCache>
                        <c:ptCount val="1"/>
                        <c:pt idx="0">
                          <c:v>0.2</c:v>
                        </c:pt>
                      </c15:dlblFieldTableCache>
                    </c15:dlblFTEntry>
                  </c15:dlblFieldTable>
                  <c15:showDataLabelsRange val="0"/>
                </c:ext>
                <c:ext xmlns:c16="http://schemas.microsoft.com/office/drawing/2014/chart" uri="{C3380CC4-5D6E-409C-BE32-E72D297353CC}">
                  <c16:uniqueId val="{0000000D-8258-4C8F-8B71-4BC72840BCBE}"/>
                </c:ext>
              </c:extLst>
            </c:dLbl>
            <c:dLbl>
              <c:idx val="14"/>
              <c:tx>
                <c:strRef>
                  <c:f>Daten_Diagramme!$E$28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{F080810B-C3A3-435B-B76D-50EECC2FE0D5}</c15:txfldGUID>
                      <c15:f>Daten_Diagramme!$E$28</c15:f>
                      <c15:dlblFieldTableCache>
                        <c:ptCount val="1"/>
                        <c:pt idx="0">
                          <c:v>-5.3</c:v>
                        </c:pt>
                      </c15:dlblFieldTableCache>
                    </c15:dlblFTEntry>
                  </c15:dlblFieldTable>
                  <c15:showDataLabelsRange val="0"/>
                </c:ext>
                <c:ext xmlns:c16="http://schemas.microsoft.com/office/drawing/2014/chart" uri="{C3380CC4-5D6E-409C-BE32-E72D297353CC}">
                  <c16:uniqueId val="{0000000E-8258-4C8F-8B71-4BC72840BCBE}"/>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{B4CBF9BA-28F5-4C5B-9379-57097C9F5FC1}</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8258-4C8F-8B71-4BC72840BCBE}"/>
                </c:ext>
              </c:extLst>
            </c:dLbl>
            <c:dLbl>
              <c:idx val="16"/>
              <c:tx>
                <c:strRef>
                  <c:f>Daten_Diagramme!$E$30</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{B687F44C-EBEE-4B7B-9110-8A356468F88D}</c15:txfldGUID>
                      <c15:f>Daten_Diagramme!$E$30</c15:f>
                      <c15:dlblFieldTableCache>
                        <c:ptCount val="1"/>
                        <c:pt idx="0">
                          <c:v>-10.1</c:v>
                        </c:pt>
                      </c15:dlblFieldTableCache>
                    </c15:dlblFTEntry>
                  </c15:dlblFieldTable>
                  <c15:showDataLabelsRange val="0"/>
                </c:ext>
                <c:ext xmlns:c16="http://schemas.microsoft.com/office/drawing/2014/chart" uri="{C3380CC4-5D6E-409C-BE32-E72D297353CC}">
                  <c16:uniqueId val="{00000010-8258-4C8F-8B71-4BC72840BCBE}"/>
                </c:ext>
              </c:extLst>
            </c:dLbl>
            <c:dLbl>
              <c:idx val="17"/>
              <c:tx>
                <c:strRef>
                  <c:f>Daten_Diagramme!$E$31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{1C3F77A1-D6FE-43D4-84C2-8C588F533719}</c15:txfldGUID>
                      <c15:f>Daten_Diagramme!$E$31</c15:f>
                      <c15:dlblFieldTableCache>
                        <c:ptCount val="1"/>
                        <c:pt idx="0">
                          <c:v>4.3</c:v>
                        </c:pt>
                      </c15:dlblFieldTableCache>
                    </c15:dlblFTEntry>
                  </c15:dlblFieldTable>
                  <c15:showDataLabelsRange val="0"/>
                </c:ext>
                <c:ext xmlns:c16="http://schemas.microsoft.com/office/drawing/2014/chart" uri="{C3380CC4-5D6E-409C-BE32-E72D297353CC}">
                  <c16:uniqueId val="{00000011-8258-4C8F-8B71-4BC72840BCBE}"/>
                </c:ext>
              </c:extLst>
            </c:dLbl>
            <c:dLbl>
              <c:idx val="18"/>
              <c:tx>
                <c:strRef>
                  <c:f>Daten_Diagramme!$E$32</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{9AAF20D5-A016-4B5A-A935-6E7F48CE4809}</c15:txfldGUID>
                      <c15:f>Daten_Diagramme!$E$32</c15:f>
                      <c15:dlblFieldTableCache>
                        <c:ptCount val="1"/>
                        <c:pt idx="0">
                          <c:v>5.0</c:v>
                        </c:pt>
                      </c15:dlblFieldTableCache>
                    </c15:dlblFTEntry>
                  </c15:dlblFieldTable>
                  <c15:showDataLabelsRange val="0"/>
                </c:ext>
                <c:ext xmlns:c16="http://schemas.microsoft.com/office/drawing/2014/chart" uri="{C3380CC4-5D6E-409C-BE32-E72D297353CC}">
                  <c16:uniqueId val="{00000012-8258-4C8F-8B71-4BC72840BCBE}"/>
                </c:ext>
              </c:extLst>
            </c:dLbl>
            <c:dLbl>
              <c:idx val="19"/>
              <c:tx>
                <c:strRef>
                  <c:f>Daten_Diagramme!$E$33</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{B112F2F7-BB60-4D45-93D4-3D41CB2EC522}</c15:txfldGUID>
                      <c15:f>Daten_Diagramme!$E$33</c15:f>
                      <c15:dlblFieldTableCache>
                        <c:ptCount val="1"/>
                        <c:pt idx="0">
                          <c:v>-6.6</c:v>
                        </c:pt>
                      </c15:dlblFieldTableCache>
                    </c15:dlblFTEntry>
                  </c15:dlblFieldTable>
                  <c15:showDataLabelsRange val="0"/>
                </c:ext>
                <c:ext xmlns:c16="http://schemas.microsoft.com/office/drawing/2014/chart" uri="{C3380CC4-5D6E-409C-BE32-E72D297353CC}">
                  <c16:uniqueId val="{00000013-8258-4C8F-8B71-4BC72840BCBE}"/>
                </c:ext>
              </c:extLst>
            </c:dLbl>
            <c:dLbl>
              <c:idx val="20"/>
              <c:tx>
                <c:strRef>
                  <c:f>Daten_Diagramme!$E$34</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{C4A1B497-04F0-4C9F-AAF0-CA8A5193B567}</c15:txfldGUID>
                      <c15:f>Daten_Diagramme!$E$34</c15:f>
                      <c15:dlblFieldTableCache>
                        <c:ptCount val="1"/>
                        <c:pt idx="0">
                          <c:v>-5.4</c:v>
                        </c:pt>
                      </c15:dlblFieldTableCache>
                    </c15:dlblFTEntry>
                  </c15:dlblFieldTable>
                  <c15:showDataLabelsRange val="0"/>
                </c:ext>
                <c:ext xmlns:c16="http://schemas.microsoft.com/office/drawing/2014/chart" uri="{C3380CC4-5D6E-409C-BE32-E72D297353CC}">
                  <c16:uniqueId val="{00000014-8258-4C8F-8B71-4BC72840BCB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{38B7B2A9-F7D4-4E50-882B-A57E3A3518D9}</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8258-4C8F-8B71-4BC72840BCB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{AA3F3141-BCD1-4F3E-BC8A-4AD90F031E15}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258-4C8F-8B71-4BC72840BCBE}"/>
                </c:ext>
              </c:extLst>
            </c:dLbl>
            <c:dLbl>
              <c:idx val="23"/>
              <c:tx>
                <c:strRef>
                  <c:f>Daten_Diagramme!$E$37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{6DAA0425-439E-4A49-8EC1-42CC5E76E906}</c15:txfldGUID>
                      <c15:f>Daten_Diagramme!$E$37</c15:f>
                      <c15:dlblFieldTableCache>
                        <c:ptCount val="1"/>
                        <c:pt idx="0">
                          <c:v>0.0</c:v>
                        </c:pt>
                      </c15:dlblFieldTableCache>
                    </c15:dlblFTEntry>
                  </c15:dlblFieldTable>
                  <c15:showDataLabelsRange val="0"/>
                </c:ext>
                <c:ext xmlns:c16="http://schemas.microsoft.com/office/drawing/2014/chart" uri="{C3380CC4-5D6E-409C-BE32-E72D297353CC}">
                  <c16:uniqueId val="{00000017-8258-4C8F-8B71-4BC72840BCBE}"/>
                </c:ext>
              </c:extLst>
            </c:dLbl>
            <c:dLbl>
              <c:idx val="24"/>
              <c:tx>
                <c:strRef>
                  <c:f>Daten_Diagramme!$E$38</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{96A0D4B7-B5FA-4B69-984E-F550BEB02F02}</c15:txfldGUID>
                      <c15:f>Daten_Diagramme!$E$38</c15:f>
                      <c15:dlblFieldTableCache>
                        <c:ptCount val="1"/>
                        <c:pt idx="0">
                          <c:v>6.3</c:v>
                        </c:pt>
                      </c15:dlblFieldTableCache>
                    </c15:dlblFTEntry>
                  </c15:dlblFieldTable>
                  <c15:showDataLabelsRange val="0"/>
                </c:ext>
                <c:ext xmlns:c16="http://schemas.microsoft.com/office/drawing/2014/chart" uri="{C3380CC4-5D6E-409C-BE32-E72D297353CC}">
                  <c16:uniqueId val="{00000018-8258-4C8F-8B71-4BC72840BCBE}"/>
                </c:ext>
              </c:extLst>
            </c:dLbl>
            <c:dLbl>
              <c:idx val="25"/>
              <c:tx>
                <c:strRef>
                  <c:f>Daten_Diagramme!$E$39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{6BD4206A-1CD8-44A0-8E42-3394198AE09B}</c15:txfldGUID>
                      <c15:f>Daten_Diagramme!$E$39</c15:f>
                      <c15:dlblFieldTableCache>
                        <c:ptCount val="1"/>
                        <c:pt idx="0">
                          <c:v>-2.6</c:v>
                        </c:pt>
                      </c15:dlblFieldTableCache>
                    </c15:dlblFTEntry>
                  </c15:dlblFieldTable>
                  <c15:showDataLabelsRange val="0"/>
                </c:ext>
                <c:ext xmlns:c16="http://schemas.microsoft.com/office/drawing/2014/chart" uri="{C3380CC4-5D6E-409C-BE32-E72D297353CC}">
                  <c16:uniqueId val="{00000019-8258-4C8F-8B71-4BC72840BCB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{ADD1C091-8B67-4DE6-A2EB-08825E7B0394}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258-4C8F-8B71-4BC72840BCB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{F65D55DF-3179-4D5F-9113-69773E10C0F1}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258-4C8F-8B71-4BC72840BCB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{871DEE60-3EA7-4A8B-B4AE-CA654DEAFC97}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258-4C8F-8B71-4BC72840BCB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{DD7C1107-E4EF-4BE5-AC76-B7E4814DCA4D}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258-4C8F-8B71-4BC72840BCB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{EAE4AB4E-A1A1-4E2B-88A1-CD98F185BF05}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258-4C8F-8B71-4BC72840BCBE}"/>
                </c:ext>
              </c:extLst>
            </c:dLbl>
            <c:dLbl>
              <c:idx val="31"/>
              <c:tx>
                <c:strRef>
                  <c:f>Daten_Diagramme!$E$45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{F5481368-1568-4F4D-923F-F38C8B07225C}</c15:txfldGUID>
                      <c15:f>Daten_Diagramme!$E$45</c15:f>
                      <c15:dlblFieldTableCache>
                        <c:ptCount val="1"/>
                        <c:pt idx="0">
                          <c:v>-2.6</c:v>
                        </c:pt>
                      </c15:dlblFieldTableCache>
                    </c15:dlblFTEntry>
                  </c15:dlblFieldTable>
                  <c15:showDataLabelsRange val="0"/>
                </c:ext>
                <c:ext xmlns:c16="http://schemas.microsoft.com/office/drawing/2014/chart" uri="{C3380CC4-5D6E-409C-BE32-E72D297353CC}">
                  <c16:uniqueId val="{0000001F-8258-4C8F-8B71-4BC72840BCB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-1.192816882946651</c:v>
                </c:pt>
                <c:pt idx="1">
                  <c:v>0</c:v>
                </c:pt>
                <c:pt idx="2">
                  <c:v>31.111111111111111</c:v>
                </c:pt>
                <c:pt idx="3">
                  <c:v>7.8341013824884795</c:v>
                </c:pt>
                <c:pt idx="4">
                  <c:v>3.2085561497326203</c:v>
                </c:pt>
                <c:pt idx="5">
                  <c:v>4.9450549450549453</c:v>
                </c:pt>
                <c:pt idx="6">
                  <c:v>29.23076923076923</c:v>
                </c:pt>
                <c:pt idx="7">
                  <c:v>3.5769828926905132</c:v>
                </c:pt>
                <c:pt idx="8">
                  <c:v>5.7624736472241747</c:v>
                </c:pt>
                <c:pt idx="9">
                  <c:v>-15.544041450777202</c:v>
                </c:pt>
                <c:pt idx="10">
                  <c:v>-9.9514563106796121</c:v>
                </c:pt>
                <c:pt idx="11">
                  <c:v>0</c:v>
                </c:pt>
                <c:pt idx="12">
                  <c:v>3.7974683544303796</c:v>
                </c:pt>
                <c:pt idx="13">
                  <c:v>0.15060240963855423</c:v>
                </c:pt>
                <c:pt idx="14">
                  <c:v>-5.2554744525547443</c:v>
                </c:pt>
                <c:pt idx="15">
                  <c:v>100</c:v>
                </c:pt>
                <c:pt idx="16">
                  <c:v>-10.112359550561798</c:v>
                </c:pt>
                <c:pt idx="17">
                  <c:v>4.3478260869565215</c:v>
                </c:pt>
                <c:pt idx="18">
                  <c:v>5.0438596491228074</c:v>
                </c:pt>
                <c:pt idx="19">
                  <c:v>-6.557377049180328</c:v>
                </c:pt>
                <c:pt idx="20">
                  <c:v>-5.408271474019088</c:v>
                </c:pt>
                <c:pt idx="21">
                  <c:v>0</c:v>
                </c:pt>
                <c:pt idx="23">
                  <c:v>0</c:v>
                </c:pt>
                <c:pt idx="24">
                  <c:v>6.3279857397504458</c:v>
                </c:pt>
                <c:pt idx="25">
                  <c:v>-2.5604551920341394</c:v>
                </c:pt>
              </c:numCache>
            </c:numRef>
          </c:val>
          <c:extLst>
            <c:ext xmlns:c16="http://schemas.microsoft.com/office/drawing/2014/chart" uri="{C3380CC4-5D6E-409C-BE32-E72D297353CC}">
              <c16:uniqueId val="{00000020-8258-4C8F-8B71-4BC72840BCB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{BF6C0B34-A0FF-4D9B-8FE6-664A4982D4C5}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258-4C8F-8B71-4BC72840BCB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{DD409077-C027-4C8D-8880-24B10891012E}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258-4C8F-8B71-4BC72840BCB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{7622C34F-8874-4794-8482-58B4A796C6FA}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258-4C8F-8B71-4BC72840BCB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{1343D7CE-F033-4882-8893-996AFC20B731}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258-4C8F-8B71-4BC72840BCB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{77D559D5-EF15-4E45-A1AD-55D42F400A2B}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258-4C8F-8B71-4BC72840BCB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{F78AC9D6-A18A-4EE0-B796-EE05B62FCE27}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258-4C8F-8B71-4BC72840BCB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{9015210B-7B6B-4763-A4F9-3C9A47883939}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258-4C8F-8B71-4BC72840BCB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{D5BCD2EB-4E2C-4023-AFD0-68BC9D8C439A}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258-4C8F-8B71-4BC72840BCB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{2D5042BC-B4A3-4FE2-B372-BF8216ECE648}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258-4C8F-8B71-4BC72840BCB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{E59F1819-7E38-4D49-AC98-05EB184E3979}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258-4C8F-8B71-4BC72840BCB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{041CF3B8-D7FC-4040-BBE0-C72F23F54D8F}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258-4C8F-8B71-4BC72840BCB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{C5F8B2F9-01DC-463C-8E4A-92F23D3A292C}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258-4C8F-8B71-4BC72840BCB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{59DAFADA-1DEE-43F1-8D45-9094A23DED36}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258-4C8F-8B71-4BC72840BCB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{7551992E-8845-4CCC-9C29-25776EEEF01F}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258-4C8F-8B71-4BC72840BCB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{C1E4F7AC-6E9C-49C4-8472-67436171053E}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258-4C8F-8B71-4BC72840BCBE}"/>
                </c:ext>
              </c:extLst>
            </c:dLbl>
            <c:dLbl>
              <c:idx val="15"/>
              <c:tx>
                <c:strRef>
                  <c:f>Daten_Diagramme!$G$29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{3096A072-A7B0-4A02-A195-A017076378C5}</c15:txfldGUID>
                      <c15:f>Daten_Diagramme!$G$29</c15:f>
                      <c15:dlblFieldTableCache>
                        <c:ptCount val="1"/>
                        <c:pt idx="0">
                          <c:v>&gt; 50</c:v>
                        </c:pt>
                      </c15:dlblFieldTableCache>
                    </c15:dlblFTEntry>
                  </c15:dlblFieldTable>
                  <c15:showDataLabelsRange val="0"/>
                </c:ext>
                <c:ext xmlns:c16="http://schemas.microsoft.com/office/drawing/2014/chart" uri="{C3380CC4-5D6E-409C-BE32-E72D297353CC}">
                  <c16:uniqueId val="{00000030-8258-4C8F-8B71-4BC72840BCB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{921EF5DB-4E82-4DE9-B5CA-D27CB7605EEB}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258-4C8F-8B71-4BC72840BCB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{FC3691B9-8634-48F2-A360-B886D639522D}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258-4C8F-8B71-4BC72840BCB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{0A2452CB-DA58-4192-8C46-CA76F4A949EA}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258-4C8F-8B71-4BC72840BCB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{BB5DD772-E8CD-4EE7-95BB-D4812FAEBA3E}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258-4C8F-8B71-4BC72840BCB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{91686A44-ADA6-45D0-A4C6-74D398C92DFA}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258-4C8F-8B71-4BC72840BCB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{3F5DA5A2-9E83-4A42-AA50-2CF73C93B3AF}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258-4C8F-8B71-4BC72840BCB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{D5793EB1-51F3-4947-9B67-B021964B90F0}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258-4C8F-8B71-4BC72840BCB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{A2CCEA96-F986-45F2-9D4A-09E4AA5DA5D7}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258-4C8F-8B71-4BC72840BCB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{1B4FC838-C48C-48FD-B95A-132A78DE3953}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258-4C8F-8B71-4BC72840BCB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{8D5B2CC1-7BC2-4A98-A700-18B33E39FE96}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258-4C8F-8B71-4BC72840BCB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{6AC6D481-77EE-4789-A5F3-A557F33DBE03}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258-4C8F-8B71-4BC72840BCB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{EF223AD9-5CB9-4C68-B619-9A5C9C5EFCBA}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258-4C8F-8B71-4BC72840BCB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{E2D83B15-3859-4085-9131-9320D9C66288}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258-4C8F-8B71-4BC72840BCB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{CBAE81F0-CC2A-4412-9FEA-1B02CD20CD70}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258-4C8F-8B71-4BC72840BCB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{BB5ED5D3-150A-4ECC-AB15-1F19CFEC0021}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258-4C8F-8B71-4BC72840BCB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{3814E2D0-AF47-4BB6-9E2A-EEAE9B2F2F1F}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258-4C8F-8B71-4BC72840BCB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258-4C8F-8B71-4BC72840BCB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258-4C8F-8B71-4BC72840BCB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{5429E9BD-C206-4DA6-ABC7-9E82C8659EB9}</c15:txfldGUID>
                      <c15:f>Diagramm!$I$46</c15:f>
                      <c15:dlblFieldTableCache>
                        <c:ptCount val="1"/>
                      </c15:dlblFieldTableCache>
                    </c15:dlblFTEntry>
                  </c15:dlblFieldTable>
                  <c15:showDataLabelsRange val="0"/>
                </c:ext>
                <c:ext xmlns:c16="http://schemas.microsoft.com/office/drawing/2014/chart" uri="{C3380CC4-5D6E-409C-BE32-E72D297353CC}">
                  <c16:uniqueId val="{00000000-C390-4083-86BB-4C52755958E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{2E1B5795-DF07-4114-BFF3-DF8AFC4CA48E}</c15:txfldGUID>
                      <c15:f>Diagramm!$I$47</c15:f>
                      <c15:dlblFieldTableCache>
                        <c:ptCount val="1"/>
                      </c15:dlblFieldTableCache>
                    </c15:dlblFTEntry>
                  </c15:dlblFieldTable>
                  <c15:showDataLabelsRange val="0"/>
                </c:ext>
                <c:ext xmlns:c16="http://schemas.microsoft.com/office/drawing/2014/chart" uri="{C3380CC4-5D6E-409C-BE32-E72D297353CC}">
                  <c16:uniqueId val="{00000001-C390-4083-86BB-4C52755958E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{F89C2C42-3CAD-4DE7-8393-C0234B179502}</c15:txfldGUID>
                      <c15:f>Diagramm!$I$48</c15:f>
                      <c15:dlblFieldTableCache>
                        <c:ptCount val="1"/>
                      </c15:dlblFieldTableCache>
                    </c15:dlblFTEntry>
                  </c15:dlblFieldTable>
                  <c15:showDataLabelsRange val="0"/>
                </c:ext>
                <c:ext xmlns:c16="http://schemas.microsoft.com/office/drawing/2014/chart" uri="{C3380CC4-5D6E-409C-BE32-E72D297353CC}">
                  <c16:uniqueId val="{00000002-C390-4083-86BB-4C52755958E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{7979BD43-805C-4BF9-8B6C-4FCBD94F0090}</c15:txfldGUID>
                      <c15:f>Diagramm!$I$49</c15:f>
                      <c15:dlblFieldTableCache>
                        <c:ptCount val="1"/>
                      </c15:dlblFieldTableCache>
                    </c15:dlblFTEntry>
                  </c15:dlblFieldTable>
                  <c15:showDataLabelsRange val="0"/>
                </c:ext>
                <c:ext xmlns:c16="http://schemas.microsoft.com/office/drawing/2014/chart" uri="{C3380CC4-5D6E-409C-BE32-E72D297353CC}">
                  <c16:uniqueId val="{00000003-C390-4083-86BB-4C52755958E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{0FFA49F5-63A6-461F-9E99-7E0355243E8B}</c15:txfldGUID>
                      <c15:f>Diagramm!$I$50</c15:f>
                      <c15:dlblFieldTableCache>
                        <c:ptCount val="1"/>
                      </c15:dlblFieldTableCache>
                    </c15:dlblFTEntry>
                  </c15:dlblFieldTable>
                  <c15:showDataLabelsRange val="0"/>
                </c:ext>
                <c:ext xmlns:c16="http://schemas.microsoft.com/office/drawing/2014/chart" uri="{C3380CC4-5D6E-409C-BE32-E72D297353CC}">
                  <c16:uniqueId val="{00000004-C390-4083-86BB-4C52755958E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{739DF0C0-4B11-44E2-B8D7-DB59B2D9D9C0}</c15:txfldGUID>
                      <c15:f>Diagramm!$I$51</c15:f>
                      <c15:dlblFieldTableCache>
                        <c:ptCount val="1"/>
                      </c15:dlblFieldTableCache>
                    </c15:dlblFTEntry>
                  </c15:dlblFieldTable>
                  <c15:showDataLabelsRange val="0"/>
                </c:ext>
                <c:ext xmlns:c16="http://schemas.microsoft.com/office/drawing/2014/chart" uri="{C3380CC4-5D6E-409C-BE32-E72D297353CC}">
                  <c16:uniqueId val="{00000005-C390-4083-86BB-4C52755958E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{7007D9F3-EE5F-4C45-BDCF-FF04A2830102}</c15:txfldGUID>
                      <c15:f>Diagramm!$I$52</c15:f>
                      <c15:dlblFieldTableCache>
                        <c:ptCount val="1"/>
                      </c15:dlblFieldTableCache>
                    </c15:dlblFTEntry>
                  </c15:dlblFieldTable>
                  <c15:showDataLabelsRange val="0"/>
                </c:ext>
                <c:ext xmlns:c16="http://schemas.microsoft.com/office/drawing/2014/chart" uri="{C3380CC4-5D6E-409C-BE32-E72D297353CC}">
                  <c16:uniqueId val="{00000006-C390-4083-86BB-4C52755958E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{03CA693C-BDFB-41CF-9868-AA615B06E2CF}</c15:txfldGUID>
                      <c15:f>Diagramm!$I$53</c15:f>
                      <c15:dlblFieldTableCache>
                        <c:ptCount val="1"/>
                      </c15:dlblFieldTableCache>
                    </c15:dlblFTEntry>
                  </c15:dlblFieldTable>
                  <c15:showDataLabelsRange val="0"/>
                </c:ext>
                <c:ext xmlns:c16="http://schemas.microsoft.com/office/drawing/2014/chart" uri="{C3380CC4-5D6E-409C-BE32-E72D297353CC}">
                  <c16:uniqueId val="{00000007-C390-4083-86BB-4C52755958E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{3B11D10A-3C43-48F1-94EC-AB3E17F141EC}</c15:txfldGUID>
                      <c15:f>Diagramm!$I$54</c15:f>
                      <c15:dlblFieldTableCache>
                        <c:ptCount val="1"/>
                      </c15:dlblFieldTableCache>
                    </c15:dlblFTEntry>
                  </c15:dlblFieldTable>
                  <c15:showDataLabelsRange val="0"/>
                </c:ext>
                <c:ext xmlns:c16="http://schemas.microsoft.com/office/drawing/2014/chart" uri="{C3380CC4-5D6E-409C-BE32-E72D297353CC}">
                  <c16:uniqueId val="{00000008-C390-4083-86BB-4C52755958E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{07C5ECE1-F2FA-4ECE-8EB3-3B259B2492BD}</c15:txfldGUID>
                      <c15:f>Diagramm!$I$55</c15:f>
                      <c15:dlblFieldTableCache>
                        <c:ptCount val="1"/>
                      </c15:dlblFieldTableCache>
                    </c15:dlblFTEntry>
                  </c15:dlblFieldTable>
                  <c15:showDataLabelsRange val="0"/>
                </c:ext>
                <c:ext xmlns:c16="http://schemas.microsoft.com/office/drawing/2014/chart" uri="{C3380CC4-5D6E-409C-BE32-E72D297353CC}">
                  <c16:uniqueId val="{00000009-C390-4083-86BB-4C52755958E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{ECF6E394-74BE-4537-BEA6-13EBE9AB349D}</c15:txfldGUID>
                      <c15:f>Diagramm!$I$56</c15:f>
                      <c15:dlblFieldTableCache>
                        <c:ptCount val="1"/>
                      </c15:dlblFieldTableCache>
                    </c15:dlblFTEntry>
                  </c15:dlblFieldTable>
                  <c15:showDataLabelsRange val="0"/>
                </c:ext>
                <c:ext xmlns:c16="http://schemas.microsoft.com/office/drawing/2014/chart" uri="{C3380CC4-5D6E-409C-BE32-E72D297353CC}">
                  <c16:uniqueId val="{0000000A-C390-4083-86BB-4C52755958E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{F981E6F9-F8A5-45E2-83D2-D57458F856AA}</c15:txfldGUID>
                      <c15:f>Diagramm!$I$57</c15:f>
                      <c15:dlblFieldTableCache>
                        <c:ptCount val="1"/>
                      </c15:dlblFieldTableCache>
                    </c15:dlblFTEntry>
                  </c15:dlblFieldTable>
                  <c15:showDataLabelsRange val="0"/>
                </c:ext>
                <c:ext xmlns:c16="http://schemas.microsoft.com/office/drawing/2014/chart" uri="{C3380CC4-5D6E-409C-BE32-E72D297353CC}">
                  <c16:uniqueId val="{0000000B-C390-4083-86BB-4C52755958E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{F0EBCDC0-A6AF-478F-861A-64130D197958}</c15:txfldGUID>
                      <c15:f>Diagramm!$I$58</c15:f>
                      <c15:dlblFieldTableCache>
                        <c:ptCount val="1"/>
                      </c15:dlblFieldTableCache>
                    </c15:dlblFTEntry>
                  </c15:dlblFieldTable>
                  <c15:showDataLabelsRange val="0"/>
                </c:ext>
                <c:ext xmlns:c16="http://schemas.microsoft.com/office/drawing/2014/chart" uri="{C3380CC4-5D6E-409C-BE32-E72D297353CC}">
                  <c16:uniqueId val="{0000000C-C390-4083-86BB-4C52755958E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{3F7CA08E-14E2-4BC7-8D27-519D82AC5806}</c15:txfldGUID>
                      <c15:f>Diagramm!$I$59</c15:f>
                      <c15:dlblFieldTableCache>
                        <c:ptCount val="1"/>
                      </c15:dlblFieldTableCache>
                    </c15:dlblFTEntry>
                  </c15:dlblFieldTable>
                  <c15:showDataLabelsRange val="0"/>
                </c:ext>
                <c:ext xmlns:c16="http://schemas.microsoft.com/office/drawing/2014/chart" uri="{C3380CC4-5D6E-409C-BE32-E72D297353CC}">
                  <c16:uniqueId val="{0000000D-C390-4083-86BB-4C52755958E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{D9D7370A-4C72-41E8-A051-23A3E8B3D37E}</c15:txfldGUID>
                      <c15:f>Diagramm!$I$60</c15:f>
                      <c15:dlblFieldTableCache>
                        <c:ptCount val="1"/>
                      </c15:dlblFieldTableCache>
                    </c15:dlblFTEntry>
                  </c15:dlblFieldTable>
                  <c15:showDataLabelsRange val="0"/>
                </c:ext>
                <c:ext xmlns:c16="http://schemas.microsoft.com/office/drawing/2014/chart" uri="{C3380CC4-5D6E-409C-BE32-E72D297353CC}">
                  <c16:uniqueId val="{0000000E-C390-4083-86BB-4C52755958E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{EA1A282E-B5E5-414B-89C8-D47A905A4149}</c15:txfldGUID>
                      <c15:f>Diagramm!$I$61</c15:f>
                      <c15:dlblFieldTableCache>
                        <c:ptCount val="1"/>
                      </c15:dlblFieldTableCache>
                    </c15:dlblFTEntry>
                  </c15:dlblFieldTable>
                  <c15:showDataLabelsRange val="0"/>
                </c:ext>
                <c:ext xmlns:c16="http://schemas.microsoft.com/office/drawing/2014/chart" uri="{C3380CC4-5D6E-409C-BE32-E72D297353CC}">
                  <c16:uniqueId val="{0000000F-C390-4083-86BB-4C52755958E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{11213C9C-BF4C-4FE1-BFAA-2807D7F38BCF}</c15:txfldGUID>
                      <c15:f>Diagramm!$I$62</c15:f>
                      <c15:dlblFieldTableCache>
                        <c:ptCount val="1"/>
                      </c15:dlblFieldTableCache>
                    </c15:dlblFTEntry>
                  </c15:dlblFieldTable>
                  <c15:showDataLabelsRange val="0"/>
                </c:ext>
                <c:ext xmlns:c16="http://schemas.microsoft.com/office/drawing/2014/chart" uri="{C3380CC4-5D6E-409C-BE32-E72D297353CC}">
                  <c16:uniqueId val="{00000010-C390-4083-86BB-4C52755958E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{61ED8540-5A40-444E-A2EB-5843CB865CB3}</c15:txfldGUID>
                      <c15:f>Diagramm!$I$63</c15:f>
                      <c15:dlblFieldTableCache>
                        <c:ptCount val="1"/>
                      </c15:dlblFieldTableCache>
                    </c15:dlblFTEntry>
                  </c15:dlblFieldTable>
                  <c15:showDataLabelsRange val="0"/>
                </c:ext>
                <c:ext xmlns:c16="http://schemas.microsoft.com/office/drawing/2014/chart" uri="{C3380CC4-5D6E-409C-BE32-E72D297353CC}">
                  <c16:uniqueId val="{00000011-C390-4083-86BB-4C52755958E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{FDD2A936-A4D9-4039-8F91-066249B3AEDE}</c15:txfldGUID>
                      <c15:f>Diagramm!$I$64</c15:f>
                      <c15:dlblFieldTableCache>
                        <c:ptCount val="1"/>
                      </c15:dlblFieldTableCache>
                    </c15:dlblFTEntry>
                  </c15:dlblFieldTable>
                  <c15:showDataLabelsRange val="0"/>
                </c:ext>
                <c:ext xmlns:c16="http://schemas.microsoft.com/office/drawing/2014/chart" uri="{C3380CC4-5D6E-409C-BE32-E72D297353CC}">
                  <c16:uniqueId val="{00000012-C390-4083-86BB-4C52755958E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{0FFBF7F1-1C6C-43B1-B2D4-82144ACC1986}</c15:txfldGUID>
                      <c15:f>Diagramm!$I$65</c15:f>
                      <c15:dlblFieldTableCache>
                        <c:ptCount val="1"/>
                      </c15:dlblFieldTableCache>
                    </c15:dlblFTEntry>
                  </c15:dlblFieldTable>
                  <c15:showDataLabelsRange val="0"/>
                </c:ext>
                <c:ext xmlns:c16="http://schemas.microsoft.com/office/drawing/2014/chart" uri="{C3380CC4-5D6E-409C-BE32-E72D297353CC}">
                  <c16:uniqueId val="{00000013-C390-4083-86BB-4C52755958E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{8395C05C-6E07-484E-B9A7-8ECF0A000B3B}</c15:txfldGUID>
                      <c15:f>Diagramm!$I$66</c15:f>
                      <c15:dlblFieldTableCache>
                        <c:ptCount val="1"/>
                      </c15:dlblFieldTableCache>
                    </c15:dlblFTEntry>
                  </c15:dlblFieldTable>
                  <c15:showDataLabelsRange val="0"/>
                </c:ext>
                <c:ext xmlns:c16="http://schemas.microsoft.com/office/drawing/2014/chart" uri="{C3380CC4-5D6E-409C-BE32-E72D297353CC}">
                  <c16:uniqueId val="{00000014-C390-4083-86BB-4C52755958E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{23E63032-A62C-4257-B3A7-5F06D6A843D3}</c15:txfldGUID>
                      <c15:f>Diagramm!$I$67</c15:f>
                      <c15:dlblFieldTableCache>
                        <c:ptCount val="1"/>
                      </c15:dlblFieldTableCache>
                    </c15:dlblFTEntry>
                  </c15:dlblFieldTable>
                  <c15:showDataLabelsRange val="0"/>
                </c:ext>
                <c:ext xmlns:c16="http://schemas.microsoft.com/office/drawing/2014/chart" uri="{C3380CC4-5D6E-409C-BE32-E72D297353CC}">
                  <c16:uniqueId val="{00000015-C390-4083-86BB-4C52755958E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390-4083-86BB-4C52755958E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{1858DFCF-B704-4350-8396-275A0426EB8E}</c15:txfldGUID>
                      <c15:f>Diagramm!$K$46</c15:f>
                      <c15:dlblFieldTableCache>
                        <c:ptCount val="1"/>
                      </c15:dlblFieldTableCache>
                    </c15:dlblFTEntry>
                  </c15:dlblFieldTable>
                  <c15:showDataLabelsRange val="0"/>
                </c:ext>
                <c:ext xmlns:c16="http://schemas.microsoft.com/office/drawing/2014/chart" uri="{C3380CC4-5D6E-409C-BE32-E72D297353CC}">
                  <c16:uniqueId val="{00000017-C390-4083-86BB-4C52755958E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{CBA7BB8A-FFD1-4023-8482-4F564CE6756C}</c15:txfldGUID>
                      <c15:f>Diagramm!$K$47</c15:f>
                      <c15:dlblFieldTableCache>
                        <c:ptCount val="1"/>
                      </c15:dlblFieldTableCache>
                    </c15:dlblFTEntry>
                  </c15:dlblFieldTable>
                  <c15:showDataLabelsRange val="0"/>
                </c:ext>
                <c:ext xmlns:c16="http://schemas.microsoft.com/office/drawing/2014/chart" uri="{C3380CC4-5D6E-409C-BE32-E72D297353CC}">
                  <c16:uniqueId val="{00000018-C390-4083-86BB-4C52755958E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{6A73C174-11B3-409D-B037-5F4DC72EFAFC}</c15:txfldGUID>
                      <c15:f>Diagramm!$K$48</c15:f>
                      <c15:dlblFieldTableCache>
                        <c:ptCount val="1"/>
                      </c15:dlblFieldTableCache>
                    </c15:dlblFTEntry>
                  </c15:dlblFieldTable>
                  <c15:showDataLabelsRange val="0"/>
                </c:ext>
                <c:ext xmlns:c16="http://schemas.microsoft.com/office/drawing/2014/chart" uri="{C3380CC4-5D6E-409C-BE32-E72D297353CC}">
                  <c16:uniqueId val="{00000019-C390-4083-86BB-4C52755958E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{E586B84B-B68D-4E79-9081-A3D67F9970E3}</c15:txfldGUID>
                      <c15:f>Diagramm!$K$49</c15:f>
                      <c15:dlblFieldTableCache>
                        <c:ptCount val="1"/>
                      </c15:dlblFieldTableCache>
                    </c15:dlblFTEntry>
                  </c15:dlblFieldTable>
                  <c15:showDataLabelsRange val="0"/>
                </c:ext>
                <c:ext xmlns:c16="http://schemas.microsoft.com/office/drawing/2014/chart" uri="{C3380CC4-5D6E-409C-BE32-E72D297353CC}">
                  <c16:uniqueId val="{0000001A-C390-4083-86BB-4C52755958E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{9C14A837-9B20-46D6-AD57-979EC7AE494C}</c15:txfldGUID>
                      <c15:f>Diagramm!$K$50</c15:f>
                      <c15:dlblFieldTableCache>
                        <c:ptCount val="1"/>
                      </c15:dlblFieldTableCache>
                    </c15:dlblFTEntry>
                  </c15:dlblFieldTable>
                  <c15:showDataLabelsRange val="0"/>
                </c:ext>
                <c:ext xmlns:c16="http://schemas.microsoft.com/office/drawing/2014/chart" uri="{C3380CC4-5D6E-409C-BE32-E72D297353CC}">
                  <c16:uniqueId val="{0000001B-C390-4083-86BB-4C52755958E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{FC5EACFA-C917-482F-BEC0-0ED9C8BD8007}</c15:txfldGUID>
                      <c15:f>Diagramm!$K$51</c15:f>
                      <c15:dlblFieldTableCache>
                        <c:ptCount val="1"/>
                      </c15:dlblFieldTableCache>
                    </c15:dlblFTEntry>
                  </c15:dlblFieldTable>
                  <c15:showDataLabelsRange val="0"/>
                </c:ext>
                <c:ext xmlns:c16="http://schemas.microsoft.com/office/drawing/2014/chart" uri="{C3380CC4-5D6E-409C-BE32-E72D297353CC}">
                  <c16:uniqueId val="{0000001C-C390-4083-86BB-4C52755958E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{354D9401-400A-4468-9C29-200B693A654E}</c15:txfldGUID>
                      <c15:f>Diagramm!$K$52</c15:f>
                      <c15:dlblFieldTableCache>
                        <c:ptCount val="1"/>
                      </c15:dlblFieldTableCache>
                    </c15:dlblFTEntry>
                  </c15:dlblFieldTable>
                  <c15:showDataLabelsRange val="0"/>
                </c:ext>
                <c:ext xmlns:c16="http://schemas.microsoft.com/office/drawing/2014/chart" uri="{C3380CC4-5D6E-409C-BE32-E72D297353CC}">
                  <c16:uniqueId val="{0000001D-C390-4083-86BB-4C52755958E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{7A2205F0-BE2A-4846-B2CE-43616E1D9DB2}</c15:txfldGUID>
                      <c15:f>Diagramm!$K$53</c15:f>
                      <c15:dlblFieldTableCache>
                        <c:ptCount val="1"/>
                      </c15:dlblFieldTableCache>
                    </c15:dlblFTEntry>
                  </c15:dlblFieldTable>
                  <c15:showDataLabelsRange val="0"/>
                </c:ext>
                <c:ext xmlns:c16="http://schemas.microsoft.com/office/drawing/2014/chart" uri="{C3380CC4-5D6E-409C-BE32-E72D297353CC}">
                  <c16:uniqueId val="{0000001E-C390-4083-86BB-4C52755958E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{B02BF161-A45F-400D-BBB3-1E3C29947A0D}</c15:txfldGUID>
                      <c15:f>Diagramm!$K$54</c15:f>
                      <c15:dlblFieldTableCache>
                        <c:ptCount val="1"/>
                      </c15:dlblFieldTableCache>
                    </c15:dlblFTEntry>
                  </c15:dlblFieldTable>
                  <c15:showDataLabelsRange val="0"/>
                </c:ext>
                <c:ext xmlns:c16="http://schemas.microsoft.com/office/drawing/2014/chart" uri="{C3380CC4-5D6E-409C-BE32-E72D297353CC}">
                  <c16:uniqueId val="{0000001F-C390-4083-86BB-4C52755958E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{DBFEB58C-78AE-4ED2-BD7E-A29633C67576}</c15:txfldGUID>
                      <c15:f>Diagramm!$K$55</c15:f>
                      <c15:dlblFieldTableCache>
                        <c:ptCount val="1"/>
                      </c15:dlblFieldTableCache>
                    </c15:dlblFTEntry>
                  </c15:dlblFieldTable>
                  <c15:showDataLabelsRange val="0"/>
                </c:ext>
                <c:ext xmlns:c16="http://schemas.microsoft.com/office/drawing/2014/chart" uri="{C3380CC4-5D6E-409C-BE32-E72D297353CC}">
                  <c16:uniqueId val="{00000020-C390-4083-86BB-4C52755958E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{15A5D811-F254-4318-9A7D-EF47D29F0EF3}</c15:txfldGUID>
                      <c15:f>Diagramm!$K$56</c15:f>
                      <c15:dlblFieldTableCache>
                        <c:ptCount val="1"/>
                      </c15:dlblFieldTableCache>
                    </c15:dlblFTEntry>
                  </c15:dlblFieldTable>
                  <c15:showDataLabelsRange val="0"/>
                </c:ext>
                <c:ext xmlns:c16="http://schemas.microsoft.com/office/drawing/2014/chart" uri="{C3380CC4-5D6E-409C-BE32-E72D297353CC}">
                  <c16:uniqueId val="{00000021-C390-4083-86BB-4C52755958E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{BA45AF06-2E2D-442B-93A3-E8598AC0901B}</c15:txfldGUID>
                      <c15:f>Diagramm!$K$57</c15:f>
                      <c15:dlblFieldTableCache>
                        <c:ptCount val="1"/>
                      </c15:dlblFieldTableCache>
                    </c15:dlblFTEntry>
                  </c15:dlblFieldTable>
                  <c15:showDataLabelsRange val="0"/>
                </c:ext>
                <c:ext xmlns:c16="http://schemas.microsoft.com/office/drawing/2014/chart" uri="{C3380CC4-5D6E-409C-BE32-E72D297353CC}">
                  <c16:uniqueId val="{00000022-C390-4083-86BB-4C52755958E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{505BC446-8CB5-4F4D-950F-A33A726A1D9E}</c15:txfldGUID>
                      <c15:f>Diagramm!$K$58</c15:f>
                      <c15:dlblFieldTableCache>
                        <c:ptCount val="1"/>
                      </c15:dlblFieldTableCache>
                    </c15:dlblFTEntry>
                  </c15:dlblFieldTable>
                  <c15:showDataLabelsRange val="0"/>
                </c:ext>
                <c:ext xmlns:c16="http://schemas.microsoft.com/office/drawing/2014/chart" uri="{C3380CC4-5D6E-409C-BE32-E72D297353CC}">
                  <c16:uniqueId val="{00000023-C390-4083-86BB-4C52755958E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{09AE826C-B1FC-44D7-B87A-01836F30C54A}</c15:txfldGUID>
                      <c15:f>Diagramm!$K$59</c15:f>
                      <c15:dlblFieldTableCache>
                        <c:ptCount val="1"/>
                      </c15:dlblFieldTableCache>
                    </c15:dlblFTEntry>
                  </c15:dlblFieldTable>
                  <c15:showDataLabelsRange val="0"/>
                </c:ext>
                <c:ext xmlns:c16="http://schemas.microsoft.com/office/drawing/2014/chart" uri="{C3380CC4-5D6E-409C-BE32-E72D297353CC}">
                  <c16:uniqueId val="{00000024-C390-4083-86BB-4C52755958E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{FE2CE122-C4A3-4F5C-BF44-A74053282429}</c15:txfldGUID>
                      <c15:f>Diagramm!$K$60</c15:f>
                      <c15:dlblFieldTableCache>
                        <c:ptCount val="1"/>
                      </c15:dlblFieldTableCache>
                    </c15:dlblFTEntry>
                  </c15:dlblFieldTable>
                  <c15:showDataLabelsRange val="0"/>
                </c:ext>
                <c:ext xmlns:c16="http://schemas.microsoft.com/office/drawing/2014/chart" uri="{C3380CC4-5D6E-409C-BE32-E72D297353CC}">
                  <c16:uniqueId val="{00000025-C390-4083-86BB-4C52755958E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{51813AC8-BAD8-4F2F-A3F0-1A50D47EF2D3}</c15:txfldGUID>
                      <c15:f>Diagramm!$K$61</c15:f>
                      <c15:dlblFieldTableCache>
                        <c:ptCount val="1"/>
                      </c15:dlblFieldTableCache>
                    </c15:dlblFTEntry>
                  </c15:dlblFieldTable>
                  <c15:showDataLabelsRange val="0"/>
                </c:ext>
                <c:ext xmlns:c16="http://schemas.microsoft.com/office/drawing/2014/chart" uri="{C3380CC4-5D6E-409C-BE32-E72D297353CC}">
                  <c16:uniqueId val="{00000026-C390-4083-86BB-4C52755958E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{23C4B887-571C-4CB8-8252-222952A737F7}</c15:txfldGUID>
                      <c15:f>Diagramm!$K$62</c15:f>
                      <c15:dlblFieldTableCache>
                        <c:ptCount val="1"/>
                      </c15:dlblFieldTableCache>
                    </c15:dlblFTEntry>
                  </c15:dlblFieldTable>
                  <c15:showDataLabelsRange val="0"/>
                </c:ext>
                <c:ext xmlns:c16="http://schemas.microsoft.com/office/drawing/2014/chart" uri="{C3380CC4-5D6E-409C-BE32-E72D297353CC}">
                  <c16:uniqueId val="{00000027-C390-4083-86BB-4C52755958E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{67EC51BD-4EA8-4C9F-9601-82EAA81B52B5}</c15:txfldGUID>
                      <c15:f>Diagramm!$K$63</c15:f>
                      <c15:dlblFieldTableCache>
                        <c:ptCount val="1"/>
                      </c15:dlblFieldTableCache>
                    </c15:dlblFTEntry>
                  </c15:dlblFieldTable>
                  <c15:showDataLabelsRange val="0"/>
                </c:ext>
                <c:ext xmlns:c16="http://schemas.microsoft.com/office/drawing/2014/chart" uri="{C3380CC4-5D6E-409C-BE32-E72D297353CC}">
                  <c16:uniqueId val="{00000028-C390-4083-86BB-4C52755958E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{7B87631D-CA15-494A-AD3B-CC98379A0C42}</c15:txfldGUID>
                      <c15:f>Diagramm!$K$64</c15:f>
                      <c15:dlblFieldTableCache>
                        <c:ptCount val="1"/>
                      </c15:dlblFieldTableCache>
                    </c15:dlblFTEntry>
                  </c15:dlblFieldTable>
                  <c15:showDataLabelsRange val="0"/>
                </c:ext>
                <c:ext xmlns:c16="http://schemas.microsoft.com/office/drawing/2014/chart" uri="{C3380CC4-5D6E-409C-BE32-E72D297353CC}">
                  <c16:uniqueId val="{00000029-C390-4083-86BB-4C52755958E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{B7CE46C0-0BEF-4685-BA37-44FD4355465F}</c15:txfldGUID>
                      <c15:f>Diagramm!$K$65</c15:f>
                      <c15:dlblFieldTableCache>
                        <c:ptCount val="1"/>
                      </c15:dlblFieldTableCache>
                    </c15:dlblFTEntry>
                  </c15:dlblFieldTable>
                  <c15:showDataLabelsRange val="0"/>
                </c:ext>
                <c:ext xmlns:c16="http://schemas.microsoft.com/office/drawing/2014/chart" uri="{C3380CC4-5D6E-409C-BE32-E72D297353CC}">
                  <c16:uniqueId val="{0000002A-C390-4083-86BB-4C52755958E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{82444D68-2FF8-4DEC-8AEB-562BE55F7C2E}</c15:txfldGUID>
                      <c15:f>Diagramm!$K$66</c15:f>
                      <c15:dlblFieldTableCache>
                        <c:ptCount val="1"/>
                      </c15:dlblFieldTableCache>
                    </c15:dlblFTEntry>
                  </c15:dlblFieldTable>
                  <c15:showDataLabelsRange val="0"/>
                </c:ext>
                <c:ext xmlns:c16="http://schemas.microsoft.com/office/drawing/2014/chart" uri="{C3380CC4-5D6E-409C-BE32-E72D297353CC}">
                  <c16:uniqueId val="{0000002B-C390-4083-86BB-4C52755958E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{F68D54C0-D917-454A-8F4F-23EA8481A007}</c15:txfldGUID>
                      <c15:f>Diagramm!$K$67</c15:f>
                      <c15:dlblFieldTableCache>
                        <c:ptCount val="1"/>
                      </c15:dlblFieldTableCache>
                    </c15:dlblFTEntry>
                  </c15:dlblFieldTable>
                  <c15:showDataLabelsRange val="0"/>
                </c:ext>
                <c:ext xmlns:c16="http://schemas.microsoft.com/office/drawing/2014/chart" uri="{C3380CC4-5D6E-409C-BE32-E72D297353CC}">
                  <c16:uniqueId val="{0000002C-C390-4083-86BB-4C52755958E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390-4083-86BB-4C52755958E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{31FF31E7-3723-437D-ABA7-B71AF0837DFC}</c15:txfldGUID>
                      <c15:f>Diagramm!$J$46</c15:f>
                      <c15:dlblFieldTableCache>
                        <c:ptCount val="1"/>
                      </c15:dlblFieldTableCache>
                    </c15:dlblFTEntry>
                  </c15:dlblFieldTable>
                  <c15:showDataLabelsRange val="0"/>
                </c:ext>
                <c:ext xmlns:c16="http://schemas.microsoft.com/office/drawing/2014/chart" uri="{C3380CC4-5D6E-409C-BE32-E72D297353CC}">
                  <c16:uniqueId val="{0000002E-C390-4083-86BB-4C52755958E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{5714B3A8-A481-40A8-B78E-23B0F86E72DF}</c15:txfldGUID>
                      <c15:f>Diagramm!$J$47</c15:f>
                      <c15:dlblFieldTableCache>
                        <c:ptCount val="1"/>
                      </c15:dlblFieldTableCache>
                    </c15:dlblFTEntry>
                  </c15:dlblFieldTable>
                  <c15:showDataLabelsRange val="0"/>
                </c:ext>
                <c:ext xmlns:c16="http://schemas.microsoft.com/office/drawing/2014/chart" uri="{C3380CC4-5D6E-409C-BE32-E72D297353CC}">
                  <c16:uniqueId val="{0000002F-C390-4083-86BB-4C52755958E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{F8F4FA39-83B3-44AC-895D-286D2B4879F7}</c15:txfldGUID>
                      <c15:f>Diagramm!$J$48</c15:f>
                      <c15:dlblFieldTableCache>
                        <c:ptCount val="1"/>
                      </c15:dlblFieldTableCache>
                    </c15:dlblFTEntry>
                  </c15:dlblFieldTable>
                  <c15:showDataLabelsRange val="0"/>
                </c:ext>
                <c:ext xmlns:c16="http://schemas.microsoft.com/office/drawing/2014/chart" uri="{C3380CC4-5D6E-409C-BE32-E72D297353CC}">
                  <c16:uniqueId val="{00000030-C390-4083-86BB-4C52755958E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{3D97F082-B7BF-4F7B-94D4-EFEDF47336AB}</c15:txfldGUID>
                      <c15:f>Diagramm!$J$49</c15:f>
                      <c15:dlblFieldTableCache>
                        <c:ptCount val="1"/>
                      </c15:dlblFieldTableCache>
                    </c15:dlblFTEntry>
                  </c15:dlblFieldTable>
                  <c15:showDataLabelsRange val="0"/>
                </c:ext>
                <c:ext xmlns:c16="http://schemas.microsoft.com/office/drawing/2014/chart" uri="{C3380CC4-5D6E-409C-BE32-E72D297353CC}">
                  <c16:uniqueId val="{00000031-C390-4083-86BB-4C52755958E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{3A7C3F4E-B934-4447-AF7C-66515875B5DF}</c15:txfldGUID>
                      <c15:f>Diagramm!$J$50</c15:f>
                      <c15:dlblFieldTableCache>
                        <c:ptCount val="1"/>
                      </c15:dlblFieldTableCache>
                    </c15:dlblFTEntry>
                  </c15:dlblFieldTable>
                  <c15:showDataLabelsRange val="0"/>
                </c:ext>
                <c:ext xmlns:c16="http://schemas.microsoft.com/office/drawing/2014/chart" uri="{C3380CC4-5D6E-409C-BE32-E72D297353CC}">
                  <c16:uniqueId val="{00000032-C390-4083-86BB-4C52755958E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{52A4B021-7ECA-4FB6-AF24-A482713444F3}</c15:txfldGUID>
                      <c15:f>Diagramm!$J$51</c15:f>
                      <c15:dlblFieldTableCache>
                        <c:ptCount val="1"/>
                      </c15:dlblFieldTableCache>
                    </c15:dlblFTEntry>
                  </c15:dlblFieldTable>
                  <c15:showDataLabelsRange val="0"/>
                </c:ext>
                <c:ext xmlns:c16="http://schemas.microsoft.com/office/drawing/2014/chart" uri="{C3380CC4-5D6E-409C-BE32-E72D297353CC}">
                  <c16:uniqueId val="{00000033-C390-4083-86BB-4C52755958E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{04397FBD-9E49-4A08-8A34-53281E860781}</c15:txfldGUID>
                      <c15:f>Diagramm!$J$52</c15:f>
                      <c15:dlblFieldTableCache>
                        <c:ptCount val="1"/>
                      </c15:dlblFieldTableCache>
                    </c15:dlblFTEntry>
                  </c15:dlblFieldTable>
                  <c15:showDataLabelsRange val="0"/>
                </c:ext>
                <c:ext xmlns:c16="http://schemas.microsoft.com/office/drawing/2014/chart" uri="{C3380CC4-5D6E-409C-BE32-E72D297353CC}">
                  <c16:uniqueId val="{00000034-C390-4083-86BB-4C52755958E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{ACF860D0-0EB2-447E-9513-B3CDF80F57AC}</c15:txfldGUID>
                      <c15:f>Diagramm!$J$53</c15:f>
                      <c15:dlblFieldTableCache>
                        <c:ptCount val="1"/>
                      </c15:dlblFieldTableCache>
                    </c15:dlblFTEntry>
                  </c15:dlblFieldTable>
                  <c15:showDataLabelsRange val="0"/>
                </c:ext>
                <c:ext xmlns:c16="http://schemas.microsoft.com/office/drawing/2014/chart" uri="{C3380CC4-5D6E-409C-BE32-E72D297353CC}">
                  <c16:uniqueId val="{00000035-C390-4083-86BB-4C52755958E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{95279BEB-5CD2-44FC-9FCB-4878395022D1}</c15:txfldGUID>
                      <c15:f>Diagramm!$J$54</c15:f>
                      <c15:dlblFieldTableCache>
                        <c:ptCount val="1"/>
                      </c15:dlblFieldTableCache>
                    </c15:dlblFTEntry>
                  </c15:dlblFieldTable>
                  <c15:showDataLabelsRange val="0"/>
                </c:ext>
                <c:ext xmlns:c16="http://schemas.microsoft.com/office/drawing/2014/chart" uri="{C3380CC4-5D6E-409C-BE32-E72D297353CC}">
                  <c16:uniqueId val="{00000036-C390-4083-86BB-4C52755958E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{44EC0FD0-8631-46D8-8264-3C82DE6831F5}</c15:txfldGUID>
                      <c15:f>Diagramm!$J$55</c15:f>
                      <c15:dlblFieldTableCache>
                        <c:ptCount val="1"/>
                      </c15:dlblFieldTableCache>
                    </c15:dlblFTEntry>
                  </c15:dlblFieldTable>
                  <c15:showDataLabelsRange val="0"/>
                </c:ext>
                <c:ext xmlns:c16="http://schemas.microsoft.com/office/drawing/2014/chart" uri="{C3380CC4-5D6E-409C-BE32-E72D297353CC}">
                  <c16:uniqueId val="{00000037-C390-4083-86BB-4C52755958E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{43619E2B-5F09-4D0A-B655-E6EDB70AA028}</c15:txfldGUID>
                      <c15:f>Diagramm!$J$56</c15:f>
                      <c15:dlblFieldTableCache>
                        <c:ptCount val="1"/>
                      </c15:dlblFieldTableCache>
                    </c15:dlblFTEntry>
                  </c15:dlblFieldTable>
                  <c15:showDataLabelsRange val="0"/>
                </c:ext>
                <c:ext xmlns:c16="http://schemas.microsoft.com/office/drawing/2014/chart" uri="{C3380CC4-5D6E-409C-BE32-E72D297353CC}">
                  <c16:uniqueId val="{00000038-C390-4083-86BB-4C52755958E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{D8C32B35-5652-4862-BF54-DC2A76EEE51D}</c15:txfldGUID>
                      <c15:f>Diagramm!$J$57</c15:f>
                      <c15:dlblFieldTableCache>
                        <c:ptCount val="1"/>
                      </c15:dlblFieldTableCache>
                    </c15:dlblFTEntry>
                  </c15:dlblFieldTable>
                  <c15:showDataLabelsRange val="0"/>
                </c:ext>
                <c:ext xmlns:c16="http://schemas.microsoft.com/office/drawing/2014/chart" uri="{C3380CC4-5D6E-409C-BE32-E72D297353CC}">
                  <c16:uniqueId val="{00000039-C390-4083-86BB-4C52755958E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{603F6433-67CB-47E5-BF78-BEC20A11CB3F}</c15:txfldGUID>
                      <c15:f>Diagramm!$J$58</c15:f>
                      <c15:dlblFieldTableCache>
                        <c:ptCount val="1"/>
                      </c15:dlblFieldTableCache>
                    </c15:dlblFTEntry>
                  </c15:dlblFieldTable>
                  <c15:showDataLabelsRange val="0"/>
                </c:ext>
                <c:ext xmlns:c16="http://schemas.microsoft.com/office/drawing/2014/chart" uri="{C3380CC4-5D6E-409C-BE32-E72D297353CC}">
                  <c16:uniqueId val="{0000003A-C390-4083-86BB-4C52755958E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{0A68777E-75FB-4B4C-8C96-7C3FCD114F4C}</c15:txfldGUID>
                      <c15:f>Diagramm!$J$59</c15:f>
                      <c15:dlblFieldTableCache>
                        <c:ptCount val="1"/>
                      </c15:dlblFieldTableCache>
                    </c15:dlblFTEntry>
                  </c15:dlblFieldTable>
                  <c15:showDataLabelsRange val="0"/>
                </c:ext>
                <c:ext xmlns:c16="http://schemas.microsoft.com/office/drawing/2014/chart" uri="{C3380CC4-5D6E-409C-BE32-E72D297353CC}">
                  <c16:uniqueId val="{0000003B-C390-4083-86BB-4C52755958E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{B881E942-E3C8-4C12-A79F-7124478E323C}</c15:txfldGUID>
                      <c15:f>Diagramm!$J$60</c15:f>
                      <c15:dlblFieldTableCache>
                        <c:ptCount val="1"/>
                      </c15:dlblFieldTableCache>
                    </c15:dlblFTEntry>
                  </c15:dlblFieldTable>
                  <c15:showDataLabelsRange val="0"/>
                </c:ext>
                <c:ext xmlns:c16="http://schemas.microsoft.com/office/drawing/2014/chart" uri="{C3380CC4-5D6E-409C-BE32-E72D297353CC}">
                  <c16:uniqueId val="{0000003C-C390-4083-86BB-4C52755958E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{1E4B4248-C40B-48D2-A452-9F9E23F0BF9E}</c15:txfldGUID>
                      <c15:f>Diagramm!$J$61</c15:f>
                      <c15:dlblFieldTableCache>
                        <c:ptCount val="1"/>
                      </c15:dlblFieldTableCache>
                    </c15:dlblFTEntry>
                  </c15:dlblFieldTable>
                  <c15:showDataLabelsRange val="0"/>
                </c:ext>
                <c:ext xmlns:c16="http://schemas.microsoft.com/office/drawing/2014/chart" uri="{C3380CC4-5D6E-409C-BE32-E72D297353CC}">
                  <c16:uniqueId val="{0000003D-C390-4083-86BB-4C52755958E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{E126A73A-023F-44FB-B538-70F156CDBC72}</c15:txfldGUID>
                      <c15:f>Diagramm!$J$62</c15:f>
                      <c15:dlblFieldTableCache>
                        <c:ptCount val="1"/>
                      </c15:dlblFieldTableCache>
                    </c15:dlblFTEntry>
                  </c15:dlblFieldTable>
                  <c15:showDataLabelsRange val="0"/>
                </c:ext>
                <c:ext xmlns:c16="http://schemas.microsoft.com/office/drawing/2014/chart" uri="{C3380CC4-5D6E-409C-BE32-E72D297353CC}">
                  <c16:uniqueId val="{0000003E-C390-4083-86BB-4C52755958E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{2071BA38-3014-4D94-85E6-BE4BB77B19DB}</c15:txfldGUID>
                      <c15:f>Diagramm!$J$63</c15:f>
                      <c15:dlblFieldTableCache>
                        <c:ptCount val="1"/>
                      </c15:dlblFieldTableCache>
                    </c15:dlblFTEntry>
                  </c15:dlblFieldTable>
                  <c15:showDataLabelsRange val="0"/>
                </c:ext>
                <c:ext xmlns:c16="http://schemas.microsoft.com/office/drawing/2014/chart" uri="{C3380CC4-5D6E-409C-BE32-E72D297353CC}">
                  <c16:uniqueId val="{0000003F-C390-4083-86BB-4C52755958E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{E1F7A757-DEB2-4BF2-ABAF-A88BE1744C72}</c15:txfldGUID>
                      <c15:f>Diagramm!$J$64</c15:f>
                      <c15:dlblFieldTableCache>
                        <c:ptCount val="1"/>
                      </c15:dlblFieldTableCache>
                    </c15:dlblFTEntry>
                  </c15:dlblFieldTable>
                  <c15:showDataLabelsRange val="0"/>
                </c:ext>
                <c:ext xmlns:c16="http://schemas.microsoft.com/office/drawing/2014/chart" uri="{C3380CC4-5D6E-409C-BE32-E72D297353CC}">
                  <c16:uniqueId val="{00000040-C390-4083-86BB-4C52755958E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{8959BCAE-70A7-4496-B90B-4FD428385305}</c15:txfldGUID>
                      <c15:f>Diagramm!$J$65</c15:f>
                      <c15:dlblFieldTableCache>
                        <c:ptCount val="1"/>
                      </c15:dlblFieldTableCache>
                    </c15:dlblFTEntry>
                  </c15:dlblFieldTable>
                  <c15:showDataLabelsRange val="0"/>
                </c:ext>
                <c:ext xmlns:c16="http://schemas.microsoft.com/office/drawing/2014/chart" uri="{C3380CC4-5D6E-409C-BE32-E72D297353CC}">
                  <c16:uniqueId val="{00000041-C390-4083-86BB-4C52755958E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{8F9AA1AF-1106-4BFC-A7A8-0113318C9C1B}</c15:txfldGUID>
                      <c15:f>Diagramm!$J$66</c15:f>
                      <c15:dlblFieldTableCache>
                        <c:ptCount val="1"/>
                      </c15:dlblFieldTableCache>
                    </c15:dlblFTEntry>
                  </c15:dlblFieldTable>
                  <c15:showDataLabelsRange val="0"/>
                </c:ext>
                <c:ext xmlns:c16="http://schemas.microsoft.com/office/drawing/2014/chart" uri="{C3380CC4-5D6E-409C-BE32-E72D297353CC}">
                  <c16:uniqueId val="{00000042-C390-4083-86BB-4C52755958E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{D83357E0-F740-4CDC-9741-9897F154FECA}</c15:txfldGUID>
                      <c15:f>Diagramm!$J$67</c15:f>
                      <c15:dlblFieldTableCache>
                        <c:ptCount val="1"/>
                      </c15:dlblFieldTableCache>
                    </c15:dlblFTEntry>
                  </c15:dlblFieldTable>
                  <c15:showDataLabelsRange val="0"/>
                </c:ext>
                <c:ext xmlns:c16="http://schemas.microsoft.com/office/drawing/2014/chart" uri="{C3380CC4-5D6E-409C-BE32-E72D297353CC}">
                  <c16:uniqueId val="{00000043-C390-4083-86BB-4C52755958E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390-4083-86BB-4C52755958E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40F-4AD1-848F-D98A709F248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0F-4AD1-848F-D98A709F248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40F-4AD1-848F-D98A709F248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0F-4AD1-848F-D98A709F248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40F-4AD1-848F-D98A709F248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40F-4AD1-848F-D98A709F248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40F-4AD1-848F-D98A709F248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40F-4AD1-848F-D98A709F248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40F-4AD1-848F-D98A709F248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40F-4AD1-848F-D98A709F248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40F-4AD1-848F-D98A709F248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40F-4AD1-848F-D98A709F248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40F-4AD1-848F-D98A709F248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40F-4AD1-848F-D98A709F248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40F-4AD1-848F-D98A709F248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40F-4AD1-848F-D98A709F248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40F-4AD1-848F-D98A709F248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40F-4AD1-848F-D98A709F248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40F-4AD1-848F-D98A709F248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40F-4AD1-848F-D98A709F248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40F-4AD1-848F-D98A709F248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40F-4AD1-848F-D98A709F248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40F-4AD1-848F-D98A709F248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40F-4AD1-848F-D98A709F248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40F-4AD1-848F-D98A709F248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40F-4AD1-848F-D98A709F248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40F-4AD1-848F-D98A709F248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40F-4AD1-848F-D98A709F248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40F-4AD1-848F-D98A709F248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40F-4AD1-848F-D98A709F248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40F-4AD1-848F-D98A709F248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40F-4AD1-848F-D98A709F248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40F-4AD1-848F-D98A709F248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40F-4AD1-848F-D98A709F248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40F-4AD1-848F-D98A709F248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40F-4AD1-848F-D98A709F248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40F-4AD1-848F-D98A709F248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40F-4AD1-848F-D98A709F248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40F-4AD1-848F-D98A709F248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40F-4AD1-848F-D98A709F248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40F-4AD1-848F-D98A709F248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40F-4AD1-848F-D98A709F248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40F-4AD1-848F-D98A709F248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40F-4AD1-848F-D98A709F248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40F-4AD1-848F-D98A709F248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40F-4AD1-848F-D98A709F248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40F-4AD1-848F-D98A709F248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40F-4AD1-848F-D98A709F248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40F-4AD1-848F-D98A709F248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40F-4AD1-848F-D98A709F248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40F-4AD1-848F-D98A709F248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40F-4AD1-848F-D98A709F248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40F-4AD1-848F-D98A709F248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40F-4AD1-848F-D98A709F248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40F-4AD1-848F-D98A709F248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40F-4AD1-848F-D98A709F248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40F-4AD1-848F-D98A709F248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40F-4AD1-848F-D98A709F248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40F-4AD1-848F-D98A709F248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40F-4AD1-848F-D98A709F248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40F-4AD1-848F-D98A709F248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40F-4AD1-848F-D98A709F248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40F-4AD1-848F-D98A709F248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40F-4AD1-848F-D98A709F248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40F-4AD1-848F-D98A709F248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40F-4AD1-848F-D98A709F248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40F-4AD1-848F-D98A709F248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40F-4AD1-848F-D98A709F248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40F-4AD1-848F-D98A709F248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102.91697695115971</c:v>
                </c:pt>
                <c:pt idx="2">
                  <c:v>102.84795757124434</c:v>
                </c:pt>
                <c:pt idx="3">
                  <c:v>100.9426594256861</c:v>
                </c:pt>
                <c:pt idx="4">
                  <c:v>101.26051183319105</c:v>
                </c:pt>
                <c:pt idx="5">
                  <c:v>103.75610730697278</c:v>
                </c:pt>
                <c:pt idx="6">
                  <c:v>104.31916014312439</c:v>
                </c:pt>
                <c:pt idx="7">
                  <c:v>102.5973082441833</c:v>
                </c:pt>
                <c:pt idx="8">
                  <c:v>102.59004304629747</c:v>
                </c:pt>
                <c:pt idx="9">
                  <c:v>106.10094992462358</c:v>
                </c:pt>
                <c:pt idx="10">
                  <c:v>106.70032875020435</c:v>
                </c:pt>
                <c:pt idx="11">
                  <c:v>106.63312566976042</c:v>
                </c:pt>
                <c:pt idx="12">
                  <c:v>107.27791198212762</c:v>
                </c:pt>
                <c:pt idx="13">
                  <c:v>110.61627041066531</c:v>
                </c:pt>
                <c:pt idx="14">
                  <c:v>111.27921971774705</c:v>
                </c:pt>
                <c:pt idx="15">
                  <c:v>110.50184354396353</c:v>
                </c:pt>
                <c:pt idx="16">
                  <c:v>111.26832192091831</c:v>
                </c:pt>
                <c:pt idx="17">
                  <c:v>113.58228744755434</c:v>
                </c:pt>
                <c:pt idx="18">
                  <c:v>113.47330947926694</c:v>
                </c:pt>
                <c:pt idx="19">
                  <c:v>112.18373685453258</c:v>
                </c:pt>
                <c:pt idx="20">
                  <c:v>112.3254082133062</c:v>
                </c:pt>
                <c:pt idx="21">
                  <c:v>114.15078918212033</c:v>
                </c:pt>
                <c:pt idx="22">
                  <c:v>114.50678387852588</c:v>
                </c:pt>
                <c:pt idx="23">
                  <c:v>110.59265851753636</c:v>
                </c:pt>
                <c:pt idx="24">
                  <c:v>110.27298981055998</c:v>
                </c:pt>
              </c:numCache>
            </c:numRef>
          </c:val>
          <c:smooth val="0"/>
          <c:extLst>
            <c:ext xmlns:c16="http://schemas.microsoft.com/office/drawing/2014/chart" uri="{C3380CC4-5D6E-409C-BE32-E72D297353CC}">
              <c16:uniqueId val="{00000000-0778-43C2-A573-DE2AC81AB3A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103.60215053763442</c:v>
                </c:pt>
                <c:pt idx="2">
                  <c:v>106.66666666666667</c:v>
                </c:pt>
                <c:pt idx="3">
                  <c:v>106.23655913978493</c:v>
                </c:pt>
                <c:pt idx="4">
                  <c:v>105.91397849462365</c:v>
                </c:pt>
                <c:pt idx="5">
                  <c:v>112.95698924731184</c:v>
                </c:pt>
                <c:pt idx="6">
                  <c:v>118.17204301075267</c:v>
                </c:pt>
                <c:pt idx="7">
                  <c:v>115.21505376344085</c:v>
                </c:pt>
                <c:pt idx="8">
                  <c:v>116.93548387096774</c:v>
                </c:pt>
                <c:pt idx="9">
                  <c:v>119.6236559139785</c:v>
                </c:pt>
                <c:pt idx="10">
                  <c:v>127.90322580645162</c:v>
                </c:pt>
                <c:pt idx="11">
                  <c:v>127.04301075268818</c:v>
                </c:pt>
                <c:pt idx="12">
                  <c:v>129.35483870967741</c:v>
                </c:pt>
                <c:pt idx="13">
                  <c:v>134.24731182795699</c:v>
                </c:pt>
                <c:pt idx="14">
                  <c:v>135.16129032258064</c:v>
                </c:pt>
                <c:pt idx="15">
                  <c:v>135.53763440860217</c:v>
                </c:pt>
                <c:pt idx="16">
                  <c:v>136.8279569892473</c:v>
                </c:pt>
                <c:pt idx="17">
                  <c:v>142.95698924731184</c:v>
                </c:pt>
                <c:pt idx="18">
                  <c:v>145.3763440860215</c:v>
                </c:pt>
                <c:pt idx="19">
                  <c:v>142.58064516129031</c:v>
                </c:pt>
                <c:pt idx="20">
                  <c:v>141.93548387096774</c:v>
                </c:pt>
                <c:pt idx="21">
                  <c:v>148.87096774193549</c:v>
                </c:pt>
                <c:pt idx="22">
                  <c:v>153.01075268817203</c:v>
                </c:pt>
                <c:pt idx="23">
                  <c:v>151.55913978494624</c:v>
                </c:pt>
                <c:pt idx="24">
                  <c:v>146.98924731182797</c:v>
                </c:pt>
              </c:numCache>
            </c:numRef>
          </c:val>
          <c:smooth val="0"/>
          <c:extLst>
            <c:ext xmlns:c16="http://schemas.microsoft.com/office/drawing/2014/chart" uri="{C3380CC4-5D6E-409C-BE32-E72D297353CC}">
              <c16:uniqueId val="{00000001-0778-43C2-A573-DE2AC81AB3A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c:v>
                </c:pt>
                <c:pt idx="2">
                  <c:v>100.37138389366693</c:v>
                </c:pt>
                <c:pt idx="3">
                  <c:v>99.745895230648941</c:v>
                </c:pt>
                <c:pt idx="4">
                  <c:v>94.292415949960912</c:v>
                </c:pt>
                <c:pt idx="5">
                  <c:v>96.618451915559035</c:v>
                </c:pt>
                <c:pt idx="6">
                  <c:v>96.579358874120402</c:v>
                </c:pt>
                <c:pt idx="7">
                  <c:v>95.484753713838927</c:v>
                </c:pt>
                <c:pt idx="8">
                  <c:v>96.266614542611421</c:v>
                </c:pt>
                <c:pt idx="9">
                  <c:v>99.21813917122752</c:v>
                </c:pt>
                <c:pt idx="10">
                  <c:v>98.025801407349491</c:v>
                </c:pt>
                <c:pt idx="11">
                  <c:v>98.416731821735723</c:v>
                </c:pt>
                <c:pt idx="12">
                  <c:v>97.986708365910872</c:v>
                </c:pt>
                <c:pt idx="13">
                  <c:v>101.05551211884286</c:v>
                </c:pt>
                <c:pt idx="14">
                  <c:v>102.13057075840501</c:v>
                </c:pt>
                <c:pt idx="15">
                  <c:v>101.83737294761532</c:v>
                </c:pt>
                <c:pt idx="16">
                  <c:v>99.335418295543406</c:v>
                </c:pt>
                <c:pt idx="17">
                  <c:v>102.28694292415949</c:v>
                </c:pt>
                <c:pt idx="18">
                  <c:v>100.11727912431587</c:v>
                </c:pt>
                <c:pt idx="19">
                  <c:v>98.534010946051595</c:v>
                </c:pt>
                <c:pt idx="20">
                  <c:v>97.517591868647386</c:v>
                </c:pt>
                <c:pt idx="21">
                  <c:v>100.19546520719311</c:v>
                </c:pt>
                <c:pt idx="22">
                  <c:v>99.198592650508203</c:v>
                </c:pt>
                <c:pt idx="23">
                  <c:v>96.442533229085228</c:v>
                </c:pt>
                <c:pt idx="24">
                  <c:v>93.901485535574665</c:v>
                </c:pt>
              </c:numCache>
            </c:numRef>
          </c:val>
          <c:smooth val="0"/>
          <c:extLst>
            <c:ext xmlns:c16="http://schemas.microsoft.com/office/drawing/2014/chart" uri="{C3380CC4-5D6E-409C-BE32-E72D297353CC}">
              <c16:uniqueId val="{00000002-0778-43C2-A573-DE2AC81AB3A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778-43C2-A573-DE2AC81AB3AB}"/>
                </c:ext>
              </c:extLst>
            </c:dLbl>
            <c:dLbl>
              <c:idx val="1"/>
              <c:delete val="1"/>
              <c:extLst>
                <c:ext xmlns:c15="http://schemas.microsoft.com/office/drawing/2012/chart" uri="{CE6537A1-D6FC-4f65-9D91-7224C49458BB}"/>
                <c:ext xmlns:c16="http://schemas.microsoft.com/office/drawing/2014/chart" uri="{C3380CC4-5D6E-409C-BE32-E72D297353CC}">
                  <c16:uniqueId val="{00000004-0778-43C2-A573-DE2AC81AB3AB}"/>
                </c:ext>
              </c:extLst>
            </c:dLbl>
            <c:dLbl>
              <c:idx val="2"/>
              <c:delete val="1"/>
              <c:extLst>
                <c:ext xmlns:c15="http://schemas.microsoft.com/office/drawing/2012/chart" uri="{CE6537A1-D6FC-4f65-9D91-7224C49458BB}"/>
                <c:ext xmlns:c16="http://schemas.microsoft.com/office/drawing/2014/chart" uri="{C3380CC4-5D6E-409C-BE32-E72D297353CC}">
                  <c16:uniqueId val="{00000005-0778-43C2-A573-DE2AC81AB3AB}"/>
                </c:ext>
              </c:extLst>
            </c:dLbl>
            <c:dLbl>
              <c:idx val="3"/>
              <c:delete val="1"/>
              <c:extLst>
                <c:ext xmlns:c15="http://schemas.microsoft.com/office/drawing/2012/chart" uri="{CE6537A1-D6FC-4f65-9D91-7224C49458BB}"/>
                <c:ext xmlns:c16="http://schemas.microsoft.com/office/drawing/2014/chart" uri="{C3380CC4-5D6E-409C-BE32-E72D297353CC}">
                  <c16:uniqueId val="{00000006-0778-43C2-A573-DE2AC81AB3AB}"/>
                </c:ext>
              </c:extLst>
            </c:dLbl>
            <c:dLbl>
              <c:idx val="4"/>
              <c:delete val="1"/>
              <c:extLst>
                <c:ext xmlns:c15="http://schemas.microsoft.com/office/drawing/2012/chart" uri="{CE6537A1-D6FC-4f65-9D91-7224C49458BB}"/>
                <c:ext xmlns:c16="http://schemas.microsoft.com/office/drawing/2014/chart" uri="{C3380CC4-5D6E-409C-BE32-E72D297353CC}">
                  <c16:uniqueId val="{00000007-0778-43C2-A573-DE2AC81AB3AB}"/>
                </c:ext>
              </c:extLst>
            </c:dLbl>
            <c:dLbl>
              <c:idx val="5"/>
              <c:delete val="1"/>
              <c:extLst>
                <c:ext xmlns:c15="http://schemas.microsoft.com/office/drawing/2012/chart" uri="{CE6537A1-D6FC-4f65-9D91-7224C49458BB}"/>
                <c:ext xmlns:c16="http://schemas.microsoft.com/office/drawing/2014/chart" uri="{C3380CC4-5D6E-409C-BE32-E72D297353CC}">
                  <c16:uniqueId val="{00000008-0778-43C2-A573-DE2AC81AB3AB}"/>
                </c:ext>
              </c:extLst>
            </c:dLbl>
            <c:dLbl>
              <c:idx val="6"/>
              <c:delete val="1"/>
              <c:extLst>
                <c:ext xmlns:c15="http://schemas.microsoft.com/office/drawing/2012/chart" uri="{CE6537A1-D6FC-4f65-9D91-7224C49458BB}"/>
                <c:ext xmlns:c16="http://schemas.microsoft.com/office/drawing/2014/chart" uri="{C3380CC4-5D6E-409C-BE32-E72D297353CC}">
                  <c16:uniqueId val="{00000009-0778-43C2-A573-DE2AC81AB3AB}"/>
                </c:ext>
              </c:extLst>
            </c:dLbl>
            <c:dLbl>
              <c:idx val="7"/>
              <c:delete val="1"/>
              <c:extLst>
                <c:ext xmlns:c15="http://schemas.microsoft.com/office/drawing/2012/chart" uri="{CE6537A1-D6FC-4f65-9D91-7224C49458BB}"/>
                <c:ext xmlns:c16="http://schemas.microsoft.com/office/drawing/2014/chart" uri="{C3380CC4-5D6E-409C-BE32-E72D297353CC}">
                  <c16:uniqueId val="{0000000A-0778-43C2-A573-DE2AC81AB3AB}"/>
                </c:ext>
              </c:extLst>
            </c:dLbl>
            <c:dLbl>
              <c:idx val="8"/>
              <c:delete val="1"/>
              <c:extLst>
                <c:ext xmlns:c15="http://schemas.microsoft.com/office/drawing/2012/chart" uri="{CE6537A1-D6FC-4f65-9D91-7224C49458BB}"/>
                <c:ext xmlns:c16="http://schemas.microsoft.com/office/drawing/2014/chart" uri="{C3380CC4-5D6E-409C-BE32-E72D297353CC}">
                  <c16:uniqueId val="{0000000B-0778-43C2-A573-DE2AC81AB3AB}"/>
                </c:ext>
              </c:extLst>
            </c:dLbl>
            <c:dLbl>
              <c:idx val="9"/>
              <c:delete val="1"/>
              <c:extLst>
                <c:ext xmlns:c15="http://schemas.microsoft.com/office/drawing/2012/chart" uri="{CE6537A1-D6FC-4f65-9D91-7224C49458BB}"/>
                <c:ext xmlns:c16="http://schemas.microsoft.com/office/drawing/2014/chart" uri="{C3380CC4-5D6E-409C-BE32-E72D297353CC}">
                  <c16:uniqueId val="{0000000C-0778-43C2-A573-DE2AC81AB3AB}"/>
                </c:ext>
              </c:extLst>
            </c:dLbl>
            <c:dLbl>
              <c:idx val="10"/>
              <c:delete val="1"/>
              <c:extLst>
                <c:ext xmlns:c15="http://schemas.microsoft.com/office/drawing/2012/chart" uri="{CE6537A1-D6FC-4f65-9D91-7224C49458BB}"/>
                <c:ext xmlns:c16="http://schemas.microsoft.com/office/drawing/2014/chart" uri="{C3380CC4-5D6E-409C-BE32-E72D297353CC}">
                  <c16:uniqueId val="{0000000D-0778-43C2-A573-DE2AC81AB3AB}"/>
                </c:ext>
              </c:extLst>
            </c:dLbl>
            <c:dLbl>
              <c:idx val="11"/>
              <c:delete val="1"/>
              <c:extLst>
                <c:ext xmlns:c15="http://schemas.microsoft.com/office/drawing/2012/chart" uri="{CE6537A1-D6FC-4f65-9D91-7224C49458BB}"/>
                <c:ext xmlns:c16="http://schemas.microsoft.com/office/drawing/2014/chart" uri="{C3380CC4-5D6E-409C-BE32-E72D297353CC}">
                  <c16:uniqueId val="{0000000E-0778-43C2-A573-DE2AC81AB3AB}"/>
                </c:ext>
              </c:extLst>
            </c:dLbl>
            <c:dLbl>
              <c:idx val="12"/>
              <c:delete val="1"/>
              <c:extLst>
                <c:ext xmlns:c15="http://schemas.microsoft.com/office/drawing/2012/chart" uri="{CE6537A1-D6FC-4f65-9D91-7224C49458BB}"/>
                <c:ext xmlns:c16="http://schemas.microsoft.com/office/drawing/2014/chart" uri="{C3380CC4-5D6E-409C-BE32-E72D297353CC}">
                  <c16:uniqueId val="{0000000F-0778-43C2-A573-DE2AC81AB3A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778-43C2-A573-DE2AC81AB3AB}"/>
                </c:ext>
              </c:extLst>
            </c:dLbl>
            <c:dLbl>
              <c:idx val="14"/>
              <c:delete val="1"/>
              <c:extLst>
                <c:ext xmlns:c15="http://schemas.microsoft.com/office/drawing/2012/chart" uri="{CE6537A1-D6FC-4f65-9D91-7224C49458BB}"/>
                <c:ext xmlns:c16="http://schemas.microsoft.com/office/drawing/2014/chart" uri="{C3380CC4-5D6E-409C-BE32-E72D297353CC}">
                  <c16:uniqueId val="{00000011-0778-43C2-A573-DE2AC81AB3AB}"/>
                </c:ext>
              </c:extLst>
            </c:dLbl>
            <c:dLbl>
              <c:idx val="15"/>
              <c:delete val="1"/>
              <c:extLst>
                <c:ext xmlns:c15="http://schemas.microsoft.com/office/drawing/2012/chart" uri="{CE6537A1-D6FC-4f65-9D91-7224C49458BB}"/>
                <c:ext xmlns:c16="http://schemas.microsoft.com/office/drawing/2014/chart" uri="{C3380CC4-5D6E-409C-BE32-E72D297353CC}">
                  <c16:uniqueId val="{00000012-0778-43C2-A573-DE2AC81AB3AB}"/>
                </c:ext>
              </c:extLst>
            </c:dLbl>
            <c:dLbl>
              <c:idx val="16"/>
              <c:delete val="1"/>
              <c:extLst>
                <c:ext xmlns:c15="http://schemas.microsoft.com/office/drawing/2012/chart" uri="{CE6537A1-D6FC-4f65-9D91-7224C49458BB}"/>
                <c:ext xmlns:c16="http://schemas.microsoft.com/office/drawing/2014/chart" uri="{C3380CC4-5D6E-409C-BE32-E72D297353CC}">
                  <c16:uniqueId val="{00000013-0778-43C2-A573-DE2AC81AB3AB}"/>
                </c:ext>
              </c:extLst>
            </c:dLbl>
            <c:dLbl>
              <c:idx val="17"/>
              <c:delete val="1"/>
              <c:extLst>
                <c:ext xmlns:c15="http://schemas.microsoft.com/office/drawing/2012/chart" uri="{CE6537A1-D6FC-4f65-9D91-7224C49458BB}"/>
                <c:ext xmlns:c16="http://schemas.microsoft.com/office/drawing/2014/chart" uri="{C3380CC4-5D6E-409C-BE32-E72D297353CC}">
                  <c16:uniqueId val="{00000014-0778-43C2-A573-DE2AC81AB3AB}"/>
                </c:ext>
              </c:extLst>
            </c:dLbl>
            <c:dLbl>
              <c:idx val="18"/>
              <c:delete val="1"/>
              <c:extLst>
                <c:ext xmlns:c15="http://schemas.microsoft.com/office/drawing/2012/chart" uri="{CE6537A1-D6FC-4f65-9D91-7224C49458BB}"/>
                <c:ext xmlns:c16="http://schemas.microsoft.com/office/drawing/2014/chart" uri="{C3380CC4-5D6E-409C-BE32-E72D297353CC}">
                  <c16:uniqueId val="{00000015-0778-43C2-A573-DE2AC81AB3AB}"/>
                </c:ext>
              </c:extLst>
            </c:dLbl>
            <c:dLbl>
              <c:idx val="19"/>
              <c:delete val="1"/>
              <c:extLst>
                <c:ext xmlns:c15="http://schemas.microsoft.com/office/drawing/2012/chart" uri="{CE6537A1-D6FC-4f65-9D91-7224C49458BB}"/>
                <c:ext xmlns:c16="http://schemas.microsoft.com/office/drawing/2014/chart" uri="{C3380CC4-5D6E-409C-BE32-E72D297353CC}">
                  <c16:uniqueId val="{00000016-0778-43C2-A573-DE2AC81AB3AB}"/>
                </c:ext>
              </c:extLst>
            </c:dLbl>
            <c:dLbl>
              <c:idx val="20"/>
              <c:delete val="1"/>
              <c:extLst>
                <c:ext xmlns:c15="http://schemas.microsoft.com/office/drawing/2012/chart" uri="{CE6537A1-D6FC-4f65-9D91-7224C49458BB}"/>
                <c:ext xmlns:c16="http://schemas.microsoft.com/office/drawing/2014/chart" uri="{C3380CC4-5D6E-409C-BE32-E72D297353CC}">
                  <c16:uniqueId val="{00000017-0778-43C2-A573-DE2AC81AB3AB}"/>
                </c:ext>
              </c:extLst>
            </c:dLbl>
            <c:dLbl>
              <c:idx val="21"/>
              <c:delete val="1"/>
              <c:extLst>
                <c:ext xmlns:c15="http://schemas.microsoft.com/office/drawing/2012/chart" uri="{CE6537A1-D6FC-4f65-9D91-7224C49458BB}"/>
                <c:ext xmlns:c16="http://schemas.microsoft.com/office/drawing/2014/chart" uri="{C3380CC4-5D6E-409C-BE32-E72D297353CC}">
                  <c16:uniqueId val="{00000018-0778-43C2-A573-DE2AC81AB3AB}"/>
                </c:ext>
              </c:extLst>
            </c:dLbl>
            <c:dLbl>
              <c:idx val="22"/>
              <c:delete val="1"/>
              <c:extLst>
                <c:ext xmlns:c15="http://schemas.microsoft.com/office/drawing/2012/chart" uri="{CE6537A1-D6FC-4f65-9D91-7224C49458BB}"/>
                <c:ext xmlns:c16="http://schemas.microsoft.com/office/drawing/2014/chart" uri="{C3380CC4-5D6E-409C-BE32-E72D297353CC}">
                  <c16:uniqueId val="{00000019-0778-43C2-A573-DE2AC81AB3AB}"/>
                </c:ext>
              </c:extLst>
            </c:dLbl>
            <c:dLbl>
              <c:idx val="23"/>
              <c:delete val="1"/>
              <c:extLst>
                <c:ext xmlns:c15="http://schemas.microsoft.com/office/drawing/2012/chart" uri="{CE6537A1-D6FC-4f65-9D91-7224C49458BB}"/>
                <c:ext xmlns:c16="http://schemas.microsoft.com/office/drawing/2014/chart" uri="{C3380CC4-5D6E-409C-BE32-E72D297353CC}">
                  <c16:uniqueId val="{0000001A-0778-43C2-A573-DE2AC81AB3AB}"/>
                </c:ext>
              </c:extLst>
            </c:dLbl>
            <c:dLbl>
              <c:idx val="24"/>
              <c:delete val="1"/>
              <c:extLst>
                <c:ext xmlns:c15="http://schemas.microsoft.com/office/drawing/2012/chart" uri="{CE6537A1-D6FC-4f65-9D91-7224C49458BB}"/>
                <c:ext xmlns:c16="http://schemas.microsoft.com/office/drawing/2014/chart" uri="{C3380CC4-5D6E-409C-BE32-E72D297353CC}">
                  <c16:uniqueId val="{0000001B-0778-43C2-A573-DE2AC81AB3A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778-43C2-A573-DE2AC81AB3A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Dahme-Spreewald (12061)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60713</v>
      </c>
      <c r="F11" s="238">
        <v>60889</v>
      </c>
      <c r="G11" s="238">
        <v>63044</v>
      </c>
      <c r="H11" s="238">
        <v>62848</v>
      </c>
      <c r="I11" s="265">
        <v>61843</v>
      </c>
      <c r="J11" s="263">
        <v>-1130</v>
      </c>
      <c r="K11" s="266">
        <v>-1.8272076063580356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14.726664799960469</v>
      </c>
      <c r="E13" s="115">
        <v>8941</v>
      </c>
      <c r="F13" s="114">
        <v>9040</v>
      </c>
      <c r="G13" s="114">
        <v>9475</v>
      </c>
      <c r="H13" s="114">
        <v>10029</v>
      </c>
      <c r="I13" s="140">
        <v>9090</v>
      </c>
      <c r="J13" s="115">
        <v>-149</v>
      </c>
      <c r="K13" s="116">
        <v>-1.6391639163916392</v>
      </c>
    </row>
    <row r="14" spans="1:255" ht="14.1" customHeight="1" x14ac:dyDescent="0.2">
      <c r="A14" s="306" t="s">
        <v>230</v>
      </c>
      <c r="B14" s="307"/>
      <c r="C14" s="308"/>
      <c r="D14" s="113">
        <v>63.06062951921335</v>
      </c>
      <c r="E14" s="115">
        <v>38286</v>
      </c>
      <c r="F14" s="114">
        <v>38442</v>
      </c>
      <c r="G14" s="114">
        <v>40121</v>
      </c>
      <c r="H14" s="114">
        <v>39625</v>
      </c>
      <c r="I14" s="140">
        <v>39660</v>
      </c>
      <c r="J14" s="115">
        <v>-1374</v>
      </c>
      <c r="K14" s="116">
        <v>-3.4644478063540092</v>
      </c>
    </row>
    <row r="15" spans="1:255" ht="14.1" customHeight="1" x14ac:dyDescent="0.2">
      <c r="A15" s="306" t="s">
        <v>231</v>
      </c>
      <c r="B15" s="307"/>
      <c r="C15" s="308"/>
      <c r="D15" s="113">
        <v>11.712483323176256</v>
      </c>
      <c r="E15" s="115">
        <v>7111</v>
      </c>
      <c r="F15" s="114">
        <v>7098</v>
      </c>
      <c r="G15" s="114">
        <v>7119</v>
      </c>
      <c r="H15" s="114">
        <v>7000</v>
      </c>
      <c r="I15" s="140">
        <v>6948</v>
      </c>
      <c r="J15" s="115">
        <v>163</v>
      </c>
      <c r="K15" s="116">
        <v>2.345998848589522</v>
      </c>
    </row>
    <row r="16" spans="1:255" ht="14.1" customHeight="1" x14ac:dyDescent="0.2">
      <c r="A16" s="306" t="s">
        <v>232</v>
      </c>
      <c r="B16" s="307"/>
      <c r="C16" s="308"/>
      <c r="D16" s="113">
        <v>10.444221171742461</v>
      </c>
      <c r="E16" s="115">
        <v>6341</v>
      </c>
      <c r="F16" s="114">
        <v>6274</v>
      </c>
      <c r="G16" s="114">
        <v>6289</v>
      </c>
      <c r="H16" s="114">
        <v>6149</v>
      </c>
      <c r="I16" s="140">
        <v>6099</v>
      </c>
      <c r="J16" s="115">
        <v>242</v>
      </c>
      <c r="K16" s="116">
        <v>3.9678635841941303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1.8661571656811555</v>
      </c>
      <c r="E18" s="115">
        <v>1133</v>
      </c>
      <c r="F18" s="114">
        <v>1110</v>
      </c>
      <c r="G18" s="114">
        <v>1383</v>
      </c>
      <c r="H18" s="114">
        <v>1858</v>
      </c>
      <c r="I18" s="140">
        <v>1133</v>
      </c>
      <c r="J18" s="115">
        <v>0</v>
      </c>
      <c r="K18" s="116">
        <v>0</v>
      </c>
    </row>
    <row r="19" spans="1:255" ht="14.1" customHeight="1" x14ac:dyDescent="0.2">
      <c r="A19" s="306" t="s">
        <v>235</v>
      </c>
      <c r="B19" s="307" t="s">
        <v>236</v>
      </c>
      <c r="C19" s="308"/>
      <c r="D19" s="113">
        <v>0.81366428936142177</v>
      </c>
      <c r="E19" s="115">
        <v>494</v>
      </c>
      <c r="F19" s="114">
        <v>464</v>
      </c>
      <c r="G19" s="114">
        <v>731</v>
      </c>
      <c r="H19" s="114">
        <v>1228</v>
      </c>
      <c r="I19" s="140">
        <v>494</v>
      </c>
      <c r="J19" s="115">
        <v>0</v>
      </c>
      <c r="K19" s="116">
        <v>0</v>
      </c>
    </row>
    <row r="20" spans="1:255" ht="14.1" customHeight="1" x14ac:dyDescent="0.2">
      <c r="A20" s="306">
        <v>12</v>
      </c>
      <c r="B20" s="307" t="s">
        <v>237</v>
      </c>
      <c r="C20" s="308"/>
      <c r="D20" s="113">
        <v>0.77413404048556322</v>
      </c>
      <c r="E20" s="115">
        <v>470</v>
      </c>
      <c r="F20" s="114">
        <v>469</v>
      </c>
      <c r="G20" s="114">
        <v>484</v>
      </c>
      <c r="H20" s="114">
        <v>462</v>
      </c>
      <c r="I20" s="140">
        <v>450</v>
      </c>
      <c r="J20" s="115">
        <v>20</v>
      </c>
      <c r="K20" s="116">
        <v>4.4444444444444446</v>
      </c>
    </row>
    <row r="21" spans="1:255" ht="14.1" customHeight="1" x14ac:dyDescent="0.2">
      <c r="A21" s="306">
        <v>21</v>
      </c>
      <c r="B21" s="307" t="s">
        <v>238</v>
      </c>
      <c r="C21" s="308"/>
      <c r="D21" s="113">
        <v>0.52706998501144731</v>
      </c>
      <c r="E21" s="115">
        <v>320</v>
      </c>
      <c r="F21" s="114">
        <v>308</v>
      </c>
      <c r="G21" s="114">
        <v>312</v>
      </c>
      <c r="H21" s="114">
        <v>305</v>
      </c>
      <c r="I21" s="140">
        <v>297</v>
      </c>
      <c r="J21" s="115">
        <v>23</v>
      </c>
      <c r="K21" s="116">
        <v>7.7441077441077439</v>
      </c>
    </row>
    <row r="22" spans="1:255" ht="14.1" customHeight="1" x14ac:dyDescent="0.2">
      <c r="A22" s="306">
        <v>22</v>
      </c>
      <c r="B22" s="307" t="s">
        <v>239</v>
      </c>
      <c r="C22" s="308"/>
      <c r="D22" s="113">
        <v>1.8430978538369047</v>
      </c>
      <c r="E22" s="115">
        <v>1119</v>
      </c>
      <c r="F22" s="114">
        <v>1110</v>
      </c>
      <c r="G22" s="114">
        <v>1143</v>
      </c>
      <c r="H22" s="114">
        <v>1106</v>
      </c>
      <c r="I22" s="140">
        <v>1127</v>
      </c>
      <c r="J22" s="115">
        <v>-8</v>
      </c>
      <c r="K22" s="116">
        <v>-0.70984915705412599</v>
      </c>
    </row>
    <row r="23" spans="1:255" ht="14.1" customHeight="1" x14ac:dyDescent="0.2">
      <c r="A23" s="306">
        <v>23</v>
      </c>
      <c r="B23" s="307" t="s">
        <v>240</v>
      </c>
      <c r="C23" s="308"/>
      <c r="D23" s="113">
        <v>0.47106879910398103</v>
      </c>
      <c r="E23" s="115">
        <v>286</v>
      </c>
      <c r="F23" s="114">
        <v>281</v>
      </c>
      <c r="G23" s="114">
        <v>276</v>
      </c>
      <c r="H23" s="114">
        <v>271</v>
      </c>
      <c r="I23" s="140">
        <v>270</v>
      </c>
      <c r="J23" s="115">
        <v>16</v>
      </c>
      <c r="K23" s="116">
        <v>5.9259259259259256</v>
      </c>
    </row>
    <row r="24" spans="1:255" ht="14.1" customHeight="1" x14ac:dyDescent="0.2">
      <c r="A24" s="306">
        <v>24</v>
      </c>
      <c r="B24" s="307" t="s">
        <v>241</v>
      </c>
      <c r="C24" s="308"/>
      <c r="D24" s="113">
        <v>2.2499299985176155</v>
      </c>
      <c r="E24" s="115">
        <v>1366</v>
      </c>
      <c r="F24" s="114">
        <v>1395</v>
      </c>
      <c r="G24" s="114">
        <v>1397</v>
      </c>
      <c r="H24" s="114">
        <v>1389</v>
      </c>
      <c r="I24" s="140">
        <v>1416</v>
      </c>
      <c r="J24" s="115">
        <v>-50</v>
      </c>
      <c r="K24" s="116">
        <v>-3.5310734463276838</v>
      </c>
    </row>
    <row r="25" spans="1:255" ht="14.1" customHeight="1" x14ac:dyDescent="0.2">
      <c r="A25" s="306">
        <v>25</v>
      </c>
      <c r="B25" s="307" t="s">
        <v>242</v>
      </c>
      <c r="C25" s="308"/>
      <c r="D25" s="113">
        <v>5.1175201357205209</v>
      </c>
      <c r="E25" s="115">
        <v>3107</v>
      </c>
      <c r="F25" s="114">
        <v>3118</v>
      </c>
      <c r="G25" s="114">
        <v>3083</v>
      </c>
      <c r="H25" s="114">
        <v>3073</v>
      </c>
      <c r="I25" s="140">
        <v>3120</v>
      </c>
      <c r="J25" s="115">
        <v>-13</v>
      </c>
      <c r="K25" s="116">
        <v>-0.41666666666666669</v>
      </c>
    </row>
    <row r="26" spans="1:255" ht="14.1" customHeight="1" x14ac:dyDescent="0.2">
      <c r="A26" s="306">
        <v>26</v>
      </c>
      <c r="B26" s="307" t="s">
        <v>243</v>
      </c>
      <c r="C26" s="308"/>
      <c r="D26" s="113">
        <v>2.7242929850279181</v>
      </c>
      <c r="E26" s="115">
        <v>1654</v>
      </c>
      <c r="F26" s="114">
        <v>1657</v>
      </c>
      <c r="G26" s="114">
        <v>1674</v>
      </c>
      <c r="H26" s="114">
        <v>1607</v>
      </c>
      <c r="I26" s="140">
        <v>1598</v>
      </c>
      <c r="J26" s="115">
        <v>56</v>
      </c>
      <c r="K26" s="116">
        <v>3.5043804755944929</v>
      </c>
    </row>
    <row r="27" spans="1:255" ht="14.1" customHeight="1" x14ac:dyDescent="0.2">
      <c r="A27" s="306">
        <v>27</v>
      </c>
      <c r="B27" s="307" t="s">
        <v>244</v>
      </c>
      <c r="C27" s="308"/>
      <c r="D27" s="113">
        <v>1.9435705697297119</v>
      </c>
      <c r="E27" s="115">
        <v>1180</v>
      </c>
      <c r="F27" s="114">
        <v>1180</v>
      </c>
      <c r="G27" s="114">
        <v>1195</v>
      </c>
      <c r="H27" s="114">
        <v>1180</v>
      </c>
      <c r="I27" s="140">
        <v>1171</v>
      </c>
      <c r="J27" s="115">
        <v>9</v>
      </c>
      <c r="K27" s="116">
        <v>0.76857386848847142</v>
      </c>
    </row>
    <row r="28" spans="1:255" ht="14.1" customHeight="1" x14ac:dyDescent="0.2">
      <c r="A28" s="306">
        <v>28</v>
      </c>
      <c r="B28" s="307" t="s">
        <v>245</v>
      </c>
      <c r="C28" s="308"/>
      <c r="D28" s="113">
        <v>8.5648872564360184E-2</v>
      </c>
      <c r="E28" s="115">
        <v>52</v>
      </c>
      <c r="F28" s="114">
        <v>52</v>
      </c>
      <c r="G28" s="114">
        <v>53</v>
      </c>
      <c r="H28" s="114">
        <v>51</v>
      </c>
      <c r="I28" s="140">
        <v>49</v>
      </c>
      <c r="J28" s="115">
        <v>3</v>
      </c>
      <c r="K28" s="116">
        <v>6.1224489795918364</v>
      </c>
    </row>
    <row r="29" spans="1:255" ht="14.1" customHeight="1" x14ac:dyDescent="0.2">
      <c r="A29" s="306">
        <v>29</v>
      </c>
      <c r="B29" s="307" t="s">
        <v>246</v>
      </c>
      <c r="C29" s="308"/>
      <c r="D29" s="113">
        <v>2.9235913231103718</v>
      </c>
      <c r="E29" s="115">
        <v>1775</v>
      </c>
      <c r="F29" s="114">
        <v>1845</v>
      </c>
      <c r="G29" s="114">
        <v>1908</v>
      </c>
      <c r="H29" s="114">
        <v>1888</v>
      </c>
      <c r="I29" s="140">
        <v>1874</v>
      </c>
      <c r="J29" s="115">
        <v>-99</v>
      </c>
      <c r="K29" s="116">
        <v>-5.2828175026680899</v>
      </c>
    </row>
    <row r="30" spans="1:255" ht="14.1" customHeight="1" x14ac:dyDescent="0.2">
      <c r="A30" s="306" t="s">
        <v>247</v>
      </c>
      <c r="B30" s="307" t="s">
        <v>248</v>
      </c>
      <c r="C30" s="308"/>
      <c r="D30" s="113">
        <v>1.093670218898753</v>
      </c>
      <c r="E30" s="115">
        <v>664</v>
      </c>
      <c r="F30" s="114">
        <v>687</v>
      </c>
      <c r="G30" s="114">
        <v>698</v>
      </c>
      <c r="H30" s="114">
        <v>690</v>
      </c>
      <c r="I30" s="140">
        <v>702</v>
      </c>
      <c r="J30" s="115">
        <v>-38</v>
      </c>
      <c r="K30" s="116">
        <v>-5.4131054131054128</v>
      </c>
    </row>
    <row r="31" spans="1:255" ht="14.1" customHeight="1" x14ac:dyDescent="0.2">
      <c r="A31" s="306" t="s">
        <v>249</v>
      </c>
      <c r="B31" s="307" t="s">
        <v>250</v>
      </c>
      <c r="C31" s="308"/>
      <c r="D31" s="113">
        <v>1.81180307347685</v>
      </c>
      <c r="E31" s="115">
        <v>1100</v>
      </c>
      <c r="F31" s="114">
        <v>1148</v>
      </c>
      <c r="G31" s="114">
        <v>1198</v>
      </c>
      <c r="H31" s="114">
        <v>1190</v>
      </c>
      <c r="I31" s="140">
        <v>1162</v>
      </c>
      <c r="J31" s="115">
        <v>-62</v>
      </c>
      <c r="K31" s="116">
        <v>-5.3356282271944924</v>
      </c>
    </row>
    <row r="32" spans="1:255" ht="14.1" customHeight="1" x14ac:dyDescent="0.2">
      <c r="A32" s="306">
        <v>31</v>
      </c>
      <c r="B32" s="307" t="s">
        <v>251</v>
      </c>
      <c r="C32" s="308"/>
      <c r="D32" s="113">
        <v>1.0228451896628399</v>
      </c>
      <c r="E32" s="115">
        <v>621</v>
      </c>
      <c r="F32" s="114">
        <v>612</v>
      </c>
      <c r="G32" s="114">
        <v>613</v>
      </c>
      <c r="H32" s="114">
        <v>549</v>
      </c>
      <c r="I32" s="140">
        <v>521</v>
      </c>
      <c r="J32" s="115">
        <v>100</v>
      </c>
      <c r="K32" s="116">
        <v>19.193857965451055</v>
      </c>
    </row>
    <row r="33" spans="1:11" ht="14.1" customHeight="1" x14ac:dyDescent="0.2">
      <c r="A33" s="306">
        <v>32</v>
      </c>
      <c r="B33" s="307" t="s">
        <v>252</v>
      </c>
      <c r="C33" s="308"/>
      <c r="D33" s="113">
        <v>3.0141814767842141</v>
      </c>
      <c r="E33" s="115">
        <v>1830</v>
      </c>
      <c r="F33" s="114">
        <v>1779</v>
      </c>
      <c r="G33" s="114">
        <v>1798</v>
      </c>
      <c r="H33" s="114">
        <v>1779</v>
      </c>
      <c r="I33" s="140">
        <v>1728</v>
      </c>
      <c r="J33" s="115">
        <v>102</v>
      </c>
      <c r="K33" s="116">
        <v>5.9027777777777777</v>
      </c>
    </row>
    <row r="34" spans="1:11" ht="14.1" customHeight="1" x14ac:dyDescent="0.2">
      <c r="A34" s="306">
        <v>33</v>
      </c>
      <c r="B34" s="307" t="s">
        <v>253</v>
      </c>
      <c r="C34" s="308"/>
      <c r="D34" s="113">
        <v>1.4230889595309077</v>
      </c>
      <c r="E34" s="115">
        <v>864</v>
      </c>
      <c r="F34" s="114">
        <v>871</v>
      </c>
      <c r="G34" s="114">
        <v>892</v>
      </c>
      <c r="H34" s="114">
        <v>901</v>
      </c>
      <c r="I34" s="140">
        <v>866</v>
      </c>
      <c r="J34" s="115">
        <v>-2</v>
      </c>
      <c r="K34" s="116">
        <v>-0.23094688221709006</v>
      </c>
    </row>
    <row r="35" spans="1:11" ht="14.1" customHeight="1" x14ac:dyDescent="0.2">
      <c r="A35" s="306">
        <v>34</v>
      </c>
      <c r="B35" s="307" t="s">
        <v>254</v>
      </c>
      <c r="C35" s="308"/>
      <c r="D35" s="113">
        <v>3.1294780360054681</v>
      </c>
      <c r="E35" s="115">
        <v>1900</v>
      </c>
      <c r="F35" s="114">
        <v>1848</v>
      </c>
      <c r="G35" s="114">
        <v>1898</v>
      </c>
      <c r="H35" s="114">
        <v>1882</v>
      </c>
      <c r="I35" s="140">
        <v>1850</v>
      </c>
      <c r="J35" s="115">
        <v>50</v>
      </c>
      <c r="K35" s="116">
        <v>2.7027027027027026</v>
      </c>
    </row>
    <row r="36" spans="1:11" ht="14.1" customHeight="1" x14ac:dyDescent="0.2">
      <c r="A36" s="306">
        <v>41</v>
      </c>
      <c r="B36" s="307" t="s">
        <v>255</v>
      </c>
      <c r="C36" s="308"/>
      <c r="D36" s="113">
        <v>0.58471826462207432</v>
      </c>
      <c r="E36" s="115">
        <v>355</v>
      </c>
      <c r="F36" s="114">
        <v>362</v>
      </c>
      <c r="G36" s="114">
        <v>356</v>
      </c>
      <c r="H36" s="114">
        <v>355</v>
      </c>
      <c r="I36" s="140">
        <v>350</v>
      </c>
      <c r="J36" s="115">
        <v>5</v>
      </c>
      <c r="K36" s="116">
        <v>1.4285714285714286</v>
      </c>
    </row>
    <row r="37" spans="1:11" ht="14.1" customHeight="1" x14ac:dyDescent="0.2">
      <c r="A37" s="306">
        <v>42</v>
      </c>
      <c r="B37" s="307" t="s">
        <v>256</v>
      </c>
      <c r="C37" s="308"/>
      <c r="D37" s="113">
        <v>0.17129774512872037</v>
      </c>
      <c r="E37" s="115">
        <v>104</v>
      </c>
      <c r="F37" s="114">
        <v>101</v>
      </c>
      <c r="G37" s="114">
        <v>103</v>
      </c>
      <c r="H37" s="114">
        <v>107</v>
      </c>
      <c r="I37" s="140">
        <v>109</v>
      </c>
      <c r="J37" s="115">
        <v>-5</v>
      </c>
      <c r="K37" s="116">
        <v>-4.5871559633027523</v>
      </c>
    </row>
    <row r="38" spans="1:11" ht="14.1" customHeight="1" x14ac:dyDescent="0.2">
      <c r="A38" s="306">
        <v>43</v>
      </c>
      <c r="B38" s="307" t="s">
        <v>257</v>
      </c>
      <c r="C38" s="308"/>
      <c r="D38" s="113">
        <v>1.1249649992588078</v>
      </c>
      <c r="E38" s="115">
        <v>683</v>
      </c>
      <c r="F38" s="114">
        <v>662</v>
      </c>
      <c r="G38" s="114">
        <v>656</v>
      </c>
      <c r="H38" s="114">
        <v>608</v>
      </c>
      <c r="I38" s="140">
        <v>598</v>
      </c>
      <c r="J38" s="115">
        <v>85</v>
      </c>
      <c r="K38" s="116">
        <v>14.214046822742475</v>
      </c>
    </row>
    <row r="39" spans="1:11" ht="14.1" customHeight="1" x14ac:dyDescent="0.2">
      <c r="A39" s="306">
        <v>51</v>
      </c>
      <c r="B39" s="307" t="s">
        <v>258</v>
      </c>
      <c r="C39" s="308"/>
      <c r="D39" s="113">
        <v>11.631775731721378</v>
      </c>
      <c r="E39" s="115">
        <v>7062</v>
      </c>
      <c r="F39" s="114">
        <v>7282</v>
      </c>
      <c r="G39" s="114">
        <v>7811</v>
      </c>
      <c r="H39" s="114">
        <v>7773</v>
      </c>
      <c r="I39" s="140">
        <v>7842</v>
      </c>
      <c r="J39" s="115">
        <v>-780</v>
      </c>
      <c r="K39" s="116">
        <v>-9.946442234123948</v>
      </c>
    </row>
    <row r="40" spans="1:11" ht="14.1" customHeight="1" x14ac:dyDescent="0.2">
      <c r="A40" s="306" t="s">
        <v>259</v>
      </c>
      <c r="B40" s="307" t="s">
        <v>260</v>
      </c>
      <c r="C40" s="308"/>
      <c r="D40" s="113">
        <v>7.602984533790127</v>
      </c>
      <c r="E40" s="115">
        <v>4616</v>
      </c>
      <c r="F40" s="114">
        <v>4737</v>
      </c>
      <c r="G40" s="114">
        <v>4746</v>
      </c>
      <c r="H40" s="114">
        <v>4728</v>
      </c>
      <c r="I40" s="140">
        <v>4703</v>
      </c>
      <c r="J40" s="115">
        <v>-87</v>
      </c>
      <c r="K40" s="116">
        <v>-1.8498830533701893</v>
      </c>
    </row>
    <row r="41" spans="1:11" ht="14.1" customHeight="1" x14ac:dyDescent="0.2">
      <c r="A41" s="306"/>
      <c r="B41" s="307" t="s">
        <v>261</v>
      </c>
      <c r="C41" s="308"/>
      <c r="D41" s="113">
        <v>5.6775319947951841</v>
      </c>
      <c r="E41" s="115">
        <v>3447</v>
      </c>
      <c r="F41" s="114">
        <v>3522</v>
      </c>
      <c r="G41" s="114">
        <v>3614</v>
      </c>
      <c r="H41" s="114">
        <v>3597</v>
      </c>
      <c r="I41" s="140">
        <v>3567</v>
      </c>
      <c r="J41" s="115">
        <v>-120</v>
      </c>
      <c r="K41" s="116">
        <v>-3.3641715727502102</v>
      </c>
    </row>
    <row r="42" spans="1:11" ht="14.1" customHeight="1" x14ac:dyDescent="0.2">
      <c r="A42" s="306">
        <v>52</v>
      </c>
      <c r="B42" s="307" t="s">
        <v>262</v>
      </c>
      <c r="C42" s="308"/>
      <c r="D42" s="113">
        <v>6.6064928433778594</v>
      </c>
      <c r="E42" s="115">
        <v>4011</v>
      </c>
      <c r="F42" s="114">
        <v>4024</v>
      </c>
      <c r="G42" s="114">
        <v>4038</v>
      </c>
      <c r="H42" s="114">
        <v>4090</v>
      </c>
      <c r="I42" s="140">
        <v>4096</v>
      </c>
      <c r="J42" s="115">
        <v>-85</v>
      </c>
      <c r="K42" s="116">
        <v>-2.0751953125</v>
      </c>
    </row>
    <row r="43" spans="1:11" ht="14.1" customHeight="1" x14ac:dyDescent="0.2">
      <c r="A43" s="306" t="s">
        <v>263</v>
      </c>
      <c r="B43" s="307" t="s">
        <v>264</v>
      </c>
      <c r="C43" s="308"/>
      <c r="D43" s="113">
        <v>5.4387034078368721</v>
      </c>
      <c r="E43" s="115">
        <v>3302</v>
      </c>
      <c r="F43" s="114">
        <v>3330</v>
      </c>
      <c r="G43" s="114">
        <v>3321</v>
      </c>
      <c r="H43" s="114">
        <v>3353</v>
      </c>
      <c r="I43" s="140">
        <v>3367</v>
      </c>
      <c r="J43" s="115">
        <v>-65</v>
      </c>
      <c r="K43" s="116">
        <v>-1.9305019305019304</v>
      </c>
    </row>
    <row r="44" spans="1:11" ht="14.1" customHeight="1" x14ac:dyDescent="0.2">
      <c r="A44" s="306">
        <v>53</v>
      </c>
      <c r="B44" s="307" t="s">
        <v>265</v>
      </c>
      <c r="C44" s="308"/>
      <c r="D44" s="113">
        <v>1.8282740105084578</v>
      </c>
      <c r="E44" s="115">
        <v>1110</v>
      </c>
      <c r="F44" s="114">
        <v>1078</v>
      </c>
      <c r="G44" s="114">
        <v>2113</v>
      </c>
      <c r="H44" s="114">
        <v>2053</v>
      </c>
      <c r="I44" s="140">
        <v>2030</v>
      </c>
      <c r="J44" s="115">
        <v>-920</v>
      </c>
      <c r="K44" s="116">
        <v>-45.320197044334975</v>
      </c>
    </row>
    <row r="45" spans="1:11" ht="14.1" customHeight="1" x14ac:dyDescent="0.2">
      <c r="A45" s="306" t="s">
        <v>266</v>
      </c>
      <c r="B45" s="307" t="s">
        <v>267</v>
      </c>
      <c r="C45" s="308"/>
      <c r="D45" s="113">
        <v>1.7393309505377761</v>
      </c>
      <c r="E45" s="115">
        <v>1056</v>
      </c>
      <c r="F45" s="114">
        <v>1024</v>
      </c>
      <c r="G45" s="114">
        <v>2062</v>
      </c>
      <c r="H45" s="114">
        <v>1998</v>
      </c>
      <c r="I45" s="140">
        <v>1974</v>
      </c>
      <c r="J45" s="115">
        <v>-918</v>
      </c>
      <c r="K45" s="116">
        <v>-46.504559270516715</v>
      </c>
    </row>
    <row r="46" spans="1:11" ht="14.1" customHeight="1" x14ac:dyDescent="0.2">
      <c r="A46" s="306">
        <v>54</v>
      </c>
      <c r="B46" s="307" t="s">
        <v>268</v>
      </c>
      <c r="C46" s="308"/>
      <c r="D46" s="113">
        <v>2.314166652940886</v>
      </c>
      <c r="E46" s="115">
        <v>1405</v>
      </c>
      <c r="F46" s="114">
        <v>1457</v>
      </c>
      <c r="G46" s="114">
        <v>1467</v>
      </c>
      <c r="H46" s="114">
        <v>1465</v>
      </c>
      <c r="I46" s="140">
        <v>1456</v>
      </c>
      <c r="J46" s="115">
        <v>-51</v>
      </c>
      <c r="K46" s="116">
        <v>-3.5027472527472527</v>
      </c>
    </row>
    <row r="47" spans="1:11" ht="14.1" customHeight="1" x14ac:dyDescent="0.2">
      <c r="A47" s="306">
        <v>61</v>
      </c>
      <c r="B47" s="307" t="s">
        <v>269</v>
      </c>
      <c r="C47" s="308"/>
      <c r="D47" s="113">
        <v>2.080279347092056</v>
      </c>
      <c r="E47" s="115">
        <v>1263</v>
      </c>
      <c r="F47" s="114">
        <v>1277</v>
      </c>
      <c r="G47" s="114">
        <v>1256</v>
      </c>
      <c r="H47" s="114">
        <v>1235</v>
      </c>
      <c r="I47" s="140">
        <v>1210</v>
      </c>
      <c r="J47" s="115">
        <v>53</v>
      </c>
      <c r="K47" s="116">
        <v>4.3801652892561984</v>
      </c>
    </row>
    <row r="48" spans="1:11" ht="14.1" customHeight="1" x14ac:dyDescent="0.2">
      <c r="A48" s="306">
        <v>62</v>
      </c>
      <c r="B48" s="307" t="s">
        <v>270</v>
      </c>
      <c r="C48" s="308"/>
      <c r="D48" s="113">
        <v>8.4001778861199412</v>
      </c>
      <c r="E48" s="115">
        <v>5100</v>
      </c>
      <c r="F48" s="114">
        <v>5077</v>
      </c>
      <c r="G48" s="114">
        <v>5065</v>
      </c>
      <c r="H48" s="114">
        <v>5012</v>
      </c>
      <c r="I48" s="140">
        <v>4975</v>
      </c>
      <c r="J48" s="115">
        <v>125</v>
      </c>
      <c r="K48" s="116">
        <v>2.512562814070352</v>
      </c>
    </row>
    <row r="49" spans="1:11" ht="14.1" customHeight="1" x14ac:dyDescent="0.2">
      <c r="A49" s="306">
        <v>63</v>
      </c>
      <c r="B49" s="307" t="s">
        <v>271</v>
      </c>
      <c r="C49" s="308"/>
      <c r="D49" s="113">
        <v>2.9845337901273203</v>
      </c>
      <c r="E49" s="115">
        <v>1812</v>
      </c>
      <c r="F49" s="114">
        <v>1851</v>
      </c>
      <c r="G49" s="114">
        <v>1947</v>
      </c>
      <c r="H49" s="114">
        <v>1928</v>
      </c>
      <c r="I49" s="140">
        <v>1854</v>
      </c>
      <c r="J49" s="115">
        <v>-42</v>
      </c>
      <c r="K49" s="116">
        <v>-2.2653721682847898</v>
      </c>
    </row>
    <row r="50" spans="1:11" ht="14.1" customHeight="1" x14ac:dyDescent="0.2">
      <c r="A50" s="306" t="s">
        <v>272</v>
      </c>
      <c r="B50" s="307" t="s">
        <v>273</v>
      </c>
      <c r="C50" s="308"/>
      <c r="D50" s="113">
        <v>0.69013226162436381</v>
      </c>
      <c r="E50" s="115">
        <v>419</v>
      </c>
      <c r="F50" s="114">
        <v>427</v>
      </c>
      <c r="G50" s="114">
        <v>447</v>
      </c>
      <c r="H50" s="114">
        <v>419</v>
      </c>
      <c r="I50" s="140">
        <v>408</v>
      </c>
      <c r="J50" s="115">
        <v>11</v>
      </c>
      <c r="K50" s="116">
        <v>2.6960784313725492</v>
      </c>
    </row>
    <row r="51" spans="1:11" ht="14.1" customHeight="1" x14ac:dyDescent="0.2">
      <c r="A51" s="306" t="s">
        <v>274</v>
      </c>
      <c r="B51" s="307" t="s">
        <v>275</v>
      </c>
      <c r="C51" s="308"/>
      <c r="D51" s="113">
        <v>1.9929833808245352</v>
      </c>
      <c r="E51" s="115">
        <v>1210</v>
      </c>
      <c r="F51" s="114">
        <v>1202</v>
      </c>
      <c r="G51" s="114">
        <v>1278</v>
      </c>
      <c r="H51" s="114">
        <v>1295</v>
      </c>
      <c r="I51" s="140">
        <v>1231</v>
      </c>
      <c r="J51" s="115">
        <v>-21</v>
      </c>
      <c r="K51" s="116">
        <v>-1.7059301380991063</v>
      </c>
    </row>
    <row r="52" spans="1:11" ht="14.1" customHeight="1" x14ac:dyDescent="0.2">
      <c r="A52" s="306">
        <v>71</v>
      </c>
      <c r="B52" s="307" t="s">
        <v>276</v>
      </c>
      <c r="C52" s="308"/>
      <c r="D52" s="113">
        <v>9.4444352939238705</v>
      </c>
      <c r="E52" s="115">
        <v>5734</v>
      </c>
      <c r="F52" s="114">
        <v>5695</v>
      </c>
      <c r="G52" s="114">
        <v>5695</v>
      </c>
      <c r="H52" s="114">
        <v>5634</v>
      </c>
      <c r="I52" s="140">
        <v>5620</v>
      </c>
      <c r="J52" s="115">
        <v>114</v>
      </c>
      <c r="K52" s="116">
        <v>2.0284697508896796</v>
      </c>
    </row>
    <row r="53" spans="1:11" ht="14.1" customHeight="1" x14ac:dyDescent="0.2">
      <c r="A53" s="306" t="s">
        <v>277</v>
      </c>
      <c r="B53" s="307" t="s">
        <v>278</v>
      </c>
      <c r="C53" s="308"/>
      <c r="D53" s="113">
        <v>3.7454910809875974</v>
      </c>
      <c r="E53" s="115">
        <v>2274</v>
      </c>
      <c r="F53" s="114">
        <v>2261</v>
      </c>
      <c r="G53" s="114">
        <v>2264</v>
      </c>
      <c r="H53" s="114">
        <v>2235</v>
      </c>
      <c r="I53" s="140">
        <v>2239</v>
      </c>
      <c r="J53" s="115">
        <v>35</v>
      </c>
      <c r="K53" s="116">
        <v>1.5631978561857973</v>
      </c>
    </row>
    <row r="54" spans="1:11" ht="14.1" customHeight="1" x14ac:dyDescent="0.2">
      <c r="A54" s="306" t="s">
        <v>279</v>
      </c>
      <c r="B54" s="307" t="s">
        <v>280</v>
      </c>
      <c r="C54" s="308"/>
      <c r="D54" s="113">
        <v>4.4866832474099452</v>
      </c>
      <c r="E54" s="115">
        <v>2724</v>
      </c>
      <c r="F54" s="114">
        <v>2718</v>
      </c>
      <c r="G54" s="114">
        <v>2707</v>
      </c>
      <c r="H54" s="114">
        <v>2674</v>
      </c>
      <c r="I54" s="140">
        <v>2663</v>
      </c>
      <c r="J54" s="115">
        <v>61</v>
      </c>
      <c r="K54" s="116">
        <v>2.2906496432594818</v>
      </c>
    </row>
    <row r="55" spans="1:11" ht="14.1" customHeight="1" x14ac:dyDescent="0.2">
      <c r="A55" s="306">
        <v>72</v>
      </c>
      <c r="B55" s="307" t="s">
        <v>281</v>
      </c>
      <c r="C55" s="308"/>
      <c r="D55" s="113">
        <v>2.3800504010673169</v>
      </c>
      <c r="E55" s="115">
        <v>1445</v>
      </c>
      <c r="F55" s="114">
        <v>1451</v>
      </c>
      <c r="G55" s="114">
        <v>1458</v>
      </c>
      <c r="H55" s="114">
        <v>1469</v>
      </c>
      <c r="I55" s="140">
        <v>1469</v>
      </c>
      <c r="J55" s="115">
        <v>-24</v>
      </c>
      <c r="K55" s="116">
        <v>-1.6337644656228727</v>
      </c>
    </row>
    <row r="56" spans="1:11" ht="14.1" customHeight="1" x14ac:dyDescent="0.2">
      <c r="A56" s="306" t="s">
        <v>282</v>
      </c>
      <c r="B56" s="307" t="s">
        <v>283</v>
      </c>
      <c r="C56" s="308"/>
      <c r="D56" s="113">
        <v>0.70989738606229313</v>
      </c>
      <c r="E56" s="115">
        <v>431</v>
      </c>
      <c r="F56" s="114">
        <v>429</v>
      </c>
      <c r="G56" s="114">
        <v>436</v>
      </c>
      <c r="H56" s="114">
        <v>447</v>
      </c>
      <c r="I56" s="140">
        <v>452</v>
      </c>
      <c r="J56" s="115">
        <v>-21</v>
      </c>
      <c r="K56" s="116">
        <v>-4.6460176991150446</v>
      </c>
    </row>
    <row r="57" spans="1:11" ht="14.1" customHeight="1" x14ac:dyDescent="0.2">
      <c r="A57" s="306" t="s">
        <v>284</v>
      </c>
      <c r="B57" s="307" t="s">
        <v>285</v>
      </c>
      <c r="C57" s="308"/>
      <c r="D57" s="113">
        <v>1.3967354602803352</v>
      </c>
      <c r="E57" s="115">
        <v>848</v>
      </c>
      <c r="F57" s="114">
        <v>851</v>
      </c>
      <c r="G57" s="114">
        <v>853</v>
      </c>
      <c r="H57" s="114">
        <v>855</v>
      </c>
      <c r="I57" s="140">
        <v>851</v>
      </c>
      <c r="J57" s="115">
        <v>-3</v>
      </c>
      <c r="K57" s="116">
        <v>-0.3525264394829612</v>
      </c>
    </row>
    <row r="58" spans="1:11" ht="14.1" customHeight="1" x14ac:dyDescent="0.2">
      <c r="A58" s="306">
        <v>73</v>
      </c>
      <c r="B58" s="307" t="s">
        <v>286</v>
      </c>
      <c r="C58" s="308"/>
      <c r="D58" s="113">
        <v>3.3304234677910824</v>
      </c>
      <c r="E58" s="115">
        <v>2022</v>
      </c>
      <c r="F58" s="114">
        <v>2015</v>
      </c>
      <c r="G58" s="114">
        <v>2022</v>
      </c>
      <c r="H58" s="114">
        <v>2016</v>
      </c>
      <c r="I58" s="140">
        <v>2006</v>
      </c>
      <c r="J58" s="115">
        <v>16</v>
      </c>
      <c r="K58" s="116">
        <v>0.79760717846460616</v>
      </c>
    </row>
    <row r="59" spans="1:11" ht="14.1" customHeight="1" x14ac:dyDescent="0.2">
      <c r="A59" s="306" t="s">
        <v>287</v>
      </c>
      <c r="B59" s="307" t="s">
        <v>288</v>
      </c>
      <c r="C59" s="308"/>
      <c r="D59" s="113">
        <v>2.9384151664388187</v>
      </c>
      <c r="E59" s="115">
        <v>1784</v>
      </c>
      <c r="F59" s="114">
        <v>1774</v>
      </c>
      <c r="G59" s="114">
        <v>1780</v>
      </c>
      <c r="H59" s="114">
        <v>1772</v>
      </c>
      <c r="I59" s="140">
        <v>1764</v>
      </c>
      <c r="J59" s="115">
        <v>20</v>
      </c>
      <c r="K59" s="116">
        <v>1.1337868480725624</v>
      </c>
    </row>
    <row r="60" spans="1:11" ht="14.1" customHeight="1" x14ac:dyDescent="0.2">
      <c r="A60" s="306">
        <v>81</v>
      </c>
      <c r="B60" s="307" t="s">
        <v>289</v>
      </c>
      <c r="C60" s="308"/>
      <c r="D60" s="113">
        <v>7.0940325795134482</v>
      </c>
      <c r="E60" s="115">
        <v>4307</v>
      </c>
      <c r="F60" s="114">
        <v>4321</v>
      </c>
      <c r="G60" s="114">
        <v>4257</v>
      </c>
      <c r="H60" s="114">
        <v>4256</v>
      </c>
      <c r="I60" s="140">
        <v>4224</v>
      </c>
      <c r="J60" s="115">
        <v>83</v>
      </c>
      <c r="K60" s="116">
        <v>1.9649621212121211</v>
      </c>
    </row>
    <row r="61" spans="1:11" ht="14.1" customHeight="1" x14ac:dyDescent="0.2">
      <c r="A61" s="306" t="s">
        <v>290</v>
      </c>
      <c r="B61" s="307" t="s">
        <v>291</v>
      </c>
      <c r="C61" s="308"/>
      <c r="D61" s="113">
        <v>1.3736761484360844</v>
      </c>
      <c r="E61" s="115">
        <v>834</v>
      </c>
      <c r="F61" s="114">
        <v>841</v>
      </c>
      <c r="G61" s="114">
        <v>849</v>
      </c>
      <c r="H61" s="114">
        <v>824</v>
      </c>
      <c r="I61" s="140">
        <v>816</v>
      </c>
      <c r="J61" s="115">
        <v>18</v>
      </c>
      <c r="K61" s="116">
        <v>2.2058823529411766</v>
      </c>
    </row>
    <row r="62" spans="1:11" ht="14.1" customHeight="1" x14ac:dyDescent="0.2">
      <c r="A62" s="306" t="s">
        <v>292</v>
      </c>
      <c r="B62" s="307" t="s">
        <v>293</v>
      </c>
      <c r="C62" s="308"/>
      <c r="D62" s="113">
        <v>3.2727751881804554</v>
      </c>
      <c r="E62" s="115">
        <v>1987</v>
      </c>
      <c r="F62" s="114">
        <v>2006</v>
      </c>
      <c r="G62" s="114">
        <v>1948</v>
      </c>
      <c r="H62" s="114">
        <v>1966</v>
      </c>
      <c r="I62" s="140">
        <v>1963</v>
      </c>
      <c r="J62" s="115">
        <v>24</v>
      </c>
      <c r="K62" s="116">
        <v>1.2226184411614875</v>
      </c>
    </row>
    <row r="63" spans="1:11" ht="14.1" customHeight="1" x14ac:dyDescent="0.2">
      <c r="A63" s="306"/>
      <c r="B63" s="307" t="s">
        <v>294</v>
      </c>
      <c r="C63" s="308"/>
      <c r="D63" s="113">
        <v>2.7292342661374005</v>
      </c>
      <c r="E63" s="115">
        <v>1657</v>
      </c>
      <c r="F63" s="114">
        <v>1677</v>
      </c>
      <c r="G63" s="114">
        <v>1641</v>
      </c>
      <c r="H63" s="114">
        <v>1659</v>
      </c>
      <c r="I63" s="140">
        <v>1660</v>
      </c>
      <c r="J63" s="115">
        <v>-3</v>
      </c>
      <c r="K63" s="116">
        <v>-0.18072289156626506</v>
      </c>
    </row>
    <row r="64" spans="1:11" ht="14.1" customHeight="1" x14ac:dyDescent="0.2">
      <c r="A64" s="306" t="s">
        <v>295</v>
      </c>
      <c r="B64" s="307" t="s">
        <v>296</v>
      </c>
      <c r="C64" s="308"/>
      <c r="D64" s="113">
        <v>0.78895788381401022</v>
      </c>
      <c r="E64" s="115">
        <v>479</v>
      </c>
      <c r="F64" s="114">
        <v>475</v>
      </c>
      <c r="G64" s="114">
        <v>479</v>
      </c>
      <c r="H64" s="114">
        <v>476</v>
      </c>
      <c r="I64" s="140">
        <v>470</v>
      </c>
      <c r="J64" s="115">
        <v>9</v>
      </c>
      <c r="K64" s="116">
        <v>1.9148936170212767</v>
      </c>
    </row>
    <row r="65" spans="1:11" ht="14.1" customHeight="1" x14ac:dyDescent="0.2">
      <c r="A65" s="306" t="s">
        <v>297</v>
      </c>
      <c r="B65" s="307" t="s">
        <v>298</v>
      </c>
      <c r="C65" s="308"/>
      <c r="D65" s="113">
        <v>0.72801541679706161</v>
      </c>
      <c r="E65" s="115">
        <v>442</v>
      </c>
      <c r="F65" s="114">
        <v>439</v>
      </c>
      <c r="G65" s="114">
        <v>428</v>
      </c>
      <c r="H65" s="114">
        <v>434</v>
      </c>
      <c r="I65" s="140">
        <v>425</v>
      </c>
      <c r="J65" s="115">
        <v>17</v>
      </c>
      <c r="K65" s="116">
        <v>4</v>
      </c>
    </row>
    <row r="66" spans="1:11" ht="14.1" customHeight="1" x14ac:dyDescent="0.2">
      <c r="A66" s="306">
        <v>82</v>
      </c>
      <c r="B66" s="307" t="s">
        <v>299</v>
      </c>
      <c r="C66" s="308"/>
      <c r="D66" s="113">
        <v>2.7737057961227416</v>
      </c>
      <c r="E66" s="115">
        <v>1684</v>
      </c>
      <c r="F66" s="114">
        <v>1677</v>
      </c>
      <c r="G66" s="114">
        <v>1781</v>
      </c>
      <c r="H66" s="114">
        <v>1843</v>
      </c>
      <c r="I66" s="140">
        <v>1844</v>
      </c>
      <c r="J66" s="115">
        <v>-160</v>
      </c>
      <c r="K66" s="116">
        <v>-8.676789587852495</v>
      </c>
    </row>
    <row r="67" spans="1:11" ht="14.1" customHeight="1" x14ac:dyDescent="0.2">
      <c r="A67" s="306" t="s">
        <v>300</v>
      </c>
      <c r="B67" s="307" t="s">
        <v>301</v>
      </c>
      <c r="C67" s="308"/>
      <c r="D67" s="113">
        <v>1.7673315434915093</v>
      </c>
      <c r="E67" s="115">
        <v>1073</v>
      </c>
      <c r="F67" s="114">
        <v>1080</v>
      </c>
      <c r="G67" s="114">
        <v>1173</v>
      </c>
      <c r="H67" s="114">
        <v>1260</v>
      </c>
      <c r="I67" s="140">
        <v>1262</v>
      </c>
      <c r="J67" s="115">
        <v>-189</v>
      </c>
      <c r="K67" s="116">
        <v>-14.97622820919176</v>
      </c>
    </row>
    <row r="68" spans="1:11" ht="14.1" customHeight="1" x14ac:dyDescent="0.2">
      <c r="A68" s="306" t="s">
        <v>302</v>
      </c>
      <c r="B68" s="307" t="s">
        <v>303</v>
      </c>
      <c r="C68" s="308"/>
      <c r="D68" s="113">
        <v>0.52212870390196497</v>
      </c>
      <c r="E68" s="115">
        <v>317</v>
      </c>
      <c r="F68" s="114">
        <v>317</v>
      </c>
      <c r="G68" s="114">
        <v>323</v>
      </c>
      <c r="H68" s="114">
        <v>315</v>
      </c>
      <c r="I68" s="140">
        <v>314</v>
      </c>
      <c r="J68" s="115">
        <v>3</v>
      </c>
      <c r="K68" s="116">
        <v>0.95541401273885351</v>
      </c>
    </row>
    <row r="69" spans="1:11" ht="14.1" customHeight="1" x14ac:dyDescent="0.2">
      <c r="A69" s="306">
        <v>83</v>
      </c>
      <c r="B69" s="307" t="s">
        <v>304</v>
      </c>
      <c r="C69" s="308"/>
      <c r="D69" s="113">
        <v>5.3151713800998142</v>
      </c>
      <c r="E69" s="115">
        <v>3227</v>
      </c>
      <c r="F69" s="114">
        <v>3186</v>
      </c>
      <c r="G69" s="114">
        <v>3179</v>
      </c>
      <c r="H69" s="114">
        <v>3047</v>
      </c>
      <c r="I69" s="140">
        <v>3009</v>
      </c>
      <c r="J69" s="115">
        <v>218</v>
      </c>
      <c r="K69" s="116">
        <v>7.244931871053506</v>
      </c>
    </row>
    <row r="70" spans="1:11" ht="14.1" customHeight="1" x14ac:dyDescent="0.2">
      <c r="A70" s="306" t="s">
        <v>305</v>
      </c>
      <c r="B70" s="307" t="s">
        <v>306</v>
      </c>
      <c r="C70" s="308"/>
      <c r="D70" s="113">
        <v>4.6876286791955595</v>
      </c>
      <c r="E70" s="115">
        <v>2846</v>
      </c>
      <c r="F70" s="114">
        <v>2802</v>
      </c>
      <c r="G70" s="114">
        <v>2788</v>
      </c>
      <c r="H70" s="114">
        <v>2663</v>
      </c>
      <c r="I70" s="140">
        <v>2634</v>
      </c>
      <c r="J70" s="115">
        <v>212</v>
      </c>
      <c r="K70" s="116">
        <v>8.048595292331056</v>
      </c>
    </row>
    <row r="71" spans="1:11" ht="14.1" customHeight="1" x14ac:dyDescent="0.2">
      <c r="A71" s="306"/>
      <c r="B71" s="307" t="s">
        <v>307</v>
      </c>
      <c r="C71" s="308"/>
      <c r="D71" s="113">
        <v>3.4786619010755522</v>
      </c>
      <c r="E71" s="115">
        <v>2112</v>
      </c>
      <c r="F71" s="114">
        <v>2083</v>
      </c>
      <c r="G71" s="114">
        <v>2064</v>
      </c>
      <c r="H71" s="114">
        <v>1953</v>
      </c>
      <c r="I71" s="140">
        <v>1922</v>
      </c>
      <c r="J71" s="115">
        <v>190</v>
      </c>
      <c r="K71" s="116">
        <v>9.8855359001040579</v>
      </c>
    </row>
    <row r="72" spans="1:11" ht="14.1" customHeight="1" x14ac:dyDescent="0.2">
      <c r="A72" s="306">
        <v>84</v>
      </c>
      <c r="B72" s="307" t="s">
        <v>308</v>
      </c>
      <c r="C72" s="308"/>
      <c r="D72" s="113">
        <v>1.7558018875693837</v>
      </c>
      <c r="E72" s="115">
        <v>1066</v>
      </c>
      <c r="F72" s="114">
        <v>1070</v>
      </c>
      <c r="G72" s="114">
        <v>1060</v>
      </c>
      <c r="H72" s="114">
        <v>1003</v>
      </c>
      <c r="I72" s="140">
        <v>1027</v>
      </c>
      <c r="J72" s="115">
        <v>39</v>
      </c>
      <c r="K72" s="116">
        <v>3.7974683544303796</v>
      </c>
    </row>
    <row r="73" spans="1:11" ht="14.1" customHeight="1" x14ac:dyDescent="0.2">
      <c r="A73" s="306" t="s">
        <v>309</v>
      </c>
      <c r="B73" s="307" t="s">
        <v>310</v>
      </c>
      <c r="C73" s="308"/>
      <c r="D73" s="113">
        <v>0.58965954573155666</v>
      </c>
      <c r="E73" s="115">
        <v>358</v>
      </c>
      <c r="F73" s="114">
        <v>355</v>
      </c>
      <c r="G73" s="114">
        <v>350</v>
      </c>
      <c r="H73" s="114">
        <v>292</v>
      </c>
      <c r="I73" s="140">
        <v>324</v>
      </c>
      <c r="J73" s="115">
        <v>34</v>
      </c>
      <c r="K73" s="116">
        <v>10.493827160493828</v>
      </c>
    </row>
    <row r="74" spans="1:11" ht="14.1" customHeight="1" x14ac:dyDescent="0.2">
      <c r="A74" s="306" t="s">
        <v>311</v>
      </c>
      <c r="B74" s="307" t="s">
        <v>312</v>
      </c>
      <c r="C74" s="308"/>
      <c r="D74" s="113">
        <v>0.22565183733302588</v>
      </c>
      <c r="E74" s="115">
        <v>137</v>
      </c>
      <c r="F74" s="114">
        <v>135</v>
      </c>
      <c r="G74" s="114">
        <v>135</v>
      </c>
      <c r="H74" s="114">
        <v>137</v>
      </c>
      <c r="I74" s="140">
        <v>140</v>
      </c>
      <c r="J74" s="115">
        <v>-3</v>
      </c>
      <c r="K74" s="116">
        <v>-2.1428571428571428</v>
      </c>
    </row>
    <row r="75" spans="1:11" ht="14.1" customHeight="1" x14ac:dyDescent="0.2">
      <c r="A75" s="306" t="s">
        <v>313</v>
      </c>
      <c r="B75" s="307" t="s">
        <v>314</v>
      </c>
      <c r="C75" s="308"/>
      <c r="D75" s="113">
        <v>0.52048161019880423</v>
      </c>
      <c r="E75" s="115">
        <v>316</v>
      </c>
      <c r="F75" s="114">
        <v>315</v>
      </c>
      <c r="G75" s="114">
        <v>306</v>
      </c>
      <c r="H75" s="114">
        <v>304</v>
      </c>
      <c r="I75" s="140">
        <v>294</v>
      </c>
      <c r="J75" s="115">
        <v>22</v>
      </c>
      <c r="K75" s="116">
        <v>7.4829931972789119</v>
      </c>
    </row>
    <row r="76" spans="1:11" ht="14.1" customHeight="1" x14ac:dyDescent="0.2">
      <c r="A76" s="306">
        <v>91</v>
      </c>
      <c r="B76" s="307" t="s">
        <v>315</v>
      </c>
      <c r="C76" s="308"/>
      <c r="D76" s="113">
        <v>0.1581209955034342</v>
      </c>
      <c r="E76" s="115">
        <v>96</v>
      </c>
      <c r="F76" s="114">
        <v>104</v>
      </c>
      <c r="G76" s="114">
        <v>105</v>
      </c>
      <c r="H76" s="114">
        <v>100</v>
      </c>
      <c r="I76" s="140">
        <v>94</v>
      </c>
      <c r="J76" s="115">
        <v>2</v>
      </c>
      <c r="K76" s="116">
        <v>2.1276595744680851</v>
      </c>
    </row>
    <row r="77" spans="1:11" ht="14.1" customHeight="1" x14ac:dyDescent="0.2">
      <c r="A77" s="306">
        <v>92</v>
      </c>
      <c r="B77" s="307" t="s">
        <v>316</v>
      </c>
      <c r="C77" s="308"/>
      <c r="D77" s="113">
        <v>0.58636535832523518</v>
      </c>
      <c r="E77" s="115">
        <v>356</v>
      </c>
      <c r="F77" s="114">
        <v>352</v>
      </c>
      <c r="G77" s="114">
        <v>356</v>
      </c>
      <c r="H77" s="114">
        <v>348</v>
      </c>
      <c r="I77" s="140">
        <v>355</v>
      </c>
      <c r="J77" s="115">
        <v>1</v>
      </c>
      <c r="K77" s="116">
        <v>0.28169014084507044</v>
      </c>
    </row>
    <row r="78" spans="1:11" ht="14.1" customHeight="1" x14ac:dyDescent="0.2">
      <c r="A78" s="306">
        <v>93</v>
      </c>
      <c r="B78" s="307" t="s">
        <v>317</v>
      </c>
      <c r="C78" s="308"/>
      <c r="D78" s="113">
        <v>0.15647390180027343</v>
      </c>
      <c r="E78" s="115">
        <v>95</v>
      </c>
      <c r="F78" s="114">
        <v>105</v>
      </c>
      <c r="G78" s="114">
        <v>102</v>
      </c>
      <c r="H78" s="114">
        <v>102</v>
      </c>
      <c r="I78" s="140">
        <v>103</v>
      </c>
      <c r="J78" s="115">
        <v>-8</v>
      </c>
      <c r="K78" s="116">
        <v>-7.766990291262136</v>
      </c>
    </row>
    <row r="79" spans="1:11" ht="14.1" customHeight="1" x14ac:dyDescent="0.2">
      <c r="A79" s="306">
        <v>94</v>
      </c>
      <c r="B79" s="307" t="s">
        <v>318</v>
      </c>
      <c r="C79" s="308"/>
      <c r="D79" s="113">
        <v>9.7178528486485602E-2</v>
      </c>
      <c r="E79" s="115">
        <v>59</v>
      </c>
      <c r="F79" s="114">
        <v>67</v>
      </c>
      <c r="G79" s="114">
        <v>63</v>
      </c>
      <c r="H79" s="114">
        <v>54</v>
      </c>
      <c r="I79" s="140">
        <v>51</v>
      </c>
      <c r="J79" s="115">
        <v>8</v>
      </c>
      <c r="K79" s="116">
        <v>15.686274509803921</v>
      </c>
    </row>
    <row r="80" spans="1:11" ht="14.1" customHeight="1" x14ac:dyDescent="0.2">
      <c r="A80" s="306" t="s">
        <v>319</v>
      </c>
      <c r="B80" s="307" t="s">
        <v>320</v>
      </c>
      <c r="C80" s="308"/>
      <c r="D80" s="113">
        <v>9.8825622189646373E-3</v>
      </c>
      <c r="E80" s="115">
        <v>6</v>
      </c>
      <c r="F80" s="114">
        <v>5</v>
      </c>
      <c r="G80" s="114">
        <v>5</v>
      </c>
      <c r="H80" s="114">
        <v>4</v>
      </c>
      <c r="I80" s="140">
        <v>5</v>
      </c>
      <c r="J80" s="115">
        <v>1</v>
      </c>
      <c r="K80" s="116">
        <v>20</v>
      </c>
    </row>
    <row r="81" spans="1:11" ht="14.1" customHeight="1" x14ac:dyDescent="0.2">
      <c r="A81" s="310" t="s">
        <v>321</v>
      </c>
      <c r="B81" s="311" t="s">
        <v>224</v>
      </c>
      <c r="C81" s="312"/>
      <c r="D81" s="125">
        <v>5.6001185907466278E-2</v>
      </c>
      <c r="E81" s="143">
        <v>34</v>
      </c>
      <c r="F81" s="144">
        <v>35</v>
      </c>
      <c r="G81" s="144">
        <v>40</v>
      </c>
      <c r="H81" s="144">
        <v>45</v>
      </c>
      <c r="I81" s="145">
        <v>46</v>
      </c>
      <c r="J81" s="143">
        <v>-12</v>
      </c>
      <c r="K81" s="146">
        <v>-26.086956521739129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7538</v>
      </c>
      <c r="E12" s="114">
        <v>7753</v>
      </c>
      <c r="F12" s="114">
        <v>7921</v>
      </c>
      <c r="G12" s="114">
        <v>7895</v>
      </c>
      <c r="H12" s="140">
        <v>7629</v>
      </c>
      <c r="I12" s="115">
        <v>-91</v>
      </c>
      <c r="J12" s="116">
        <v>-1.192816882946651</v>
      </c>
      <c r="K12"/>
      <c r="L12"/>
      <c r="M12"/>
      <c r="N12"/>
      <c r="O12"/>
      <c r="P12"/>
    </row>
    <row r="13" spans="1:16" s="110" customFormat="1" ht="14.45" customHeight="1" x14ac:dyDescent="0.2">
      <c r="A13" s="120" t="s">
        <v>105</v>
      </c>
      <c r="B13" s="119" t="s">
        <v>106</v>
      </c>
      <c r="C13" s="113">
        <v>47.917219421597238</v>
      </c>
      <c r="D13" s="115">
        <v>3612</v>
      </c>
      <c r="E13" s="114">
        <v>3680</v>
      </c>
      <c r="F13" s="114">
        <v>3738</v>
      </c>
      <c r="G13" s="114">
        <v>3723</v>
      </c>
      <c r="H13" s="140">
        <v>3657</v>
      </c>
      <c r="I13" s="115">
        <v>-45</v>
      </c>
      <c r="J13" s="116">
        <v>-1.2305168170631666</v>
      </c>
      <c r="K13"/>
      <c r="L13"/>
      <c r="M13"/>
      <c r="N13"/>
      <c r="O13"/>
      <c r="P13"/>
    </row>
    <row r="14" spans="1:16" s="110" customFormat="1" ht="14.45" customHeight="1" x14ac:dyDescent="0.2">
      <c r="A14" s="120"/>
      <c r="B14" s="119" t="s">
        <v>107</v>
      </c>
      <c r="C14" s="113">
        <v>52.082780578402762</v>
      </c>
      <c r="D14" s="115">
        <v>3926</v>
      </c>
      <c r="E14" s="114">
        <v>4073</v>
      </c>
      <c r="F14" s="114">
        <v>4183</v>
      </c>
      <c r="G14" s="114">
        <v>4172</v>
      </c>
      <c r="H14" s="140">
        <v>3972</v>
      </c>
      <c r="I14" s="115">
        <v>-46</v>
      </c>
      <c r="J14" s="116">
        <v>-1.1581067472306144</v>
      </c>
      <c r="K14"/>
      <c r="L14"/>
      <c r="M14"/>
      <c r="N14"/>
      <c r="O14"/>
      <c r="P14"/>
    </row>
    <row r="15" spans="1:16" s="110" customFormat="1" ht="14.45" customHeight="1" x14ac:dyDescent="0.2">
      <c r="A15" s="118" t="s">
        <v>105</v>
      </c>
      <c r="B15" s="121" t="s">
        <v>108</v>
      </c>
      <c r="C15" s="113">
        <v>15.282568320509419</v>
      </c>
      <c r="D15" s="115">
        <v>1152</v>
      </c>
      <c r="E15" s="114">
        <v>1201</v>
      </c>
      <c r="F15" s="114">
        <v>1281</v>
      </c>
      <c r="G15" s="114">
        <v>1323</v>
      </c>
      <c r="H15" s="140">
        <v>1185</v>
      </c>
      <c r="I15" s="115">
        <v>-33</v>
      </c>
      <c r="J15" s="116">
        <v>-2.7848101265822787</v>
      </c>
      <c r="K15"/>
      <c r="L15"/>
      <c r="M15"/>
      <c r="N15"/>
      <c r="O15"/>
      <c r="P15"/>
    </row>
    <row r="16" spans="1:16" s="110" customFormat="1" ht="14.45" customHeight="1" x14ac:dyDescent="0.2">
      <c r="A16" s="118"/>
      <c r="B16" s="121" t="s">
        <v>109</v>
      </c>
      <c r="C16" s="113">
        <v>40.846378349694881</v>
      </c>
      <c r="D16" s="115">
        <v>3079</v>
      </c>
      <c r="E16" s="114">
        <v>3181</v>
      </c>
      <c r="F16" s="114">
        <v>3220</v>
      </c>
      <c r="G16" s="114">
        <v>3200</v>
      </c>
      <c r="H16" s="140">
        <v>3163</v>
      </c>
      <c r="I16" s="115">
        <v>-84</v>
      </c>
      <c r="J16" s="116">
        <v>-2.6557066076509641</v>
      </c>
      <c r="K16"/>
      <c r="L16"/>
      <c r="M16"/>
      <c r="N16"/>
      <c r="O16"/>
      <c r="P16"/>
    </row>
    <row r="17" spans="1:16" s="110" customFormat="1" ht="14.45" customHeight="1" x14ac:dyDescent="0.2">
      <c r="A17" s="118"/>
      <c r="B17" s="121" t="s">
        <v>110</v>
      </c>
      <c r="C17" s="113">
        <v>21.159458742371982</v>
      </c>
      <c r="D17" s="115">
        <v>1595</v>
      </c>
      <c r="E17" s="114">
        <v>1594</v>
      </c>
      <c r="F17" s="114">
        <v>1635</v>
      </c>
      <c r="G17" s="114">
        <v>1628</v>
      </c>
      <c r="H17" s="140">
        <v>1585</v>
      </c>
      <c r="I17" s="115">
        <v>10</v>
      </c>
      <c r="J17" s="116">
        <v>0.63091482649842268</v>
      </c>
      <c r="K17"/>
      <c r="L17"/>
      <c r="M17"/>
      <c r="N17"/>
      <c r="O17"/>
      <c r="P17"/>
    </row>
    <row r="18" spans="1:16" s="110" customFormat="1" ht="14.45" customHeight="1" x14ac:dyDescent="0.2">
      <c r="A18" s="120"/>
      <c r="B18" s="121" t="s">
        <v>111</v>
      </c>
      <c r="C18" s="113">
        <v>22.711594587423718</v>
      </c>
      <c r="D18" s="115">
        <v>1712</v>
      </c>
      <c r="E18" s="114">
        <v>1777</v>
      </c>
      <c r="F18" s="114">
        <v>1785</v>
      </c>
      <c r="G18" s="114">
        <v>1744</v>
      </c>
      <c r="H18" s="140">
        <v>1696</v>
      </c>
      <c r="I18" s="115">
        <v>16</v>
      </c>
      <c r="J18" s="116">
        <v>0.94339622641509435</v>
      </c>
      <c r="K18"/>
      <c r="L18"/>
      <c r="M18"/>
      <c r="N18"/>
      <c r="O18"/>
      <c r="P18"/>
    </row>
    <row r="19" spans="1:16" s="110" customFormat="1" ht="14.45" customHeight="1" x14ac:dyDescent="0.2">
      <c r="A19" s="120"/>
      <c r="B19" s="121" t="s">
        <v>112</v>
      </c>
      <c r="C19" s="113">
        <v>2.5603608384186787</v>
      </c>
      <c r="D19" s="115">
        <v>193</v>
      </c>
      <c r="E19" s="114">
        <v>194</v>
      </c>
      <c r="F19" s="114">
        <v>199</v>
      </c>
      <c r="G19" s="114">
        <v>165</v>
      </c>
      <c r="H19" s="140">
        <v>163</v>
      </c>
      <c r="I19" s="115">
        <v>30</v>
      </c>
      <c r="J19" s="116">
        <v>18.404907975460123</v>
      </c>
      <c r="K19"/>
      <c r="L19"/>
      <c r="M19"/>
      <c r="N19"/>
      <c r="O19"/>
      <c r="P19"/>
    </row>
    <row r="20" spans="1:16" s="110" customFormat="1" ht="14.45" customHeight="1" x14ac:dyDescent="0.2">
      <c r="A20" s="120" t="s">
        <v>113</v>
      </c>
      <c r="B20" s="119" t="s">
        <v>116</v>
      </c>
      <c r="C20" s="113">
        <v>95.59564871318652</v>
      </c>
      <c r="D20" s="115">
        <v>7206</v>
      </c>
      <c r="E20" s="114">
        <v>7423</v>
      </c>
      <c r="F20" s="114">
        <v>7581</v>
      </c>
      <c r="G20" s="114">
        <v>7577</v>
      </c>
      <c r="H20" s="140">
        <v>7305</v>
      </c>
      <c r="I20" s="115">
        <v>-99</v>
      </c>
      <c r="J20" s="116">
        <v>-1.3552361396303902</v>
      </c>
      <c r="K20"/>
      <c r="L20"/>
      <c r="M20"/>
      <c r="N20"/>
      <c r="O20"/>
      <c r="P20"/>
    </row>
    <row r="21" spans="1:16" s="110" customFormat="1" ht="14.45" customHeight="1" x14ac:dyDescent="0.2">
      <c r="A21" s="123"/>
      <c r="B21" s="124" t="s">
        <v>117</v>
      </c>
      <c r="C21" s="125">
        <v>4.2186256301406209</v>
      </c>
      <c r="D21" s="143">
        <v>318</v>
      </c>
      <c r="E21" s="144">
        <v>319</v>
      </c>
      <c r="F21" s="144">
        <v>329</v>
      </c>
      <c r="G21" s="144">
        <v>305</v>
      </c>
      <c r="H21" s="145">
        <v>313</v>
      </c>
      <c r="I21" s="143">
        <v>5</v>
      </c>
      <c r="J21" s="146">
        <v>1.5974440894568691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121792</v>
      </c>
      <c r="E23" s="114">
        <v>126422</v>
      </c>
      <c r="F23" s="114">
        <v>126864</v>
      </c>
      <c r="G23" s="114">
        <v>128228</v>
      </c>
      <c r="H23" s="140">
        <v>125044</v>
      </c>
      <c r="I23" s="115">
        <v>-3252</v>
      </c>
      <c r="J23" s="116">
        <v>-2.6006845590352197</v>
      </c>
      <c r="K23"/>
      <c r="L23"/>
      <c r="M23"/>
      <c r="N23"/>
      <c r="O23"/>
      <c r="P23"/>
    </row>
    <row r="24" spans="1:16" s="110" customFormat="1" ht="14.45" customHeight="1" x14ac:dyDescent="0.2">
      <c r="A24" s="120" t="s">
        <v>105</v>
      </c>
      <c r="B24" s="119" t="s">
        <v>106</v>
      </c>
      <c r="C24" s="113">
        <v>44.745139253809775</v>
      </c>
      <c r="D24" s="115">
        <v>54496</v>
      </c>
      <c r="E24" s="114">
        <v>56221</v>
      </c>
      <c r="F24" s="114">
        <v>56337</v>
      </c>
      <c r="G24" s="114">
        <v>56991</v>
      </c>
      <c r="H24" s="140">
        <v>55648</v>
      </c>
      <c r="I24" s="115">
        <v>-1152</v>
      </c>
      <c r="J24" s="116">
        <v>-2.0701552616446235</v>
      </c>
      <c r="K24"/>
      <c r="L24"/>
      <c r="M24"/>
      <c r="N24"/>
      <c r="O24"/>
      <c r="P24"/>
    </row>
    <row r="25" spans="1:16" s="110" customFormat="1" ht="14.45" customHeight="1" x14ac:dyDescent="0.2">
      <c r="A25" s="120"/>
      <c r="B25" s="119" t="s">
        <v>107</v>
      </c>
      <c r="C25" s="113">
        <v>55.254860746190225</v>
      </c>
      <c r="D25" s="115">
        <v>67296</v>
      </c>
      <c r="E25" s="114">
        <v>70201</v>
      </c>
      <c r="F25" s="114">
        <v>70527</v>
      </c>
      <c r="G25" s="114">
        <v>71237</v>
      </c>
      <c r="H25" s="140">
        <v>69396</v>
      </c>
      <c r="I25" s="115">
        <v>-2100</v>
      </c>
      <c r="J25" s="116">
        <v>-3.0261110150440946</v>
      </c>
      <c r="K25"/>
      <c r="L25"/>
      <c r="M25"/>
      <c r="N25"/>
      <c r="O25"/>
      <c r="P25"/>
    </row>
    <row r="26" spans="1:16" s="110" customFormat="1" ht="14.45" customHeight="1" x14ac:dyDescent="0.2">
      <c r="A26" s="118" t="s">
        <v>105</v>
      </c>
      <c r="B26" s="121" t="s">
        <v>108</v>
      </c>
      <c r="C26" s="113">
        <v>15.221853652128219</v>
      </c>
      <c r="D26" s="115">
        <v>18539</v>
      </c>
      <c r="E26" s="114">
        <v>19536</v>
      </c>
      <c r="F26" s="114">
        <v>19583</v>
      </c>
      <c r="G26" s="114">
        <v>20556</v>
      </c>
      <c r="H26" s="140">
        <v>18278</v>
      </c>
      <c r="I26" s="115">
        <v>261</v>
      </c>
      <c r="J26" s="116">
        <v>1.4279461647882701</v>
      </c>
      <c r="K26"/>
      <c r="L26"/>
      <c r="M26"/>
      <c r="N26"/>
      <c r="O26"/>
      <c r="P26"/>
    </row>
    <row r="27" spans="1:16" s="110" customFormat="1" ht="14.45" customHeight="1" x14ac:dyDescent="0.2">
      <c r="A27" s="118"/>
      <c r="B27" s="121" t="s">
        <v>109</v>
      </c>
      <c r="C27" s="113">
        <v>41.124211770888074</v>
      </c>
      <c r="D27" s="115">
        <v>50086</v>
      </c>
      <c r="E27" s="114">
        <v>52315</v>
      </c>
      <c r="F27" s="114">
        <v>52419</v>
      </c>
      <c r="G27" s="114">
        <v>52835</v>
      </c>
      <c r="H27" s="140">
        <v>52954</v>
      </c>
      <c r="I27" s="115">
        <v>-2868</v>
      </c>
      <c r="J27" s="116">
        <v>-5.4160214525814858</v>
      </c>
      <c r="K27"/>
      <c r="L27"/>
      <c r="M27"/>
      <c r="N27"/>
      <c r="O27"/>
      <c r="P27"/>
    </row>
    <row r="28" spans="1:16" s="110" customFormat="1" ht="14.45" customHeight="1" x14ac:dyDescent="0.2">
      <c r="A28" s="118"/>
      <c r="B28" s="121" t="s">
        <v>110</v>
      </c>
      <c r="C28" s="113">
        <v>21.836409616395166</v>
      </c>
      <c r="D28" s="115">
        <v>26595</v>
      </c>
      <c r="E28" s="114">
        <v>27262</v>
      </c>
      <c r="F28" s="114">
        <v>27616</v>
      </c>
      <c r="G28" s="114">
        <v>28005</v>
      </c>
      <c r="H28" s="140">
        <v>28144</v>
      </c>
      <c r="I28" s="115">
        <v>-1549</v>
      </c>
      <c r="J28" s="116">
        <v>-5.503837407617965</v>
      </c>
      <c r="K28"/>
      <c r="L28"/>
      <c r="M28"/>
      <c r="N28"/>
      <c r="O28"/>
      <c r="P28"/>
    </row>
    <row r="29" spans="1:16" s="110" customFormat="1" ht="14.45" customHeight="1" x14ac:dyDescent="0.2">
      <c r="A29" s="118"/>
      <c r="B29" s="121" t="s">
        <v>111</v>
      </c>
      <c r="C29" s="113">
        <v>21.816703888596951</v>
      </c>
      <c r="D29" s="115">
        <v>26571</v>
      </c>
      <c r="E29" s="114">
        <v>27308</v>
      </c>
      <c r="F29" s="114">
        <v>27245</v>
      </c>
      <c r="G29" s="114">
        <v>26831</v>
      </c>
      <c r="H29" s="140">
        <v>25668</v>
      </c>
      <c r="I29" s="115">
        <v>903</v>
      </c>
      <c r="J29" s="116">
        <v>3.5179990649836372</v>
      </c>
      <c r="K29"/>
      <c r="L29"/>
      <c r="M29"/>
      <c r="N29"/>
      <c r="O29"/>
      <c r="P29"/>
    </row>
    <row r="30" spans="1:16" s="110" customFormat="1" ht="14.45" customHeight="1" x14ac:dyDescent="0.2">
      <c r="A30" s="120"/>
      <c r="B30" s="121" t="s">
        <v>112</v>
      </c>
      <c r="C30" s="113">
        <v>2.6225039411455597</v>
      </c>
      <c r="D30" s="115">
        <v>3194</v>
      </c>
      <c r="E30" s="114">
        <v>3314</v>
      </c>
      <c r="F30" s="114">
        <v>3386</v>
      </c>
      <c r="G30" s="114">
        <v>2857</v>
      </c>
      <c r="H30" s="140">
        <v>2762</v>
      </c>
      <c r="I30" s="115">
        <v>432</v>
      </c>
      <c r="J30" s="116">
        <v>15.640839971035481</v>
      </c>
      <c r="K30"/>
      <c r="L30"/>
      <c r="M30"/>
      <c r="N30"/>
      <c r="O30"/>
      <c r="P30"/>
    </row>
    <row r="31" spans="1:16" s="110" customFormat="1" ht="14.45" customHeight="1" x14ac:dyDescent="0.2">
      <c r="A31" s="120" t="s">
        <v>113</v>
      </c>
      <c r="B31" s="119" t="s">
        <v>116</v>
      </c>
      <c r="C31" s="113">
        <v>93.941309774040988</v>
      </c>
      <c r="D31" s="115">
        <v>114413</v>
      </c>
      <c r="E31" s="114">
        <v>118509</v>
      </c>
      <c r="F31" s="114">
        <v>119471</v>
      </c>
      <c r="G31" s="114">
        <v>120876</v>
      </c>
      <c r="H31" s="140">
        <v>118079</v>
      </c>
      <c r="I31" s="115">
        <v>-3666</v>
      </c>
      <c r="J31" s="116">
        <v>-3.104701089948255</v>
      </c>
      <c r="K31"/>
      <c r="L31"/>
      <c r="M31"/>
      <c r="N31"/>
      <c r="O31"/>
      <c r="P31"/>
    </row>
    <row r="32" spans="1:16" s="110" customFormat="1" ht="14.45" customHeight="1" x14ac:dyDescent="0.2">
      <c r="A32" s="123"/>
      <c r="B32" s="124" t="s">
        <v>117</v>
      </c>
      <c r="C32" s="125">
        <v>5.8838018917498687</v>
      </c>
      <c r="D32" s="143">
        <v>7166</v>
      </c>
      <c r="E32" s="144">
        <v>7696</v>
      </c>
      <c r="F32" s="144">
        <v>7177</v>
      </c>
      <c r="G32" s="144">
        <v>7128</v>
      </c>
      <c r="H32" s="145">
        <v>6741</v>
      </c>
      <c r="I32" s="143">
        <v>425</v>
      </c>
      <c r="J32" s="146">
        <v>6.3047025663848091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8677</v>
      </c>
      <c r="E56" s="114">
        <v>8968</v>
      </c>
      <c r="F56" s="114">
        <v>8972</v>
      </c>
      <c r="G56" s="114">
        <v>8973</v>
      </c>
      <c r="H56" s="140">
        <v>8602</v>
      </c>
      <c r="I56" s="115">
        <v>75</v>
      </c>
      <c r="J56" s="116">
        <v>0.87189025807951637</v>
      </c>
      <c r="K56"/>
      <c r="L56"/>
      <c r="M56"/>
      <c r="N56"/>
      <c r="O56"/>
      <c r="P56"/>
    </row>
    <row r="57" spans="1:16" s="110" customFormat="1" ht="14.45" customHeight="1" x14ac:dyDescent="0.2">
      <c r="A57" s="120" t="s">
        <v>105</v>
      </c>
      <c r="B57" s="119" t="s">
        <v>106</v>
      </c>
      <c r="C57" s="113">
        <v>46.329376512619568</v>
      </c>
      <c r="D57" s="115">
        <v>4020</v>
      </c>
      <c r="E57" s="114">
        <v>4100</v>
      </c>
      <c r="F57" s="114">
        <v>4063</v>
      </c>
      <c r="G57" s="114">
        <v>4063</v>
      </c>
      <c r="H57" s="140">
        <v>3956</v>
      </c>
      <c r="I57" s="115">
        <v>64</v>
      </c>
      <c r="J57" s="116">
        <v>1.6177957532861476</v>
      </c>
    </row>
    <row r="58" spans="1:16" s="110" customFormat="1" ht="14.45" customHeight="1" x14ac:dyDescent="0.2">
      <c r="A58" s="120"/>
      <c r="B58" s="119" t="s">
        <v>107</v>
      </c>
      <c r="C58" s="113">
        <v>53.670623487380432</v>
      </c>
      <c r="D58" s="115">
        <v>4657</v>
      </c>
      <c r="E58" s="114">
        <v>4868</v>
      </c>
      <c r="F58" s="114">
        <v>4909</v>
      </c>
      <c r="G58" s="114">
        <v>4910</v>
      </c>
      <c r="H58" s="140">
        <v>4646</v>
      </c>
      <c r="I58" s="115">
        <v>11</v>
      </c>
      <c r="J58" s="116">
        <v>0.23676280671545416</v>
      </c>
    </row>
    <row r="59" spans="1:16" s="110" customFormat="1" ht="14.45" customHeight="1" x14ac:dyDescent="0.2">
      <c r="A59" s="118" t="s">
        <v>105</v>
      </c>
      <c r="B59" s="121" t="s">
        <v>108</v>
      </c>
      <c r="C59" s="113">
        <v>14.751642272674887</v>
      </c>
      <c r="D59" s="115">
        <v>1280</v>
      </c>
      <c r="E59" s="114">
        <v>1345</v>
      </c>
      <c r="F59" s="114">
        <v>1381</v>
      </c>
      <c r="G59" s="114">
        <v>1447</v>
      </c>
      <c r="H59" s="140">
        <v>1249</v>
      </c>
      <c r="I59" s="115">
        <v>31</v>
      </c>
      <c r="J59" s="116">
        <v>2.4819855884707764</v>
      </c>
    </row>
    <row r="60" spans="1:16" s="110" customFormat="1" ht="14.45" customHeight="1" x14ac:dyDescent="0.2">
      <c r="A60" s="118"/>
      <c r="B60" s="121" t="s">
        <v>109</v>
      </c>
      <c r="C60" s="113">
        <v>41.696438861357613</v>
      </c>
      <c r="D60" s="115">
        <v>3618</v>
      </c>
      <c r="E60" s="114">
        <v>3738</v>
      </c>
      <c r="F60" s="114">
        <v>3686</v>
      </c>
      <c r="G60" s="114">
        <v>3664</v>
      </c>
      <c r="H60" s="140">
        <v>3599</v>
      </c>
      <c r="I60" s="115">
        <v>19</v>
      </c>
      <c r="J60" s="116">
        <v>0.52792442345095858</v>
      </c>
    </row>
    <row r="61" spans="1:16" s="110" customFormat="1" ht="14.45" customHeight="1" x14ac:dyDescent="0.2">
      <c r="A61" s="118"/>
      <c r="B61" s="121" t="s">
        <v>110</v>
      </c>
      <c r="C61" s="113">
        <v>20.905843033306443</v>
      </c>
      <c r="D61" s="115">
        <v>1814</v>
      </c>
      <c r="E61" s="114">
        <v>1841</v>
      </c>
      <c r="F61" s="114">
        <v>1864</v>
      </c>
      <c r="G61" s="114">
        <v>1851</v>
      </c>
      <c r="H61" s="140">
        <v>1810</v>
      </c>
      <c r="I61" s="115">
        <v>4</v>
      </c>
      <c r="J61" s="116">
        <v>0.22099447513812154</v>
      </c>
    </row>
    <row r="62" spans="1:16" s="110" customFormat="1" ht="14.45" customHeight="1" x14ac:dyDescent="0.2">
      <c r="A62" s="120"/>
      <c r="B62" s="121" t="s">
        <v>111</v>
      </c>
      <c r="C62" s="113">
        <v>22.634551112135529</v>
      </c>
      <c r="D62" s="115">
        <v>1964</v>
      </c>
      <c r="E62" s="114">
        <v>2043</v>
      </c>
      <c r="F62" s="114">
        <v>2041</v>
      </c>
      <c r="G62" s="114">
        <v>2011</v>
      </c>
      <c r="H62" s="140">
        <v>1944</v>
      </c>
      <c r="I62" s="115">
        <v>20</v>
      </c>
      <c r="J62" s="116">
        <v>1.0288065843621399</v>
      </c>
    </row>
    <row r="63" spans="1:16" s="110" customFormat="1" ht="14.45" customHeight="1" x14ac:dyDescent="0.2">
      <c r="A63" s="120"/>
      <c r="B63" s="121" t="s">
        <v>112</v>
      </c>
      <c r="C63" s="113">
        <v>2.3740924282586149</v>
      </c>
      <c r="D63" s="115">
        <v>206</v>
      </c>
      <c r="E63" s="114">
        <v>217</v>
      </c>
      <c r="F63" s="114">
        <v>216</v>
      </c>
      <c r="G63" s="114">
        <v>183</v>
      </c>
      <c r="H63" s="140">
        <v>184</v>
      </c>
      <c r="I63" s="115">
        <v>22</v>
      </c>
      <c r="J63" s="116">
        <v>11.956521739130435</v>
      </c>
    </row>
    <row r="64" spans="1:16" s="110" customFormat="1" ht="14.45" customHeight="1" x14ac:dyDescent="0.2">
      <c r="A64" s="120" t="s">
        <v>113</v>
      </c>
      <c r="B64" s="119" t="s">
        <v>116</v>
      </c>
      <c r="C64" s="113">
        <v>96.012446698167565</v>
      </c>
      <c r="D64" s="115">
        <v>8331</v>
      </c>
      <c r="E64" s="114">
        <v>8599</v>
      </c>
      <c r="F64" s="114">
        <v>8607</v>
      </c>
      <c r="G64" s="114">
        <v>8591</v>
      </c>
      <c r="H64" s="140">
        <v>8253</v>
      </c>
      <c r="I64" s="115">
        <v>78</v>
      </c>
      <c r="J64" s="116">
        <v>0.94511086877499095</v>
      </c>
    </row>
    <row r="65" spans="1:10" s="110" customFormat="1" ht="14.45" customHeight="1" x14ac:dyDescent="0.2">
      <c r="A65" s="123"/>
      <c r="B65" s="124" t="s">
        <v>117</v>
      </c>
      <c r="C65" s="125">
        <v>3.9068802581537398</v>
      </c>
      <c r="D65" s="143">
        <v>339</v>
      </c>
      <c r="E65" s="144">
        <v>361</v>
      </c>
      <c r="F65" s="144">
        <v>356</v>
      </c>
      <c r="G65" s="144">
        <v>371</v>
      </c>
      <c r="H65" s="145">
        <v>339</v>
      </c>
      <c r="I65" s="143">
        <v>0</v>
      </c>
      <c r="J65" s="146">
        <v>0</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7538</v>
      </c>
      <c r="G11" s="114">
        <v>7753</v>
      </c>
      <c r="H11" s="114">
        <v>7921</v>
      </c>
      <c r="I11" s="114">
        <v>7895</v>
      </c>
      <c r="J11" s="140">
        <v>7629</v>
      </c>
      <c r="K11" s="114">
        <v>-91</v>
      </c>
      <c r="L11" s="116">
        <v>-1.192816882946651</v>
      </c>
    </row>
    <row r="12" spans="1:17" s="110" customFormat="1" ht="24" customHeight="1" x14ac:dyDescent="0.2">
      <c r="A12" s="604" t="s">
        <v>185</v>
      </c>
      <c r="B12" s="605"/>
      <c r="C12" s="605"/>
      <c r="D12" s="606"/>
      <c r="E12" s="113">
        <v>47.917219421597238</v>
      </c>
      <c r="F12" s="115">
        <v>3612</v>
      </c>
      <c r="G12" s="114">
        <v>3680</v>
      </c>
      <c r="H12" s="114">
        <v>3738</v>
      </c>
      <c r="I12" s="114">
        <v>3723</v>
      </c>
      <c r="J12" s="140">
        <v>3657</v>
      </c>
      <c r="K12" s="114">
        <v>-45</v>
      </c>
      <c r="L12" s="116">
        <v>-1.2305168170631666</v>
      </c>
    </row>
    <row r="13" spans="1:17" s="110" customFormat="1" ht="15" customHeight="1" x14ac:dyDescent="0.2">
      <c r="A13" s="120"/>
      <c r="B13" s="612" t="s">
        <v>107</v>
      </c>
      <c r="C13" s="612"/>
      <c r="E13" s="113">
        <v>52.082780578402762</v>
      </c>
      <c r="F13" s="115">
        <v>3926</v>
      </c>
      <c r="G13" s="114">
        <v>4073</v>
      </c>
      <c r="H13" s="114">
        <v>4183</v>
      </c>
      <c r="I13" s="114">
        <v>4172</v>
      </c>
      <c r="J13" s="140">
        <v>3972</v>
      </c>
      <c r="K13" s="114">
        <v>-46</v>
      </c>
      <c r="L13" s="116">
        <v>-1.1581067472306144</v>
      </c>
    </row>
    <row r="14" spans="1:17" s="110" customFormat="1" ht="22.5" customHeight="1" x14ac:dyDescent="0.2">
      <c r="A14" s="604" t="s">
        <v>186</v>
      </c>
      <c r="B14" s="605"/>
      <c r="C14" s="605"/>
      <c r="D14" s="606"/>
      <c r="E14" s="113">
        <v>15.282568320509419</v>
      </c>
      <c r="F14" s="115">
        <v>1152</v>
      </c>
      <c r="G14" s="114">
        <v>1201</v>
      </c>
      <c r="H14" s="114">
        <v>1281</v>
      </c>
      <c r="I14" s="114">
        <v>1323</v>
      </c>
      <c r="J14" s="140">
        <v>1185</v>
      </c>
      <c r="K14" s="114">
        <v>-33</v>
      </c>
      <c r="L14" s="116">
        <v>-2.7848101265822787</v>
      </c>
    </row>
    <row r="15" spans="1:17" s="110" customFormat="1" ht="15" customHeight="1" x14ac:dyDescent="0.2">
      <c r="A15" s="120"/>
      <c r="B15" s="119"/>
      <c r="C15" s="258" t="s">
        <v>106</v>
      </c>
      <c r="E15" s="113">
        <v>44.53125</v>
      </c>
      <c r="F15" s="115">
        <v>513</v>
      </c>
      <c r="G15" s="114">
        <v>527</v>
      </c>
      <c r="H15" s="114">
        <v>567</v>
      </c>
      <c r="I15" s="114">
        <v>587</v>
      </c>
      <c r="J15" s="140">
        <v>538</v>
      </c>
      <c r="K15" s="114">
        <v>-25</v>
      </c>
      <c r="L15" s="116">
        <v>-4.6468401486988844</v>
      </c>
    </row>
    <row r="16" spans="1:17" s="110" customFormat="1" ht="15" customHeight="1" x14ac:dyDescent="0.2">
      <c r="A16" s="120"/>
      <c r="B16" s="119"/>
      <c r="C16" s="258" t="s">
        <v>107</v>
      </c>
      <c r="E16" s="113">
        <v>55.46875</v>
      </c>
      <c r="F16" s="115">
        <v>639</v>
      </c>
      <c r="G16" s="114">
        <v>674</v>
      </c>
      <c r="H16" s="114">
        <v>714</v>
      </c>
      <c r="I16" s="114">
        <v>736</v>
      </c>
      <c r="J16" s="140">
        <v>647</v>
      </c>
      <c r="K16" s="114">
        <v>-8</v>
      </c>
      <c r="L16" s="116">
        <v>-1.2364760432766615</v>
      </c>
    </row>
    <row r="17" spans="1:12" s="110" customFormat="1" ht="15" customHeight="1" x14ac:dyDescent="0.2">
      <c r="A17" s="120"/>
      <c r="B17" s="121" t="s">
        <v>109</v>
      </c>
      <c r="C17" s="258"/>
      <c r="E17" s="113">
        <v>40.846378349694881</v>
      </c>
      <c r="F17" s="115">
        <v>3079</v>
      </c>
      <c r="G17" s="114">
        <v>3181</v>
      </c>
      <c r="H17" s="114">
        <v>3220</v>
      </c>
      <c r="I17" s="114">
        <v>3200</v>
      </c>
      <c r="J17" s="140">
        <v>3163</v>
      </c>
      <c r="K17" s="114">
        <v>-84</v>
      </c>
      <c r="L17" s="116">
        <v>-2.6557066076509641</v>
      </c>
    </row>
    <row r="18" spans="1:12" s="110" customFormat="1" ht="15" customHeight="1" x14ac:dyDescent="0.2">
      <c r="A18" s="120"/>
      <c r="B18" s="119"/>
      <c r="C18" s="258" t="s">
        <v>106</v>
      </c>
      <c r="E18" s="113">
        <v>46.378694381292625</v>
      </c>
      <c r="F18" s="115">
        <v>1428</v>
      </c>
      <c r="G18" s="114">
        <v>1464</v>
      </c>
      <c r="H18" s="114">
        <v>1463</v>
      </c>
      <c r="I18" s="114">
        <v>1457</v>
      </c>
      <c r="J18" s="140">
        <v>1469</v>
      </c>
      <c r="K18" s="114">
        <v>-41</v>
      </c>
      <c r="L18" s="116">
        <v>-2.7910142954390742</v>
      </c>
    </row>
    <row r="19" spans="1:12" s="110" customFormat="1" ht="15" customHeight="1" x14ac:dyDescent="0.2">
      <c r="A19" s="120"/>
      <c r="B19" s="119"/>
      <c r="C19" s="258" t="s">
        <v>107</v>
      </c>
      <c r="E19" s="113">
        <v>53.621305618707375</v>
      </c>
      <c r="F19" s="115">
        <v>1651</v>
      </c>
      <c r="G19" s="114">
        <v>1717</v>
      </c>
      <c r="H19" s="114">
        <v>1757</v>
      </c>
      <c r="I19" s="114">
        <v>1743</v>
      </c>
      <c r="J19" s="140">
        <v>1694</v>
      </c>
      <c r="K19" s="114">
        <v>-43</v>
      </c>
      <c r="L19" s="116">
        <v>-2.5383707201889019</v>
      </c>
    </row>
    <row r="20" spans="1:12" s="110" customFormat="1" ht="15" customHeight="1" x14ac:dyDescent="0.2">
      <c r="A20" s="120"/>
      <c r="B20" s="121" t="s">
        <v>110</v>
      </c>
      <c r="C20" s="258"/>
      <c r="E20" s="113">
        <v>21.159458742371982</v>
      </c>
      <c r="F20" s="115">
        <v>1595</v>
      </c>
      <c r="G20" s="114">
        <v>1594</v>
      </c>
      <c r="H20" s="114">
        <v>1635</v>
      </c>
      <c r="I20" s="114">
        <v>1628</v>
      </c>
      <c r="J20" s="140">
        <v>1585</v>
      </c>
      <c r="K20" s="114">
        <v>10</v>
      </c>
      <c r="L20" s="116">
        <v>0.63091482649842268</v>
      </c>
    </row>
    <row r="21" spans="1:12" s="110" customFormat="1" ht="15" customHeight="1" x14ac:dyDescent="0.2">
      <c r="A21" s="120"/>
      <c r="B21" s="119"/>
      <c r="C21" s="258" t="s">
        <v>106</v>
      </c>
      <c r="E21" s="113">
        <v>43.636363636363633</v>
      </c>
      <c r="F21" s="115">
        <v>696</v>
      </c>
      <c r="G21" s="114">
        <v>677</v>
      </c>
      <c r="H21" s="114">
        <v>683</v>
      </c>
      <c r="I21" s="114">
        <v>677</v>
      </c>
      <c r="J21" s="140">
        <v>673</v>
      </c>
      <c r="K21" s="114">
        <v>23</v>
      </c>
      <c r="L21" s="116">
        <v>3.4175334323922733</v>
      </c>
    </row>
    <row r="22" spans="1:12" s="110" customFormat="1" ht="15" customHeight="1" x14ac:dyDescent="0.2">
      <c r="A22" s="120"/>
      <c r="B22" s="119"/>
      <c r="C22" s="258" t="s">
        <v>107</v>
      </c>
      <c r="E22" s="113">
        <v>56.363636363636367</v>
      </c>
      <c r="F22" s="115">
        <v>899</v>
      </c>
      <c r="G22" s="114">
        <v>917</v>
      </c>
      <c r="H22" s="114">
        <v>952</v>
      </c>
      <c r="I22" s="114">
        <v>951</v>
      </c>
      <c r="J22" s="140">
        <v>912</v>
      </c>
      <c r="K22" s="114">
        <v>-13</v>
      </c>
      <c r="L22" s="116">
        <v>-1.4254385964912282</v>
      </c>
    </row>
    <row r="23" spans="1:12" s="110" customFormat="1" ht="15" customHeight="1" x14ac:dyDescent="0.2">
      <c r="A23" s="120"/>
      <c r="B23" s="121" t="s">
        <v>111</v>
      </c>
      <c r="C23" s="258"/>
      <c r="E23" s="113">
        <v>22.711594587423718</v>
      </c>
      <c r="F23" s="115">
        <v>1712</v>
      </c>
      <c r="G23" s="114">
        <v>1777</v>
      </c>
      <c r="H23" s="114">
        <v>1785</v>
      </c>
      <c r="I23" s="114">
        <v>1744</v>
      </c>
      <c r="J23" s="140">
        <v>1696</v>
      </c>
      <c r="K23" s="114">
        <v>16</v>
      </c>
      <c r="L23" s="116">
        <v>0.94339622641509435</v>
      </c>
    </row>
    <row r="24" spans="1:12" s="110" customFormat="1" ht="15" customHeight="1" x14ac:dyDescent="0.2">
      <c r="A24" s="120"/>
      <c r="B24" s="119"/>
      <c r="C24" s="258" t="s">
        <v>106</v>
      </c>
      <c r="E24" s="113">
        <v>56.950934579439256</v>
      </c>
      <c r="F24" s="115">
        <v>975</v>
      </c>
      <c r="G24" s="114">
        <v>1012</v>
      </c>
      <c r="H24" s="114">
        <v>1025</v>
      </c>
      <c r="I24" s="114">
        <v>1002</v>
      </c>
      <c r="J24" s="140">
        <v>977</v>
      </c>
      <c r="K24" s="114">
        <v>-2</v>
      </c>
      <c r="L24" s="116">
        <v>-0.20470829068577279</v>
      </c>
    </row>
    <row r="25" spans="1:12" s="110" customFormat="1" ht="15" customHeight="1" x14ac:dyDescent="0.2">
      <c r="A25" s="120"/>
      <c r="B25" s="119"/>
      <c r="C25" s="258" t="s">
        <v>107</v>
      </c>
      <c r="E25" s="113">
        <v>43.049065420560744</v>
      </c>
      <c r="F25" s="115">
        <v>737</v>
      </c>
      <c r="G25" s="114">
        <v>765</v>
      </c>
      <c r="H25" s="114">
        <v>760</v>
      </c>
      <c r="I25" s="114">
        <v>742</v>
      </c>
      <c r="J25" s="140">
        <v>719</v>
      </c>
      <c r="K25" s="114">
        <v>18</v>
      </c>
      <c r="L25" s="116">
        <v>2.5034770514603615</v>
      </c>
    </row>
    <row r="26" spans="1:12" s="110" customFormat="1" ht="15" customHeight="1" x14ac:dyDescent="0.2">
      <c r="A26" s="120"/>
      <c r="C26" s="121" t="s">
        <v>187</v>
      </c>
      <c r="D26" s="110" t="s">
        <v>188</v>
      </c>
      <c r="E26" s="113">
        <v>2.5603608384186787</v>
      </c>
      <c r="F26" s="115">
        <v>193</v>
      </c>
      <c r="G26" s="114">
        <v>194</v>
      </c>
      <c r="H26" s="114">
        <v>199</v>
      </c>
      <c r="I26" s="114">
        <v>165</v>
      </c>
      <c r="J26" s="140">
        <v>163</v>
      </c>
      <c r="K26" s="114">
        <v>30</v>
      </c>
      <c r="L26" s="116">
        <v>18.404907975460123</v>
      </c>
    </row>
    <row r="27" spans="1:12" s="110" customFormat="1" ht="15" customHeight="1" x14ac:dyDescent="0.2">
      <c r="A27" s="120"/>
      <c r="B27" s="119"/>
      <c r="D27" s="259" t="s">
        <v>106</v>
      </c>
      <c r="E27" s="113">
        <v>54.404145077720209</v>
      </c>
      <c r="F27" s="115">
        <v>105</v>
      </c>
      <c r="G27" s="114">
        <v>100</v>
      </c>
      <c r="H27" s="114">
        <v>104</v>
      </c>
      <c r="I27" s="114">
        <v>82</v>
      </c>
      <c r="J27" s="140">
        <v>99</v>
      </c>
      <c r="K27" s="114">
        <v>6</v>
      </c>
      <c r="L27" s="116">
        <v>6.0606060606060606</v>
      </c>
    </row>
    <row r="28" spans="1:12" s="110" customFormat="1" ht="15" customHeight="1" x14ac:dyDescent="0.2">
      <c r="A28" s="120"/>
      <c r="B28" s="119"/>
      <c r="D28" s="259" t="s">
        <v>107</v>
      </c>
      <c r="E28" s="113">
        <v>45.595854922279791</v>
      </c>
      <c r="F28" s="115">
        <v>88</v>
      </c>
      <c r="G28" s="114">
        <v>94</v>
      </c>
      <c r="H28" s="114">
        <v>95</v>
      </c>
      <c r="I28" s="114">
        <v>83</v>
      </c>
      <c r="J28" s="140">
        <v>64</v>
      </c>
      <c r="K28" s="114">
        <v>24</v>
      </c>
      <c r="L28" s="116">
        <v>37.5</v>
      </c>
    </row>
    <row r="29" spans="1:12" s="110" customFormat="1" ht="24" customHeight="1" x14ac:dyDescent="0.2">
      <c r="A29" s="604" t="s">
        <v>189</v>
      </c>
      <c r="B29" s="605"/>
      <c r="C29" s="605"/>
      <c r="D29" s="606"/>
      <c r="E29" s="113">
        <v>95.59564871318652</v>
      </c>
      <c r="F29" s="115">
        <v>7206</v>
      </c>
      <c r="G29" s="114">
        <v>7423</v>
      </c>
      <c r="H29" s="114">
        <v>7581</v>
      </c>
      <c r="I29" s="114">
        <v>7577</v>
      </c>
      <c r="J29" s="140">
        <v>7305</v>
      </c>
      <c r="K29" s="114">
        <v>-99</v>
      </c>
      <c r="L29" s="116">
        <v>-1.3552361396303902</v>
      </c>
    </row>
    <row r="30" spans="1:12" s="110" customFormat="1" ht="15" customHeight="1" x14ac:dyDescent="0.2">
      <c r="A30" s="120"/>
      <c r="B30" s="119"/>
      <c r="C30" s="258" t="s">
        <v>106</v>
      </c>
      <c r="E30" s="113">
        <v>47.807382736608382</v>
      </c>
      <c r="F30" s="115">
        <v>3445</v>
      </c>
      <c r="G30" s="114">
        <v>3525</v>
      </c>
      <c r="H30" s="114">
        <v>3572</v>
      </c>
      <c r="I30" s="114">
        <v>3574</v>
      </c>
      <c r="J30" s="140">
        <v>3490</v>
      </c>
      <c r="K30" s="114">
        <v>-45</v>
      </c>
      <c r="L30" s="116">
        <v>-1.2893982808022924</v>
      </c>
    </row>
    <row r="31" spans="1:12" s="110" customFormat="1" ht="15" customHeight="1" x14ac:dyDescent="0.2">
      <c r="A31" s="120"/>
      <c r="B31" s="119"/>
      <c r="C31" s="258" t="s">
        <v>107</v>
      </c>
      <c r="E31" s="113">
        <v>52.192617263391618</v>
      </c>
      <c r="F31" s="115">
        <v>3761</v>
      </c>
      <c r="G31" s="114">
        <v>3898</v>
      </c>
      <c r="H31" s="114">
        <v>4009</v>
      </c>
      <c r="I31" s="114">
        <v>4003</v>
      </c>
      <c r="J31" s="140">
        <v>3815</v>
      </c>
      <c r="K31" s="114">
        <v>-54</v>
      </c>
      <c r="L31" s="116">
        <v>-1.4154652686762779</v>
      </c>
    </row>
    <row r="32" spans="1:12" s="110" customFormat="1" ht="15" customHeight="1" x14ac:dyDescent="0.2">
      <c r="A32" s="120"/>
      <c r="B32" s="119" t="s">
        <v>117</v>
      </c>
      <c r="C32" s="258"/>
      <c r="E32" s="113">
        <v>4.2186256301406209</v>
      </c>
      <c r="F32" s="114">
        <v>318</v>
      </c>
      <c r="G32" s="114">
        <v>319</v>
      </c>
      <c r="H32" s="114">
        <v>329</v>
      </c>
      <c r="I32" s="114">
        <v>305</v>
      </c>
      <c r="J32" s="140">
        <v>313</v>
      </c>
      <c r="K32" s="114">
        <v>5</v>
      </c>
      <c r="L32" s="116">
        <v>1.5974440894568691</v>
      </c>
    </row>
    <row r="33" spans="1:12" s="110" customFormat="1" ht="15" customHeight="1" x14ac:dyDescent="0.2">
      <c r="A33" s="120"/>
      <c r="B33" s="119"/>
      <c r="C33" s="258" t="s">
        <v>106</v>
      </c>
      <c r="E33" s="113">
        <v>50.943396226415096</v>
      </c>
      <c r="F33" s="114">
        <v>162</v>
      </c>
      <c r="G33" s="114">
        <v>152</v>
      </c>
      <c r="H33" s="114">
        <v>163</v>
      </c>
      <c r="I33" s="114">
        <v>144</v>
      </c>
      <c r="J33" s="140">
        <v>162</v>
      </c>
      <c r="K33" s="114">
        <v>0</v>
      </c>
      <c r="L33" s="116">
        <v>0</v>
      </c>
    </row>
    <row r="34" spans="1:12" s="110" customFormat="1" ht="15" customHeight="1" x14ac:dyDescent="0.2">
      <c r="A34" s="120"/>
      <c r="B34" s="119"/>
      <c r="C34" s="258" t="s">
        <v>107</v>
      </c>
      <c r="E34" s="113">
        <v>49.056603773584904</v>
      </c>
      <c r="F34" s="114">
        <v>156</v>
      </c>
      <c r="G34" s="114">
        <v>167</v>
      </c>
      <c r="H34" s="114">
        <v>166</v>
      </c>
      <c r="I34" s="114">
        <v>161</v>
      </c>
      <c r="J34" s="140">
        <v>151</v>
      </c>
      <c r="K34" s="114">
        <v>5</v>
      </c>
      <c r="L34" s="116">
        <v>3.3112582781456954</v>
      </c>
    </row>
    <row r="35" spans="1:12" s="110" customFormat="1" ht="24" customHeight="1" x14ac:dyDescent="0.2">
      <c r="A35" s="604" t="s">
        <v>192</v>
      </c>
      <c r="B35" s="605"/>
      <c r="C35" s="605"/>
      <c r="D35" s="606"/>
      <c r="E35" s="113">
        <v>13.863093658795437</v>
      </c>
      <c r="F35" s="114">
        <v>1045</v>
      </c>
      <c r="G35" s="114">
        <v>1041</v>
      </c>
      <c r="H35" s="114">
        <v>1111</v>
      </c>
      <c r="I35" s="114">
        <v>1131</v>
      </c>
      <c r="J35" s="114">
        <v>1059</v>
      </c>
      <c r="K35" s="318">
        <v>-14</v>
      </c>
      <c r="L35" s="319">
        <v>-1.3220018885741265</v>
      </c>
    </row>
    <row r="36" spans="1:12" s="110" customFormat="1" ht="15" customHeight="1" x14ac:dyDescent="0.2">
      <c r="A36" s="120"/>
      <c r="B36" s="119"/>
      <c r="C36" s="258" t="s">
        <v>106</v>
      </c>
      <c r="E36" s="113">
        <v>45.071770334928232</v>
      </c>
      <c r="F36" s="114">
        <v>471</v>
      </c>
      <c r="G36" s="114">
        <v>478</v>
      </c>
      <c r="H36" s="114">
        <v>510</v>
      </c>
      <c r="I36" s="114">
        <v>516</v>
      </c>
      <c r="J36" s="114">
        <v>501</v>
      </c>
      <c r="K36" s="318">
        <v>-30</v>
      </c>
      <c r="L36" s="116">
        <v>-5.9880239520958085</v>
      </c>
    </row>
    <row r="37" spans="1:12" s="110" customFormat="1" ht="15" customHeight="1" x14ac:dyDescent="0.2">
      <c r="A37" s="120"/>
      <c r="B37" s="119"/>
      <c r="C37" s="258" t="s">
        <v>107</v>
      </c>
      <c r="E37" s="113">
        <v>54.928229665071768</v>
      </c>
      <c r="F37" s="114">
        <v>574</v>
      </c>
      <c r="G37" s="114">
        <v>563</v>
      </c>
      <c r="H37" s="114">
        <v>601</v>
      </c>
      <c r="I37" s="114">
        <v>615</v>
      </c>
      <c r="J37" s="140">
        <v>558</v>
      </c>
      <c r="K37" s="114">
        <v>16</v>
      </c>
      <c r="L37" s="116">
        <v>2.8673835125448028</v>
      </c>
    </row>
    <row r="38" spans="1:12" s="110" customFormat="1" ht="15" customHeight="1" x14ac:dyDescent="0.2">
      <c r="A38" s="120"/>
      <c r="B38" s="119" t="s">
        <v>328</v>
      </c>
      <c r="C38" s="258"/>
      <c r="E38" s="113">
        <v>58.026001591934197</v>
      </c>
      <c r="F38" s="114">
        <v>4374</v>
      </c>
      <c r="G38" s="114">
        <v>4484</v>
      </c>
      <c r="H38" s="114">
        <v>4535</v>
      </c>
      <c r="I38" s="114">
        <v>4472</v>
      </c>
      <c r="J38" s="140">
        <v>4328</v>
      </c>
      <c r="K38" s="114">
        <v>46</v>
      </c>
      <c r="L38" s="116">
        <v>1.0628465804066543</v>
      </c>
    </row>
    <row r="39" spans="1:12" s="110" customFormat="1" ht="15" customHeight="1" x14ac:dyDescent="0.2">
      <c r="A39" s="120"/>
      <c r="B39" s="119"/>
      <c r="C39" s="258" t="s">
        <v>106</v>
      </c>
      <c r="E39" s="113">
        <v>48.19387288523091</v>
      </c>
      <c r="F39" s="115">
        <v>2108</v>
      </c>
      <c r="G39" s="114">
        <v>2146</v>
      </c>
      <c r="H39" s="114">
        <v>2149</v>
      </c>
      <c r="I39" s="114">
        <v>2114</v>
      </c>
      <c r="J39" s="140">
        <v>2062</v>
      </c>
      <c r="K39" s="114">
        <v>46</v>
      </c>
      <c r="L39" s="116">
        <v>2.2308438409311346</v>
      </c>
    </row>
    <row r="40" spans="1:12" s="110" customFormat="1" ht="15" customHeight="1" x14ac:dyDescent="0.2">
      <c r="A40" s="120"/>
      <c r="B40" s="119"/>
      <c r="C40" s="258" t="s">
        <v>107</v>
      </c>
      <c r="E40" s="113">
        <v>51.80612711476909</v>
      </c>
      <c r="F40" s="115">
        <v>2266</v>
      </c>
      <c r="G40" s="114">
        <v>2338</v>
      </c>
      <c r="H40" s="114">
        <v>2386</v>
      </c>
      <c r="I40" s="114">
        <v>2358</v>
      </c>
      <c r="J40" s="140">
        <v>2266</v>
      </c>
      <c r="K40" s="114">
        <v>0</v>
      </c>
      <c r="L40" s="116">
        <v>0</v>
      </c>
    </row>
    <row r="41" spans="1:12" s="110" customFormat="1" ht="15" customHeight="1" x14ac:dyDescent="0.2">
      <c r="A41" s="120"/>
      <c r="B41" s="320" t="s">
        <v>516</v>
      </c>
      <c r="C41" s="258"/>
      <c r="E41" s="113">
        <v>9.8567259219952241</v>
      </c>
      <c r="F41" s="115">
        <v>743</v>
      </c>
      <c r="G41" s="114">
        <v>757</v>
      </c>
      <c r="H41" s="114">
        <v>770</v>
      </c>
      <c r="I41" s="114">
        <v>743</v>
      </c>
      <c r="J41" s="140">
        <v>728</v>
      </c>
      <c r="K41" s="114">
        <v>15</v>
      </c>
      <c r="L41" s="116">
        <v>2.0604395604395602</v>
      </c>
    </row>
    <row r="42" spans="1:12" s="110" customFormat="1" ht="15" customHeight="1" x14ac:dyDescent="0.2">
      <c r="A42" s="120"/>
      <c r="B42" s="119"/>
      <c r="C42" s="268" t="s">
        <v>106</v>
      </c>
      <c r="D42" s="182"/>
      <c r="E42" s="113">
        <v>46.702557200538358</v>
      </c>
      <c r="F42" s="115">
        <v>347</v>
      </c>
      <c r="G42" s="114">
        <v>341</v>
      </c>
      <c r="H42" s="114">
        <v>360</v>
      </c>
      <c r="I42" s="114">
        <v>346</v>
      </c>
      <c r="J42" s="140">
        <v>349</v>
      </c>
      <c r="K42" s="114">
        <v>-2</v>
      </c>
      <c r="L42" s="116">
        <v>-0.57306590257879653</v>
      </c>
    </row>
    <row r="43" spans="1:12" s="110" customFormat="1" ht="15" customHeight="1" x14ac:dyDescent="0.2">
      <c r="A43" s="120"/>
      <c r="B43" s="119"/>
      <c r="C43" s="268" t="s">
        <v>107</v>
      </c>
      <c r="D43" s="182"/>
      <c r="E43" s="113">
        <v>53.297442799461642</v>
      </c>
      <c r="F43" s="115">
        <v>396</v>
      </c>
      <c r="G43" s="114">
        <v>416</v>
      </c>
      <c r="H43" s="114">
        <v>410</v>
      </c>
      <c r="I43" s="114">
        <v>397</v>
      </c>
      <c r="J43" s="140">
        <v>379</v>
      </c>
      <c r="K43" s="114">
        <v>17</v>
      </c>
      <c r="L43" s="116">
        <v>4.4854881266490763</v>
      </c>
    </row>
    <row r="44" spans="1:12" s="110" customFormat="1" ht="15" customHeight="1" x14ac:dyDescent="0.2">
      <c r="A44" s="120"/>
      <c r="B44" s="119" t="s">
        <v>205</v>
      </c>
      <c r="C44" s="268"/>
      <c r="D44" s="182"/>
      <c r="E44" s="113">
        <v>18.25417882727514</v>
      </c>
      <c r="F44" s="115">
        <v>1376</v>
      </c>
      <c r="G44" s="114">
        <v>1471</v>
      </c>
      <c r="H44" s="114">
        <v>1505</v>
      </c>
      <c r="I44" s="114">
        <v>1549</v>
      </c>
      <c r="J44" s="140">
        <v>1514</v>
      </c>
      <c r="K44" s="114">
        <v>-138</v>
      </c>
      <c r="L44" s="116">
        <v>-9.1149273447820338</v>
      </c>
    </row>
    <row r="45" spans="1:12" s="110" customFormat="1" ht="15" customHeight="1" x14ac:dyDescent="0.2">
      <c r="A45" s="120"/>
      <c r="B45" s="119"/>
      <c r="C45" s="268" t="s">
        <v>106</v>
      </c>
      <c r="D45" s="182"/>
      <c r="E45" s="113">
        <v>49.854651162790695</v>
      </c>
      <c r="F45" s="115">
        <v>686</v>
      </c>
      <c r="G45" s="114">
        <v>715</v>
      </c>
      <c r="H45" s="114">
        <v>719</v>
      </c>
      <c r="I45" s="114">
        <v>747</v>
      </c>
      <c r="J45" s="140">
        <v>745</v>
      </c>
      <c r="K45" s="114">
        <v>-59</v>
      </c>
      <c r="L45" s="116">
        <v>-7.9194630872483218</v>
      </c>
    </row>
    <row r="46" spans="1:12" s="110" customFormat="1" ht="15" customHeight="1" x14ac:dyDescent="0.2">
      <c r="A46" s="123"/>
      <c r="B46" s="124"/>
      <c r="C46" s="260" t="s">
        <v>107</v>
      </c>
      <c r="D46" s="261"/>
      <c r="E46" s="125">
        <v>50.145348837209305</v>
      </c>
      <c r="F46" s="143">
        <v>690</v>
      </c>
      <c r="G46" s="144">
        <v>756</v>
      </c>
      <c r="H46" s="144">
        <v>786</v>
      </c>
      <c r="I46" s="144">
        <v>802</v>
      </c>
      <c r="J46" s="145">
        <v>769</v>
      </c>
      <c r="K46" s="144">
        <v>-79</v>
      </c>
      <c r="L46" s="146">
        <v>-10.273081924577372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7538</v>
      </c>
      <c r="E11" s="114">
        <v>7753</v>
      </c>
      <c r="F11" s="114">
        <v>7921</v>
      </c>
      <c r="G11" s="114">
        <v>7895</v>
      </c>
      <c r="H11" s="140">
        <v>7629</v>
      </c>
      <c r="I11" s="115">
        <v>-91</v>
      </c>
      <c r="J11" s="116">
        <v>-1.192816882946651</v>
      </c>
    </row>
    <row r="12" spans="1:15" s="110" customFormat="1" ht="24.95" customHeight="1" x14ac:dyDescent="0.2">
      <c r="A12" s="193" t="s">
        <v>132</v>
      </c>
      <c r="B12" s="194" t="s">
        <v>133</v>
      </c>
      <c r="C12" s="113">
        <v>2.3879013000795966</v>
      </c>
      <c r="D12" s="115">
        <v>180</v>
      </c>
      <c r="E12" s="114">
        <v>183</v>
      </c>
      <c r="F12" s="114">
        <v>199</v>
      </c>
      <c r="G12" s="114">
        <v>192</v>
      </c>
      <c r="H12" s="140">
        <v>180</v>
      </c>
      <c r="I12" s="115">
        <v>0</v>
      </c>
      <c r="J12" s="116">
        <v>0</v>
      </c>
    </row>
    <row r="13" spans="1:15" s="110" customFormat="1" ht="24.95" customHeight="1" x14ac:dyDescent="0.2">
      <c r="A13" s="193" t="s">
        <v>134</v>
      </c>
      <c r="B13" s="199" t="s">
        <v>214</v>
      </c>
      <c r="C13" s="113">
        <v>0.7827009816927567</v>
      </c>
      <c r="D13" s="115">
        <v>59</v>
      </c>
      <c r="E13" s="114">
        <v>55</v>
      </c>
      <c r="F13" s="114">
        <v>48</v>
      </c>
      <c r="G13" s="114">
        <v>46</v>
      </c>
      <c r="H13" s="140">
        <v>45</v>
      </c>
      <c r="I13" s="115">
        <v>14</v>
      </c>
      <c r="J13" s="116">
        <v>31.111111111111111</v>
      </c>
    </row>
    <row r="14" spans="1:15" s="287" customFormat="1" ht="24.95" customHeight="1" x14ac:dyDescent="0.2">
      <c r="A14" s="193" t="s">
        <v>215</v>
      </c>
      <c r="B14" s="199" t="s">
        <v>137</v>
      </c>
      <c r="C14" s="113">
        <v>6.2085433802069518</v>
      </c>
      <c r="D14" s="115">
        <v>468</v>
      </c>
      <c r="E14" s="114">
        <v>458</v>
      </c>
      <c r="F14" s="114">
        <v>462</v>
      </c>
      <c r="G14" s="114">
        <v>467</v>
      </c>
      <c r="H14" s="140">
        <v>434</v>
      </c>
      <c r="I14" s="115">
        <v>34</v>
      </c>
      <c r="J14" s="116">
        <v>7.8341013824884795</v>
      </c>
      <c r="K14" s="110"/>
      <c r="L14" s="110"/>
      <c r="M14" s="110"/>
      <c r="N14" s="110"/>
      <c r="O14" s="110"/>
    </row>
    <row r="15" spans="1:15" s="110" customFormat="1" ht="24.95" customHeight="1" x14ac:dyDescent="0.2">
      <c r="A15" s="193" t="s">
        <v>216</v>
      </c>
      <c r="B15" s="199" t="s">
        <v>217</v>
      </c>
      <c r="C15" s="113">
        <v>2.5603608384186787</v>
      </c>
      <c r="D15" s="115">
        <v>193</v>
      </c>
      <c r="E15" s="114">
        <v>191</v>
      </c>
      <c r="F15" s="114">
        <v>192</v>
      </c>
      <c r="G15" s="114">
        <v>208</v>
      </c>
      <c r="H15" s="140">
        <v>187</v>
      </c>
      <c r="I15" s="115">
        <v>6</v>
      </c>
      <c r="J15" s="116">
        <v>3.2085561497326203</v>
      </c>
    </row>
    <row r="16" spans="1:15" s="287" customFormat="1" ht="24.95" customHeight="1" x14ac:dyDescent="0.2">
      <c r="A16" s="193" t="s">
        <v>218</v>
      </c>
      <c r="B16" s="199" t="s">
        <v>141</v>
      </c>
      <c r="C16" s="113">
        <v>2.5338286017511278</v>
      </c>
      <c r="D16" s="115">
        <v>191</v>
      </c>
      <c r="E16" s="114">
        <v>191</v>
      </c>
      <c r="F16" s="114">
        <v>190</v>
      </c>
      <c r="G16" s="114">
        <v>186</v>
      </c>
      <c r="H16" s="140">
        <v>182</v>
      </c>
      <c r="I16" s="115">
        <v>9</v>
      </c>
      <c r="J16" s="116">
        <v>4.9450549450549453</v>
      </c>
      <c r="K16" s="110"/>
      <c r="L16" s="110"/>
      <c r="M16" s="110"/>
      <c r="N16" s="110"/>
      <c r="O16" s="110"/>
    </row>
    <row r="17" spans="1:15" s="110" customFormat="1" ht="24.95" customHeight="1" x14ac:dyDescent="0.2">
      <c r="A17" s="193" t="s">
        <v>142</v>
      </c>
      <c r="B17" s="199" t="s">
        <v>220</v>
      </c>
      <c r="C17" s="113">
        <v>1.1143539400371452</v>
      </c>
      <c r="D17" s="115">
        <v>84</v>
      </c>
      <c r="E17" s="114">
        <v>76</v>
      </c>
      <c r="F17" s="114">
        <v>80</v>
      </c>
      <c r="G17" s="114">
        <v>73</v>
      </c>
      <c r="H17" s="140">
        <v>65</v>
      </c>
      <c r="I17" s="115">
        <v>19</v>
      </c>
      <c r="J17" s="116">
        <v>29.23076923076923</v>
      </c>
    </row>
    <row r="18" spans="1:15" s="287" customFormat="1" ht="24.95" customHeight="1" x14ac:dyDescent="0.2">
      <c r="A18" s="201" t="s">
        <v>144</v>
      </c>
      <c r="B18" s="202" t="s">
        <v>145</v>
      </c>
      <c r="C18" s="113">
        <v>8.8352348102945086</v>
      </c>
      <c r="D18" s="115">
        <v>666</v>
      </c>
      <c r="E18" s="114">
        <v>630</v>
      </c>
      <c r="F18" s="114">
        <v>656</v>
      </c>
      <c r="G18" s="114">
        <v>661</v>
      </c>
      <c r="H18" s="140">
        <v>643</v>
      </c>
      <c r="I18" s="115">
        <v>23</v>
      </c>
      <c r="J18" s="116">
        <v>3.5769828926905132</v>
      </c>
      <c r="K18" s="110"/>
      <c r="L18" s="110"/>
      <c r="M18" s="110"/>
      <c r="N18" s="110"/>
      <c r="O18" s="110"/>
    </row>
    <row r="19" spans="1:15" s="110" customFormat="1" ht="24.95" customHeight="1" x14ac:dyDescent="0.2">
      <c r="A19" s="193" t="s">
        <v>146</v>
      </c>
      <c r="B19" s="199" t="s">
        <v>147</v>
      </c>
      <c r="C19" s="113">
        <v>19.965508092332183</v>
      </c>
      <c r="D19" s="115">
        <v>1505</v>
      </c>
      <c r="E19" s="114">
        <v>1523</v>
      </c>
      <c r="F19" s="114">
        <v>1495</v>
      </c>
      <c r="G19" s="114">
        <v>1480</v>
      </c>
      <c r="H19" s="140">
        <v>1423</v>
      </c>
      <c r="I19" s="115">
        <v>82</v>
      </c>
      <c r="J19" s="116">
        <v>5.7624736472241747</v>
      </c>
    </row>
    <row r="20" spans="1:15" s="287" customFormat="1" ht="24.95" customHeight="1" x14ac:dyDescent="0.2">
      <c r="A20" s="193" t="s">
        <v>148</v>
      </c>
      <c r="B20" s="199" t="s">
        <v>149</v>
      </c>
      <c r="C20" s="113">
        <v>6.487131865216238</v>
      </c>
      <c r="D20" s="115">
        <v>489</v>
      </c>
      <c r="E20" s="114">
        <v>518</v>
      </c>
      <c r="F20" s="114">
        <v>549</v>
      </c>
      <c r="G20" s="114">
        <v>563</v>
      </c>
      <c r="H20" s="140">
        <v>579</v>
      </c>
      <c r="I20" s="115">
        <v>-90</v>
      </c>
      <c r="J20" s="116">
        <v>-15.544041450777202</v>
      </c>
      <c r="K20" s="110"/>
      <c r="L20" s="110"/>
      <c r="M20" s="110"/>
      <c r="N20" s="110"/>
      <c r="O20" s="110"/>
    </row>
    <row r="21" spans="1:15" s="110" customFormat="1" ht="24.95" customHeight="1" x14ac:dyDescent="0.2">
      <c r="A21" s="201" t="s">
        <v>150</v>
      </c>
      <c r="B21" s="202" t="s">
        <v>151</v>
      </c>
      <c r="C21" s="113">
        <v>9.8434598036614478</v>
      </c>
      <c r="D21" s="115">
        <v>742</v>
      </c>
      <c r="E21" s="114">
        <v>859</v>
      </c>
      <c r="F21" s="114">
        <v>956</v>
      </c>
      <c r="G21" s="114">
        <v>951</v>
      </c>
      <c r="H21" s="140">
        <v>824</v>
      </c>
      <c r="I21" s="115">
        <v>-82</v>
      </c>
      <c r="J21" s="116">
        <v>-9.9514563106796121</v>
      </c>
    </row>
    <row r="22" spans="1:15" s="110" customFormat="1" ht="24.95" customHeight="1" x14ac:dyDescent="0.2">
      <c r="A22" s="201" t="s">
        <v>152</v>
      </c>
      <c r="B22" s="199" t="s">
        <v>153</v>
      </c>
      <c r="C22" s="113">
        <v>1.4460068983815335</v>
      </c>
      <c r="D22" s="115">
        <v>109</v>
      </c>
      <c r="E22" s="114">
        <v>99</v>
      </c>
      <c r="F22" s="114">
        <v>95</v>
      </c>
      <c r="G22" s="114">
        <v>106</v>
      </c>
      <c r="H22" s="140">
        <v>109</v>
      </c>
      <c r="I22" s="115">
        <v>0</v>
      </c>
      <c r="J22" s="116">
        <v>0</v>
      </c>
    </row>
    <row r="23" spans="1:15" s="110" customFormat="1" ht="24.95" customHeight="1" x14ac:dyDescent="0.2">
      <c r="A23" s="193" t="s">
        <v>154</v>
      </c>
      <c r="B23" s="199" t="s">
        <v>155</v>
      </c>
      <c r="C23" s="113">
        <v>1.0878217033695941</v>
      </c>
      <c r="D23" s="115">
        <v>82</v>
      </c>
      <c r="E23" s="114">
        <v>84</v>
      </c>
      <c r="F23" s="114">
        <v>79</v>
      </c>
      <c r="G23" s="114">
        <v>77</v>
      </c>
      <c r="H23" s="140">
        <v>79</v>
      </c>
      <c r="I23" s="115">
        <v>3</v>
      </c>
      <c r="J23" s="116">
        <v>3.7974683544303796</v>
      </c>
    </row>
    <row r="24" spans="1:15" s="110" customFormat="1" ht="24.95" customHeight="1" x14ac:dyDescent="0.2">
      <c r="A24" s="193" t="s">
        <v>156</v>
      </c>
      <c r="B24" s="199" t="s">
        <v>221</v>
      </c>
      <c r="C24" s="113">
        <v>8.8219686919607323</v>
      </c>
      <c r="D24" s="115">
        <v>665</v>
      </c>
      <c r="E24" s="114">
        <v>700</v>
      </c>
      <c r="F24" s="114">
        <v>697</v>
      </c>
      <c r="G24" s="114">
        <v>654</v>
      </c>
      <c r="H24" s="140">
        <v>664</v>
      </c>
      <c r="I24" s="115">
        <v>1</v>
      </c>
      <c r="J24" s="116">
        <v>0.15060240963855423</v>
      </c>
    </row>
    <row r="25" spans="1:15" s="110" customFormat="1" ht="24.95" customHeight="1" x14ac:dyDescent="0.2">
      <c r="A25" s="193" t="s">
        <v>222</v>
      </c>
      <c r="B25" s="204" t="s">
        <v>159</v>
      </c>
      <c r="C25" s="113">
        <v>8.6097107986203234</v>
      </c>
      <c r="D25" s="115">
        <v>649</v>
      </c>
      <c r="E25" s="114">
        <v>649</v>
      </c>
      <c r="F25" s="114">
        <v>678</v>
      </c>
      <c r="G25" s="114">
        <v>696</v>
      </c>
      <c r="H25" s="140">
        <v>685</v>
      </c>
      <c r="I25" s="115">
        <v>-36</v>
      </c>
      <c r="J25" s="116">
        <v>-5.2554744525547443</v>
      </c>
    </row>
    <row r="26" spans="1:15" s="110" customFormat="1" ht="24.95" customHeight="1" x14ac:dyDescent="0.2">
      <c r="A26" s="201">
        <v>782.78300000000002</v>
      </c>
      <c r="B26" s="203" t="s">
        <v>160</v>
      </c>
      <c r="C26" s="113">
        <v>0.26532236667551073</v>
      </c>
      <c r="D26" s="115">
        <v>20</v>
      </c>
      <c r="E26" s="114">
        <v>15</v>
      </c>
      <c r="F26" s="114">
        <v>14</v>
      </c>
      <c r="G26" s="114">
        <v>6</v>
      </c>
      <c r="H26" s="140">
        <v>10</v>
      </c>
      <c r="I26" s="115">
        <v>10</v>
      </c>
      <c r="J26" s="116">
        <v>100</v>
      </c>
    </row>
    <row r="27" spans="1:15" s="110" customFormat="1" ht="24.95" customHeight="1" x14ac:dyDescent="0.2">
      <c r="A27" s="193" t="s">
        <v>161</v>
      </c>
      <c r="B27" s="199" t="s">
        <v>162</v>
      </c>
      <c r="C27" s="113">
        <v>1.0612894667020429</v>
      </c>
      <c r="D27" s="115">
        <v>80</v>
      </c>
      <c r="E27" s="114">
        <v>84</v>
      </c>
      <c r="F27" s="114">
        <v>105</v>
      </c>
      <c r="G27" s="114">
        <v>104</v>
      </c>
      <c r="H27" s="140">
        <v>89</v>
      </c>
      <c r="I27" s="115">
        <v>-9</v>
      </c>
      <c r="J27" s="116">
        <v>-10.112359550561798</v>
      </c>
    </row>
    <row r="28" spans="1:15" s="110" customFormat="1" ht="24.95" customHeight="1" x14ac:dyDescent="0.2">
      <c r="A28" s="193" t="s">
        <v>163</v>
      </c>
      <c r="B28" s="199" t="s">
        <v>164</v>
      </c>
      <c r="C28" s="113">
        <v>2.2287078800742903</v>
      </c>
      <c r="D28" s="115">
        <v>168</v>
      </c>
      <c r="E28" s="114">
        <v>198</v>
      </c>
      <c r="F28" s="114">
        <v>174</v>
      </c>
      <c r="G28" s="114">
        <v>186</v>
      </c>
      <c r="H28" s="140">
        <v>161</v>
      </c>
      <c r="I28" s="115">
        <v>7</v>
      </c>
      <c r="J28" s="116">
        <v>4.3478260869565215</v>
      </c>
    </row>
    <row r="29" spans="1:15" s="110" customFormat="1" ht="24.95" customHeight="1" x14ac:dyDescent="0.2">
      <c r="A29" s="193">
        <v>86</v>
      </c>
      <c r="B29" s="199" t="s">
        <v>165</v>
      </c>
      <c r="C29" s="113">
        <v>6.3544706818784826</v>
      </c>
      <c r="D29" s="115">
        <v>479</v>
      </c>
      <c r="E29" s="114">
        <v>474</v>
      </c>
      <c r="F29" s="114">
        <v>461</v>
      </c>
      <c r="G29" s="114">
        <v>455</v>
      </c>
      <c r="H29" s="140">
        <v>456</v>
      </c>
      <c r="I29" s="115">
        <v>23</v>
      </c>
      <c r="J29" s="116">
        <v>5.0438596491228074</v>
      </c>
    </row>
    <row r="30" spans="1:15" s="110" customFormat="1" ht="24.95" customHeight="1" x14ac:dyDescent="0.2">
      <c r="A30" s="193">
        <v>87.88</v>
      </c>
      <c r="B30" s="204" t="s">
        <v>166</v>
      </c>
      <c r="C30" s="113">
        <v>3.7808437251260281</v>
      </c>
      <c r="D30" s="115">
        <v>285</v>
      </c>
      <c r="E30" s="114">
        <v>289</v>
      </c>
      <c r="F30" s="114">
        <v>305</v>
      </c>
      <c r="G30" s="114">
        <v>302</v>
      </c>
      <c r="H30" s="140">
        <v>305</v>
      </c>
      <c r="I30" s="115">
        <v>-20</v>
      </c>
      <c r="J30" s="116">
        <v>-6.557377049180328</v>
      </c>
    </row>
    <row r="31" spans="1:15" s="110" customFormat="1" ht="24.95" customHeight="1" x14ac:dyDescent="0.2">
      <c r="A31" s="193" t="s">
        <v>167</v>
      </c>
      <c r="B31" s="199" t="s">
        <v>168</v>
      </c>
      <c r="C31" s="113">
        <v>11.833377553727779</v>
      </c>
      <c r="D31" s="115">
        <v>892</v>
      </c>
      <c r="E31" s="114">
        <v>935</v>
      </c>
      <c r="F31" s="114">
        <v>948</v>
      </c>
      <c r="G31" s="114">
        <v>949</v>
      </c>
      <c r="H31" s="140">
        <v>943</v>
      </c>
      <c r="I31" s="115">
        <v>-51</v>
      </c>
      <c r="J31" s="116">
        <v>-5.408271474019088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2.3879013000795966</v>
      </c>
      <c r="D34" s="115">
        <v>180</v>
      </c>
      <c r="E34" s="114">
        <v>183</v>
      </c>
      <c r="F34" s="114">
        <v>199</v>
      </c>
      <c r="G34" s="114">
        <v>192</v>
      </c>
      <c r="H34" s="140">
        <v>180</v>
      </c>
      <c r="I34" s="115">
        <v>0</v>
      </c>
      <c r="J34" s="116">
        <v>0</v>
      </c>
    </row>
    <row r="35" spans="1:10" s="110" customFormat="1" ht="24.95" customHeight="1" x14ac:dyDescent="0.2">
      <c r="A35" s="292" t="s">
        <v>171</v>
      </c>
      <c r="B35" s="293" t="s">
        <v>172</v>
      </c>
      <c r="C35" s="113">
        <v>15.826479172194215</v>
      </c>
      <c r="D35" s="115">
        <v>1193</v>
      </c>
      <c r="E35" s="114">
        <v>1143</v>
      </c>
      <c r="F35" s="114">
        <v>1166</v>
      </c>
      <c r="G35" s="114">
        <v>1174</v>
      </c>
      <c r="H35" s="140">
        <v>1122</v>
      </c>
      <c r="I35" s="115">
        <v>71</v>
      </c>
      <c r="J35" s="116">
        <v>6.3279857397504458</v>
      </c>
    </row>
    <row r="36" spans="1:10" s="110" customFormat="1" ht="24.95" customHeight="1" x14ac:dyDescent="0.2">
      <c r="A36" s="294" t="s">
        <v>173</v>
      </c>
      <c r="B36" s="295" t="s">
        <v>174</v>
      </c>
      <c r="C36" s="125">
        <v>81.785619527726183</v>
      </c>
      <c r="D36" s="143">
        <v>6165</v>
      </c>
      <c r="E36" s="144">
        <v>6427</v>
      </c>
      <c r="F36" s="144">
        <v>6556</v>
      </c>
      <c r="G36" s="144">
        <v>6529</v>
      </c>
      <c r="H36" s="145">
        <v>6327</v>
      </c>
      <c r="I36" s="143">
        <v>-162</v>
      </c>
      <c r="J36" s="146">
        <v>-2.5604551920341394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7538</v>
      </c>
      <c r="F11" s="264">
        <v>7753</v>
      </c>
      <c r="G11" s="264">
        <v>7921</v>
      </c>
      <c r="H11" s="264">
        <v>7895</v>
      </c>
      <c r="I11" s="265">
        <v>7629</v>
      </c>
      <c r="J11" s="263">
        <v>-91</v>
      </c>
      <c r="K11" s="266">
        <v>-1.192816882946651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40.368798089678961</v>
      </c>
      <c r="E13" s="115">
        <v>3043</v>
      </c>
      <c r="F13" s="114">
        <v>3120</v>
      </c>
      <c r="G13" s="114">
        <v>3259</v>
      </c>
      <c r="H13" s="114">
        <v>3251</v>
      </c>
      <c r="I13" s="140">
        <v>3135</v>
      </c>
      <c r="J13" s="115">
        <v>-92</v>
      </c>
      <c r="K13" s="116">
        <v>-2.934609250398724</v>
      </c>
    </row>
    <row r="14" spans="1:15" ht="15.95" customHeight="1" x14ac:dyDescent="0.2">
      <c r="A14" s="306" t="s">
        <v>230</v>
      </c>
      <c r="B14" s="307"/>
      <c r="C14" s="308"/>
      <c r="D14" s="113">
        <v>47.147784558238257</v>
      </c>
      <c r="E14" s="115">
        <v>3554</v>
      </c>
      <c r="F14" s="114">
        <v>3653</v>
      </c>
      <c r="G14" s="114">
        <v>3718</v>
      </c>
      <c r="H14" s="114">
        <v>3685</v>
      </c>
      <c r="I14" s="140">
        <v>3574</v>
      </c>
      <c r="J14" s="115">
        <v>-20</v>
      </c>
      <c r="K14" s="116">
        <v>-0.55959709009513148</v>
      </c>
    </row>
    <row r="15" spans="1:15" ht="15.95" customHeight="1" x14ac:dyDescent="0.2">
      <c r="A15" s="306" t="s">
        <v>231</v>
      </c>
      <c r="B15" s="307"/>
      <c r="C15" s="308"/>
      <c r="D15" s="113">
        <v>5.4523746351817461</v>
      </c>
      <c r="E15" s="115">
        <v>411</v>
      </c>
      <c r="F15" s="114">
        <v>424</v>
      </c>
      <c r="G15" s="114">
        <v>419</v>
      </c>
      <c r="H15" s="114">
        <v>412</v>
      </c>
      <c r="I15" s="140">
        <v>399</v>
      </c>
      <c r="J15" s="115">
        <v>12</v>
      </c>
      <c r="K15" s="116">
        <v>3.007518796992481</v>
      </c>
    </row>
    <row r="16" spans="1:15" ht="15.95" customHeight="1" x14ac:dyDescent="0.2">
      <c r="A16" s="306" t="s">
        <v>232</v>
      </c>
      <c r="B16" s="307"/>
      <c r="C16" s="308"/>
      <c r="D16" s="113">
        <v>3.7808437251260281</v>
      </c>
      <c r="E16" s="115">
        <v>285</v>
      </c>
      <c r="F16" s="114">
        <v>309</v>
      </c>
      <c r="G16" s="114">
        <v>277</v>
      </c>
      <c r="H16" s="114">
        <v>290</v>
      </c>
      <c r="I16" s="140">
        <v>274</v>
      </c>
      <c r="J16" s="115">
        <v>11</v>
      </c>
      <c r="K16" s="116">
        <v>4.0145985401459852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1.8837888033961263</v>
      </c>
      <c r="E18" s="115">
        <v>142</v>
      </c>
      <c r="F18" s="114">
        <v>144</v>
      </c>
      <c r="G18" s="114">
        <v>155</v>
      </c>
      <c r="H18" s="114">
        <v>149</v>
      </c>
      <c r="I18" s="140">
        <v>141</v>
      </c>
      <c r="J18" s="115">
        <v>1</v>
      </c>
      <c r="K18" s="116">
        <v>0.70921985815602839</v>
      </c>
    </row>
    <row r="19" spans="1:11" ht="14.1" customHeight="1" x14ac:dyDescent="0.2">
      <c r="A19" s="306" t="s">
        <v>235</v>
      </c>
      <c r="B19" s="307" t="s">
        <v>236</v>
      </c>
      <c r="C19" s="308"/>
      <c r="D19" s="113">
        <v>0.95516052003183871</v>
      </c>
      <c r="E19" s="115">
        <v>72</v>
      </c>
      <c r="F19" s="114">
        <v>69</v>
      </c>
      <c r="G19" s="114">
        <v>77</v>
      </c>
      <c r="H19" s="114">
        <v>72</v>
      </c>
      <c r="I19" s="140">
        <v>62</v>
      </c>
      <c r="J19" s="115">
        <v>10</v>
      </c>
      <c r="K19" s="116">
        <v>16.129032258064516</v>
      </c>
    </row>
    <row r="20" spans="1:11" ht="14.1" customHeight="1" x14ac:dyDescent="0.2">
      <c r="A20" s="306">
        <v>12</v>
      </c>
      <c r="B20" s="307" t="s">
        <v>237</v>
      </c>
      <c r="C20" s="308"/>
      <c r="D20" s="113">
        <v>1.1408861767046963</v>
      </c>
      <c r="E20" s="115">
        <v>86</v>
      </c>
      <c r="F20" s="114">
        <v>86</v>
      </c>
      <c r="G20" s="114">
        <v>103</v>
      </c>
      <c r="H20" s="114">
        <v>101</v>
      </c>
      <c r="I20" s="140">
        <v>94</v>
      </c>
      <c r="J20" s="115">
        <v>-8</v>
      </c>
      <c r="K20" s="116">
        <v>-8.5106382978723403</v>
      </c>
    </row>
    <row r="21" spans="1:11" ht="14.1" customHeight="1" x14ac:dyDescent="0.2">
      <c r="A21" s="306">
        <v>21</v>
      </c>
      <c r="B21" s="307" t="s">
        <v>238</v>
      </c>
      <c r="C21" s="308"/>
      <c r="D21" s="113">
        <v>9.2862828336428754E-2</v>
      </c>
      <c r="E21" s="115">
        <v>7</v>
      </c>
      <c r="F21" s="114">
        <v>7</v>
      </c>
      <c r="G21" s="114">
        <v>7</v>
      </c>
      <c r="H21" s="114">
        <v>7</v>
      </c>
      <c r="I21" s="140">
        <v>9</v>
      </c>
      <c r="J21" s="115">
        <v>-2</v>
      </c>
      <c r="K21" s="116">
        <v>-22.222222222222221</v>
      </c>
    </row>
    <row r="22" spans="1:11" ht="14.1" customHeight="1" x14ac:dyDescent="0.2">
      <c r="A22" s="306">
        <v>22</v>
      </c>
      <c r="B22" s="307" t="s">
        <v>239</v>
      </c>
      <c r="C22" s="308"/>
      <c r="D22" s="113">
        <v>0.38471743167949057</v>
      </c>
      <c r="E22" s="115">
        <v>29</v>
      </c>
      <c r="F22" s="114">
        <v>25</v>
      </c>
      <c r="G22" s="114">
        <v>31</v>
      </c>
      <c r="H22" s="114">
        <v>29</v>
      </c>
      <c r="I22" s="140">
        <v>32</v>
      </c>
      <c r="J22" s="115">
        <v>-3</v>
      </c>
      <c r="K22" s="116">
        <v>-9.375</v>
      </c>
    </row>
    <row r="23" spans="1:11" ht="14.1" customHeight="1" x14ac:dyDescent="0.2">
      <c r="A23" s="306">
        <v>23</v>
      </c>
      <c r="B23" s="307" t="s">
        <v>240</v>
      </c>
      <c r="C23" s="308"/>
      <c r="D23" s="113">
        <v>0.17245953833908198</v>
      </c>
      <c r="E23" s="115">
        <v>13</v>
      </c>
      <c r="F23" s="114">
        <v>13</v>
      </c>
      <c r="G23" s="114">
        <v>14</v>
      </c>
      <c r="H23" s="114">
        <v>12</v>
      </c>
      <c r="I23" s="140">
        <v>14</v>
      </c>
      <c r="J23" s="115">
        <v>-1</v>
      </c>
      <c r="K23" s="116">
        <v>-7.1428571428571432</v>
      </c>
    </row>
    <row r="24" spans="1:11" ht="14.1" customHeight="1" x14ac:dyDescent="0.2">
      <c r="A24" s="306">
        <v>24</v>
      </c>
      <c r="B24" s="307" t="s">
        <v>241</v>
      </c>
      <c r="C24" s="308"/>
      <c r="D24" s="113">
        <v>0.95516052003183871</v>
      </c>
      <c r="E24" s="115">
        <v>72</v>
      </c>
      <c r="F24" s="114">
        <v>69</v>
      </c>
      <c r="G24" s="114">
        <v>70</v>
      </c>
      <c r="H24" s="114">
        <v>66</v>
      </c>
      <c r="I24" s="140">
        <v>62</v>
      </c>
      <c r="J24" s="115">
        <v>10</v>
      </c>
      <c r="K24" s="116">
        <v>16.129032258064516</v>
      </c>
    </row>
    <row r="25" spans="1:11" ht="14.1" customHeight="1" x14ac:dyDescent="0.2">
      <c r="A25" s="306">
        <v>25</v>
      </c>
      <c r="B25" s="307" t="s">
        <v>242</v>
      </c>
      <c r="C25" s="308"/>
      <c r="D25" s="113">
        <v>1.406208543380207</v>
      </c>
      <c r="E25" s="115">
        <v>106</v>
      </c>
      <c r="F25" s="114">
        <v>117</v>
      </c>
      <c r="G25" s="114">
        <v>118</v>
      </c>
      <c r="H25" s="114">
        <v>109</v>
      </c>
      <c r="I25" s="140">
        <v>113</v>
      </c>
      <c r="J25" s="115">
        <v>-7</v>
      </c>
      <c r="K25" s="116">
        <v>-6.1946902654867255</v>
      </c>
    </row>
    <row r="26" spans="1:11" ht="14.1" customHeight="1" x14ac:dyDescent="0.2">
      <c r="A26" s="306">
        <v>26</v>
      </c>
      <c r="B26" s="307" t="s">
        <v>243</v>
      </c>
      <c r="C26" s="308"/>
      <c r="D26" s="113">
        <v>2.4144335367471479</v>
      </c>
      <c r="E26" s="115">
        <v>182</v>
      </c>
      <c r="F26" s="114">
        <v>174</v>
      </c>
      <c r="G26" s="114">
        <v>169</v>
      </c>
      <c r="H26" s="114">
        <v>174</v>
      </c>
      <c r="I26" s="140">
        <v>165</v>
      </c>
      <c r="J26" s="115">
        <v>17</v>
      </c>
      <c r="K26" s="116">
        <v>10.303030303030303</v>
      </c>
    </row>
    <row r="27" spans="1:11" ht="14.1" customHeight="1" x14ac:dyDescent="0.2">
      <c r="A27" s="306">
        <v>27</v>
      </c>
      <c r="B27" s="307" t="s">
        <v>244</v>
      </c>
      <c r="C27" s="308"/>
      <c r="D27" s="113">
        <v>0.35818519501193952</v>
      </c>
      <c r="E27" s="115">
        <v>27</v>
      </c>
      <c r="F27" s="114">
        <v>24</v>
      </c>
      <c r="G27" s="114">
        <v>22</v>
      </c>
      <c r="H27" s="114">
        <v>21</v>
      </c>
      <c r="I27" s="140">
        <v>21</v>
      </c>
      <c r="J27" s="115">
        <v>6</v>
      </c>
      <c r="K27" s="116">
        <v>28.571428571428573</v>
      </c>
    </row>
    <row r="28" spans="1:11" ht="14.1" customHeight="1" x14ac:dyDescent="0.2">
      <c r="A28" s="306">
        <v>28</v>
      </c>
      <c r="B28" s="307" t="s">
        <v>245</v>
      </c>
      <c r="C28" s="308"/>
      <c r="D28" s="113">
        <v>0.15919342000530645</v>
      </c>
      <c r="E28" s="115">
        <v>12</v>
      </c>
      <c r="F28" s="114">
        <v>14</v>
      </c>
      <c r="G28" s="114">
        <v>14</v>
      </c>
      <c r="H28" s="114">
        <v>14</v>
      </c>
      <c r="I28" s="140">
        <v>16</v>
      </c>
      <c r="J28" s="115">
        <v>-4</v>
      </c>
      <c r="K28" s="116">
        <v>-25</v>
      </c>
    </row>
    <row r="29" spans="1:11" ht="14.1" customHeight="1" x14ac:dyDescent="0.2">
      <c r="A29" s="306">
        <v>29</v>
      </c>
      <c r="B29" s="307" t="s">
        <v>246</v>
      </c>
      <c r="C29" s="308"/>
      <c r="D29" s="113">
        <v>3.289997346776333</v>
      </c>
      <c r="E29" s="115">
        <v>248</v>
      </c>
      <c r="F29" s="114">
        <v>289</v>
      </c>
      <c r="G29" s="114">
        <v>300</v>
      </c>
      <c r="H29" s="114">
        <v>295</v>
      </c>
      <c r="I29" s="140">
        <v>265</v>
      </c>
      <c r="J29" s="115">
        <v>-17</v>
      </c>
      <c r="K29" s="116">
        <v>-6.4150943396226419</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2.3746351817458211</v>
      </c>
      <c r="E31" s="115">
        <v>179</v>
      </c>
      <c r="F31" s="114">
        <v>219</v>
      </c>
      <c r="G31" s="114">
        <v>224</v>
      </c>
      <c r="H31" s="114">
        <v>217</v>
      </c>
      <c r="I31" s="140">
        <v>196</v>
      </c>
      <c r="J31" s="115">
        <v>-17</v>
      </c>
      <c r="K31" s="116">
        <v>-8.6734693877551017</v>
      </c>
    </row>
    <row r="32" spans="1:11" ht="14.1" customHeight="1" x14ac:dyDescent="0.2">
      <c r="A32" s="306">
        <v>31</v>
      </c>
      <c r="B32" s="307" t="s">
        <v>251</v>
      </c>
      <c r="C32" s="308"/>
      <c r="D32" s="113">
        <v>0.25205624834173523</v>
      </c>
      <c r="E32" s="115">
        <v>19</v>
      </c>
      <c r="F32" s="114">
        <v>18</v>
      </c>
      <c r="G32" s="114">
        <v>18</v>
      </c>
      <c r="H32" s="114">
        <v>23</v>
      </c>
      <c r="I32" s="140">
        <v>23</v>
      </c>
      <c r="J32" s="115">
        <v>-4</v>
      </c>
      <c r="K32" s="116">
        <v>-17.391304347826086</v>
      </c>
    </row>
    <row r="33" spans="1:11" ht="14.1" customHeight="1" x14ac:dyDescent="0.2">
      <c r="A33" s="306">
        <v>32</v>
      </c>
      <c r="B33" s="307" t="s">
        <v>252</v>
      </c>
      <c r="C33" s="308"/>
      <c r="D33" s="113">
        <v>1.3398779517113293</v>
      </c>
      <c r="E33" s="115">
        <v>101</v>
      </c>
      <c r="F33" s="114">
        <v>99</v>
      </c>
      <c r="G33" s="114">
        <v>113</v>
      </c>
      <c r="H33" s="114">
        <v>104</v>
      </c>
      <c r="I33" s="140">
        <v>104</v>
      </c>
      <c r="J33" s="115">
        <v>-3</v>
      </c>
      <c r="K33" s="116">
        <v>-2.8846153846153846</v>
      </c>
    </row>
    <row r="34" spans="1:11" ht="14.1" customHeight="1" x14ac:dyDescent="0.2">
      <c r="A34" s="306">
        <v>33</v>
      </c>
      <c r="B34" s="307" t="s">
        <v>253</v>
      </c>
      <c r="C34" s="308"/>
      <c r="D34" s="113">
        <v>0.68983815335632792</v>
      </c>
      <c r="E34" s="115">
        <v>52</v>
      </c>
      <c r="F34" s="114">
        <v>40</v>
      </c>
      <c r="G34" s="114">
        <v>47</v>
      </c>
      <c r="H34" s="114">
        <v>48</v>
      </c>
      <c r="I34" s="140">
        <v>45</v>
      </c>
      <c r="J34" s="115">
        <v>7</v>
      </c>
      <c r="K34" s="116">
        <v>15.555555555555555</v>
      </c>
    </row>
    <row r="35" spans="1:11" ht="14.1" customHeight="1" x14ac:dyDescent="0.2">
      <c r="A35" s="306">
        <v>34</v>
      </c>
      <c r="B35" s="307" t="s">
        <v>254</v>
      </c>
      <c r="C35" s="308"/>
      <c r="D35" s="113">
        <v>5.9830193685327675</v>
      </c>
      <c r="E35" s="115">
        <v>451</v>
      </c>
      <c r="F35" s="114">
        <v>470</v>
      </c>
      <c r="G35" s="114">
        <v>472</v>
      </c>
      <c r="H35" s="114">
        <v>472</v>
      </c>
      <c r="I35" s="140">
        <v>460</v>
      </c>
      <c r="J35" s="115">
        <v>-9</v>
      </c>
      <c r="K35" s="116">
        <v>-1.9565217391304348</v>
      </c>
    </row>
    <row r="36" spans="1:11" ht="14.1" customHeight="1" x14ac:dyDescent="0.2">
      <c r="A36" s="306">
        <v>41</v>
      </c>
      <c r="B36" s="307" t="s">
        <v>255</v>
      </c>
      <c r="C36" s="308"/>
      <c r="D36" s="113">
        <v>0.26532236667551073</v>
      </c>
      <c r="E36" s="115">
        <v>20</v>
      </c>
      <c r="F36" s="114">
        <v>16</v>
      </c>
      <c r="G36" s="114">
        <v>18</v>
      </c>
      <c r="H36" s="114">
        <v>16</v>
      </c>
      <c r="I36" s="140">
        <v>18</v>
      </c>
      <c r="J36" s="115">
        <v>2</v>
      </c>
      <c r="K36" s="116">
        <v>11.111111111111111</v>
      </c>
    </row>
    <row r="37" spans="1:11" ht="14.1" customHeight="1" x14ac:dyDescent="0.2">
      <c r="A37" s="306">
        <v>42</v>
      </c>
      <c r="B37" s="307" t="s">
        <v>256</v>
      </c>
      <c r="C37" s="308"/>
      <c r="D37" s="113">
        <v>3.9798355001326613E-2</v>
      </c>
      <c r="E37" s="115">
        <v>3</v>
      </c>
      <c r="F37" s="114">
        <v>5</v>
      </c>
      <c r="G37" s="114">
        <v>4</v>
      </c>
      <c r="H37" s="114">
        <v>4</v>
      </c>
      <c r="I37" s="140">
        <v>4</v>
      </c>
      <c r="J37" s="115">
        <v>-1</v>
      </c>
      <c r="K37" s="116">
        <v>-25</v>
      </c>
    </row>
    <row r="38" spans="1:11" ht="14.1" customHeight="1" x14ac:dyDescent="0.2">
      <c r="A38" s="306">
        <v>43</v>
      </c>
      <c r="B38" s="307" t="s">
        <v>257</v>
      </c>
      <c r="C38" s="308"/>
      <c r="D38" s="113">
        <v>0.51737861501724591</v>
      </c>
      <c r="E38" s="115">
        <v>39</v>
      </c>
      <c r="F38" s="114">
        <v>34</v>
      </c>
      <c r="G38" s="114">
        <v>38</v>
      </c>
      <c r="H38" s="114">
        <v>37</v>
      </c>
      <c r="I38" s="140">
        <v>35</v>
      </c>
      <c r="J38" s="115">
        <v>4</v>
      </c>
      <c r="K38" s="116">
        <v>11.428571428571429</v>
      </c>
    </row>
    <row r="39" spans="1:11" ht="14.1" customHeight="1" x14ac:dyDescent="0.2">
      <c r="A39" s="306">
        <v>51</v>
      </c>
      <c r="B39" s="307" t="s">
        <v>258</v>
      </c>
      <c r="C39" s="308"/>
      <c r="D39" s="113">
        <v>10.015919342000531</v>
      </c>
      <c r="E39" s="115">
        <v>755</v>
      </c>
      <c r="F39" s="114">
        <v>755</v>
      </c>
      <c r="G39" s="114">
        <v>771</v>
      </c>
      <c r="H39" s="114">
        <v>784</v>
      </c>
      <c r="I39" s="140">
        <v>827</v>
      </c>
      <c r="J39" s="115">
        <v>-72</v>
      </c>
      <c r="K39" s="116">
        <v>-8.7061668681983075</v>
      </c>
    </row>
    <row r="40" spans="1:11" ht="14.1" customHeight="1" x14ac:dyDescent="0.2">
      <c r="A40" s="306" t="s">
        <v>259</v>
      </c>
      <c r="B40" s="307" t="s">
        <v>260</v>
      </c>
      <c r="C40" s="308"/>
      <c r="D40" s="113">
        <v>9.180153886972672</v>
      </c>
      <c r="E40" s="115">
        <v>692</v>
      </c>
      <c r="F40" s="114">
        <v>691</v>
      </c>
      <c r="G40" s="114">
        <v>708</v>
      </c>
      <c r="H40" s="114">
        <v>717</v>
      </c>
      <c r="I40" s="140">
        <v>764</v>
      </c>
      <c r="J40" s="115">
        <v>-72</v>
      </c>
      <c r="K40" s="116">
        <v>-9.4240837696335085</v>
      </c>
    </row>
    <row r="41" spans="1:11" ht="14.1" customHeight="1" x14ac:dyDescent="0.2">
      <c r="A41" s="306"/>
      <c r="B41" s="307" t="s">
        <v>261</v>
      </c>
      <c r="C41" s="308"/>
      <c r="D41" s="113">
        <v>3.4757230034491906</v>
      </c>
      <c r="E41" s="115">
        <v>262</v>
      </c>
      <c r="F41" s="114">
        <v>244</v>
      </c>
      <c r="G41" s="114">
        <v>242</v>
      </c>
      <c r="H41" s="114">
        <v>245</v>
      </c>
      <c r="I41" s="140">
        <v>259</v>
      </c>
      <c r="J41" s="115">
        <v>3</v>
      </c>
      <c r="K41" s="116">
        <v>1.1583011583011582</v>
      </c>
    </row>
    <row r="42" spans="1:11" ht="14.1" customHeight="1" x14ac:dyDescent="0.2">
      <c r="A42" s="306">
        <v>52</v>
      </c>
      <c r="B42" s="307" t="s">
        <v>262</v>
      </c>
      <c r="C42" s="308"/>
      <c r="D42" s="113">
        <v>6.2350756168745027</v>
      </c>
      <c r="E42" s="115">
        <v>470</v>
      </c>
      <c r="F42" s="114">
        <v>485</v>
      </c>
      <c r="G42" s="114">
        <v>498</v>
      </c>
      <c r="H42" s="114">
        <v>468</v>
      </c>
      <c r="I42" s="140">
        <v>454</v>
      </c>
      <c r="J42" s="115">
        <v>16</v>
      </c>
      <c r="K42" s="116">
        <v>3.5242290748898677</v>
      </c>
    </row>
    <row r="43" spans="1:11" ht="14.1" customHeight="1" x14ac:dyDescent="0.2">
      <c r="A43" s="306" t="s">
        <v>263</v>
      </c>
      <c r="B43" s="307" t="s">
        <v>264</v>
      </c>
      <c r="C43" s="308"/>
      <c r="D43" s="113">
        <v>6.0095516052003184</v>
      </c>
      <c r="E43" s="115">
        <v>453</v>
      </c>
      <c r="F43" s="114">
        <v>466</v>
      </c>
      <c r="G43" s="114">
        <v>479</v>
      </c>
      <c r="H43" s="114">
        <v>454</v>
      </c>
      <c r="I43" s="140">
        <v>444</v>
      </c>
      <c r="J43" s="115">
        <v>9</v>
      </c>
      <c r="K43" s="116">
        <v>2.0270270270270272</v>
      </c>
    </row>
    <row r="44" spans="1:11" ht="14.1" customHeight="1" x14ac:dyDescent="0.2">
      <c r="A44" s="306">
        <v>53</v>
      </c>
      <c r="B44" s="307" t="s">
        <v>265</v>
      </c>
      <c r="C44" s="308"/>
      <c r="D44" s="113">
        <v>1.60520031838684</v>
      </c>
      <c r="E44" s="115">
        <v>121</v>
      </c>
      <c r="F44" s="114">
        <v>134</v>
      </c>
      <c r="G44" s="114">
        <v>143</v>
      </c>
      <c r="H44" s="114">
        <v>135</v>
      </c>
      <c r="I44" s="140">
        <v>108</v>
      </c>
      <c r="J44" s="115">
        <v>13</v>
      </c>
      <c r="K44" s="116">
        <v>12.037037037037036</v>
      </c>
    </row>
    <row r="45" spans="1:11" ht="14.1" customHeight="1" x14ac:dyDescent="0.2">
      <c r="A45" s="306" t="s">
        <v>266</v>
      </c>
      <c r="B45" s="307" t="s">
        <v>267</v>
      </c>
      <c r="C45" s="308"/>
      <c r="D45" s="113">
        <v>1.5919342000530645</v>
      </c>
      <c r="E45" s="115">
        <v>120</v>
      </c>
      <c r="F45" s="114">
        <v>132</v>
      </c>
      <c r="G45" s="114">
        <v>141</v>
      </c>
      <c r="H45" s="114">
        <v>133</v>
      </c>
      <c r="I45" s="140">
        <v>106</v>
      </c>
      <c r="J45" s="115">
        <v>14</v>
      </c>
      <c r="K45" s="116">
        <v>13.20754716981132</v>
      </c>
    </row>
    <row r="46" spans="1:11" ht="14.1" customHeight="1" x14ac:dyDescent="0.2">
      <c r="A46" s="306">
        <v>54</v>
      </c>
      <c r="B46" s="307" t="s">
        <v>268</v>
      </c>
      <c r="C46" s="308"/>
      <c r="D46" s="113">
        <v>8.6627752719554252</v>
      </c>
      <c r="E46" s="115">
        <v>653</v>
      </c>
      <c r="F46" s="114">
        <v>656</v>
      </c>
      <c r="G46" s="114">
        <v>691</v>
      </c>
      <c r="H46" s="114">
        <v>689</v>
      </c>
      <c r="I46" s="140">
        <v>678</v>
      </c>
      <c r="J46" s="115">
        <v>-25</v>
      </c>
      <c r="K46" s="116">
        <v>-3.6873156342182889</v>
      </c>
    </row>
    <row r="47" spans="1:11" ht="14.1" customHeight="1" x14ac:dyDescent="0.2">
      <c r="A47" s="306">
        <v>61</v>
      </c>
      <c r="B47" s="307" t="s">
        <v>269</v>
      </c>
      <c r="C47" s="308"/>
      <c r="D47" s="113">
        <v>0.72963650835765459</v>
      </c>
      <c r="E47" s="115">
        <v>55</v>
      </c>
      <c r="F47" s="114">
        <v>59</v>
      </c>
      <c r="G47" s="114">
        <v>59</v>
      </c>
      <c r="H47" s="114">
        <v>52</v>
      </c>
      <c r="I47" s="140">
        <v>59</v>
      </c>
      <c r="J47" s="115">
        <v>-4</v>
      </c>
      <c r="K47" s="116">
        <v>-6.7796610169491522</v>
      </c>
    </row>
    <row r="48" spans="1:11" ht="14.1" customHeight="1" x14ac:dyDescent="0.2">
      <c r="A48" s="306">
        <v>62</v>
      </c>
      <c r="B48" s="307" t="s">
        <v>270</v>
      </c>
      <c r="C48" s="308"/>
      <c r="D48" s="113">
        <v>12.536481825417884</v>
      </c>
      <c r="E48" s="115">
        <v>945</v>
      </c>
      <c r="F48" s="114">
        <v>964</v>
      </c>
      <c r="G48" s="114">
        <v>963</v>
      </c>
      <c r="H48" s="114">
        <v>984</v>
      </c>
      <c r="I48" s="140">
        <v>905</v>
      </c>
      <c r="J48" s="115">
        <v>40</v>
      </c>
      <c r="K48" s="116">
        <v>4.4198895027624312</v>
      </c>
    </row>
    <row r="49" spans="1:11" ht="14.1" customHeight="1" x14ac:dyDescent="0.2">
      <c r="A49" s="306">
        <v>63</v>
      </c>
      <c r="B49" s="307" t="s">
        <v>271</v>
      </c>
      <c r="C49" s="308"/>
      <c r="D49" s="113">
        <v>8.0260015919342003</v>
      </c>
      <c r="E49" s="115">
        <v>605</v>
      </c>
      <c r="F49" s="114">
        <v>681</v>
      </c>
      <c r="G49" s="114">
        <v>728</v>
      </c>
      <c r="H49" s="114">
        <v>750</v>
      </c>
      <c r="I49" s="140">
        <v>668</v>
      </c>
      <c r="J49" s="115">
        <v>-63</v>
      </c>
      <c r="K49" s="116">
        <v>-9.4311377245508989</v>
      </c>
    </row>
    <row r="50" spans="1:11" ht="14.1" customHeight="1" x14ac:dyDescent="0.2">
      <c r="A50" s="306" t="s">
        <v>272</v>
      </c>
      <c r="B50" s="307" t="s">
        <v>273</v>
      </c>
      <c r="C50" s="308"/>
      <c r="D50" s="113">
        <v>0.6102414433536747</v>
      </c>
      <c r="E50" s="115">
        <v>46</v>
      </c>
      <c r="F50" s="114">
        <v>58</v>
      </c>
      <c r="G50" s="114">
        <v>60</v>
      </c>
      <c r="H50" s="114">
        <v>60</v>
      </c>
      <c r="I50" s="140">
        <v>50</v>
      </c>
      <c r="J50" s="115">
        <v>-4</v>
      </c>
      <c r="K50" s="116">
        <v>-8</v>
      </c>
    </row>
    <row r="51" spans="1:11" ht="14.1" customHeight="1" x14ac:dyDescent="0.2">
      <c r="A51" s="306" t="s">
        <v>274</v>
      </c>
      <c r="B51" s="307" t="s">
        <v>275</v>
      </c>
      <c r="C51" s="308"/>
      <c r="D51" s="113">
        <v>6.9381798885646058</v>
      </c>
      <c r="E51" s="115">
        <v>523</v>
      </c>
      <c r="F51" s="114">
        <v>577</v>
      </c>
      <c r="G51" s="114">
        <v>615</v>
      </c>
      <c r="H51" s="114">
        <v>632</v>
      </c>
      <c r="I51" s="140">
        <v>576</v>
      </c>
      <c r="J51" s="115">
        <v>-53</v>
      </c>
      <c r="K51" s="116">
        <v>-9.2013888888888893</v>
      </c>
    </row>
    <row r="52" spans="1:11" ht="14.1" customHeight="1" x14ac:dyDescent="0.2">
      <c r="A52" s="306">
        <v>71</v>
      </c>
      <c r="B52" s="307" t="s">
        <v>276</v>
      </c>
      <c r="C52" s="308"/>
      <c r="D52" s="113">
        <v>15.90607588219687</v>
      </c>
      <c r="E52" s="115">
        <v>1199</v>
      </c>
      <c r="F52" s="114">
        <v>1229</v>
      </c>
      <c r="G52" s="114">
        <v>1226</v>
      </c>
      <c r="H52" s="114">
        <v>1203</v>
      </c>
      <c r="I52" s="140">
        <v>1190</v>
      </c>
      <c r="J52" s="115">
        <v>9</v>
      </c>
      <c r="K52" s="116">
        <v>0.75630252100840334</v>
      </c>
    </row>
    <row r="53" spans="1:11" ht="14.1" customHeight="1" x14ac:dyDescent="0.2">
      <c r="A53" s="306" t="s">
        <v>277</v>
      </c>
      <c r="B53" s="307" t="s">
        <v>278</v>
      </c>
      <c r="C53" s="308"/>
      <c r="D53" s="113">
        <v>1.6582647917219422</v>
      </c>
      <c r="E53" s="115">
        <v>125</v>
      </c>
      <c r="F53" s="114">
        <v>121</v>
      </c>
      <c r="G53" s="114">
        <v>117</v>
      </c>
      <c r="H53" s="114">
        <v>113</v>
      </c>
      <c r="I53" s="140">
        <v>117</v>
      </c>
      <c r="J53" s="115">
        <v>8</v>
      </c>
      <c r="K53" s="116">
        <v>6.8376068376068373</v>
      </c>
    </row>
    <row r="54" spans="1:11" ht="14.1" customHeight="1" x14ac:dyDescent="0.2">
      <c r="A54" s="306" t="s">
        <v>279</v>
      </c>
      <c r="B54" s="307" t="s">
        <v>280</v>
      </c>
      <c r="C54" s="308"/>
      <c r="D54" s="113">
        <v>13.425311753780843</v>
      </c>
      <c r="E54" s="115">
        <v>1012</v>
      </c>
      <c r="F54" s="114">
        <v>1053</v>
      </c>
      <c r="G54" s="114">
        <v>1059</v>
      </c>
      <c r="H54" s="114">
        <v>1044</v>
      </c>
      <c r="I54" s="140">
        <v>1023</v>
      </c>
      <c r="J54" s="115">
        <v>-11</v>
      </c>
      <c r="K54" s="116">
        <v>-1.075268817204301</v>
      </c>
    </row>
    <row r="55" spans="1:11" ht="14.1" customHeight="1" x14ac:dyDescent="0.2">
      <c r="A55" s="306">
        <v>72</v>
      </c>
      <c r="B55" s="307" t="s">
        <v>281</v>
      </c>
      <c r="C55" s="308"/>
      <c r="D55" s="113">
        <v>2.0164499867338819</v>
      </c>
      <c r="E55" s="115">
        <v>152</v>
      </c>
      <c r="F55" s="114">
        <v>147</v>
      </c>
      <c r="G55" s="114">
        <v>148</v>
      </c>
      <c r="H55" s="114">
        <v>140</v>
      </c>
      <c r="I55" s="140">
        <v>140</v>
      </c>
      <c r="J55" s="115">
        <v>12</v>
      </c>
      <c r="K55" s="116">
        <v>8.5714285714285712</v>
      </c>
    </row>
    <row r="56" spans="1:11" ht="14.1" customHeight="1" x14ac:dyDescent="0.2">
      <c r="A56" s="306" t="s">
        <v>282</v>
      </c>
      <c r="B56" s="307" t="s">
        <v>283</v>
      </c>
      <c r="C56" s="308"/>
      <c r="D56" s="113">
        <v>0.23879013000795968</v>
      </c>
      <c r="E56" s="115">
        <v>18</v>
      </c>
      <c r="F56" s="114">
        <v>12</v>
      </c>
      <c r="G56" s="114">
        <v>12</v>
      </c>
      <c r="H56" s="114">
        <v>15</v>
      </c>
      <c r="I56" s="140">
        <v>16</v>
      </c>
      <c r="J56" s="115">
        <v>2</v>
      </c>
      <c r="K56" s="116">
        <v>12.5</v>
      </c>
    </row>
    <row r="57" spans="1:11" ht="14.1" customHeight="1" x14ac:dyDescent="0.2">
      <c r="A57" s="306" t="s">
        <v>284</v>
      </c>
      <c r="B57" s="307" t="s">
        <v>285</v>
      </c>
      <c r="C57" s="308"/>
      <c r="D57" s="113">
        <v>1.4460068983815335</v>
      </c>
      <c r="E57" s="115">
        <v>109</v>
      </c>
      <c r="F57" s="114">
        <v>111</v>
      </c>
      <c r="G57" s="114">
        <v>110</v>
      </c>
      <c r="H57" s="114">
        <v>101</v>
      </c>
      <c r="I57" s="140">
        <v>102</v>
      </c>
      <c r="J57" s="115">
        <v>7</v>
      </c>
      <c r="K57" s="116">
        <v>6.8627450980392153</v>
      </c>
    </row>
    <row r="58" spans="1:11" ht="14.1" customHeight="1" x14ac:dyDescent="0.2">
      <c r="A58" s="306">
        <v>73</v>
      </c>
      <c r="B58" s="307" t="s">
        <v>286</v>
      </c>
      <c r="C58" s="308"/>
      <c r="D58" s="113">
        <v>0.79596710002653226</v>
      </c>
      <c r="E58" s="115">
        <v>60</v>
      </c>
      <c r="F58" s="114">
        <v>56</v>
      </c>
      <c r="G58" s="114">
        <v>54</v>
      </c>
      <c r="H58" s="114">
        <v>57</v>
      </c>
      <c r="I58" s="140">
        <v>67</v>
      </c>
      <c r="J58" s="115">
        <v>-7</v>
      </c>
      <c r="K58" s="116">
        <v>-10.447761194029852</v>
      </c>
    </row>
    <row r="59" spans="1:11" ht="14.1" customHeight="1" x14ac:dyDescent="0.2">
      <c r="A59" s="306" t="s">
        <v>287</v>
      </c>
      <c r="B59" s="307" t="s">
        <v>288</v>
      </c>
      <c r="C59" s="308"/>
      <c r="D59" s="113">
        <v>0.55717697001857258</v>
      </c>
      <c r="E59" s="115">
        <v>42</v>
      </c>
      <c r="F59" s="114">
        <v>37</v>
      </c>
      <c r="G59" s="114">
        <v>38</v>
      </c>
      <c r="H59" s="114">
        <v>40</v>
      </c>
      <c r="I59" s="140">
        <v>50</v>
      </c>
      <c r="J59" s="115">
        <v>-8</v>
      </c>
      <c r="K59" s="116">
        <v>-16</v>
      </c>
    </row>
    <row r="60" spans="1:11" ht="14.1" customHeight="1" x14ac:dyDescent="0.2">
      <c r="A60" s="306">
        <v>81</v>
      </c>
      <c r="B60" s="307" t="s">
        <v>289</v>
      </c>
      <c r="C60" s="308"/>
      <c r="D60" s="113">
        <v>3.2501989917750067</v>
      </c>
      <c r="E60" s="115">
        <v>245</v>
      </c>
      <c r="F60" s="114">
        <v>243</v>
      </c>
      <c r="G60" s="114">
        <v>249</v>
      </c>
      <c r="H60" s="114">
        <v>244</v>
      </c>
      <c r="I60" s="140">
        <v>242</v>
      </c>
      <c r="J60" s="115">
        <v>3</v>
      </c>
      <c r="K60" s="116">
        <v>1.2396694214876034</v>
      </c>
    </row>
    <row r="61" spans="1:11" ht="14.1" customHeight="1" x14ac:dyDescent="0.2">
      <c r="A61" s="306" t="s">
        <v>290</v>
      </c>
      <c r="B61" s="307" t="s">
        <v>291</v>
      </c>
      <c r="C61" s="308"/>
      <c r="D61" s="113">
        <v>0.91536216503051204</v>
      </c>
      <c r="E61" s="115">
        <v>69</v>
      </c>
      <c r="F61" s="114">
        <v>69</v>
      </c>
      <c r="G61" s="114">
        <v>71</v>
      </c>
      <c r="H61" s="114">
        <v>76</v>
      </c>
      <c r="I61" s="140">
        <v>72</v>
      </c>
      <c r="J61" s="115">
        <v>-3</v>
      </c>
      <c r="K61" s="116">
        <v>-4.166666666666667</v>
      </c>
    </row>
    <row r="62" spans="1:11" ht="14.1" customHeight="1" x14ac:dyDescent="0.2">
      <c r="A62" s="306" t="s">
        <v>292</v>
      </c>
      <c r="B62" s="307" t="s">
        <v>293</v>
      </c>
      <c r="C62" s="308"/>
      <c r="D62" s="113">
        <v>1.2072167683735739</v>
      </c>
      <c r="E62" s="115">
        <v>91</v>
      </c>
      <c r="F62" s="114">
        <v>93</v>
      </c>
      <c r="G62" s="114">
        <v>102</v>
      </c>
      <c r="H62" s="114">
        <v>91</v>
      </c>
      <c r="I62" s="140">
        <v>96</v>
      </c>
      <c r="J62" s="115">
        <v>-5</v>
      </c>
      <c r="K62" s="116">
        <v>-5.208333333333333</v>
      </c>
    </row>
    <row r="63" spans="1:11" ht="14.1" customHeight="1" x14ac:dyDescent="0.2">
      <c r="A63" s="306"/>
      <c r="B63" s="307" t="s">
        <v>294</v>
      </c>
      <c r="C63" s="308"/>
      <c r="D63" s="113">
        <v>1.0480233483682675</v>
      </c>
      <c r="E63" s="115">
        <v>79</v>
      </c>
      <c r="F63" s="114">
        <v>81</v>
      </c>
      <c r="G63" s="114">
        <v>90</v>
      </c>
      <c r="H63" s="114">
        <v>80</v>
      </c>
      <c r="I63" s="140">
        <v>85</v>
      </c>
      <c r="J63" s="115">
        <v>-6</v>
      </c>
      <c r="K63" s="116">
        <v>-7.0588235294117645</v>
      </c>
    </row>
    <row r="64" spans="1:11" ht="14.1" customHeight="1" x14ac:dyDescent="0.2">
      <c r="A64" s="306" t="s">
        <v>295</v>
      </c>
      <c r="B64" s="307" t="s">
        <v>296</v>
      </c>
      <c r="C64" s="308"/>
      <c r="D64" s="113">
        <v>0.17245953833908198</v>
      </c>
      <c r="E64" s="115">
        <v>13</v>
      </c>
      <c r="F64" s="114">
        <v>10</v>
      </c>
      <c r="G64" s="114">
        <v>10</v>
      </c>
      <c r="H64" s="114">
        <v>9</v>
      </c>
      <c r="I64" s="140">
        <v>9</v>
      </c>
      <c r="J64" s="115">
        <v>4</v>
      </c>
      <c r="K64" s="116">
        <v>44.444444444444443</v>
      </c>
    </row>
    <row r="65" spans="1:11" ht="14.1" customHeight="1" x14ac:dyDescent="0.2">
      <c r="A65" s="306" t="s">
        <v>297</v>
      </c>
      <c r="B65" s="307" t="s">
        <v>298</v>
      </c>
      <c r="C65" s="308"/>
      <c r="D65" s="113">
        <v>0.58370920668612369</v>
      </c>
      <c r="E65" s="115">
        <v>44</v>
      </c>
      <c r="F65" s="114">
        <v>43</v>
      </c>
      <c r="G65" s="114">
        <v>41</v>
      </c>
      <c r="H65" s="114">
        <v>44</v>
      </c>
      <c r="I65" s="140">
        <v>39</v>
      </c>
      <c r="J65" s="115">
        <v>5</v>
      </c>
      <c r="K65" s="116">
        <v>12.820512820512821</v>
      </c>
    </row>
    <row r="66" spans="1:11" ht="14.1" customHeight="1" x14ac:dyDescent="0.2">
      <c r="A66" s="306">
        <v>82</v>
      </c>
      <c r="B66" s="307" t="s">
        <v>299</v>
      </c>
      <c r="C66" s="308"/>
      <c r="D66" s="113">
        <v>2.0164499867338819</v>
      </c>
      <c r="E66" s="115">
        <v>152</v>
      </c>
      <c r="F66" s="114">
        <v>154</v>
      </c>
      <c r="G66" s="114">
        <v>156</v>
      </c>
      <c r="H66" s="114">
        <v>159</v>
      </c>
      <c r="I66" s="140">
        <v>157</v>
      </c>
      <c r="J66" s="115">
        <v>-5</v>
      </c>
      <c r="K66" s="116">
        <v>-3.1847133757961785</v>
      </c>
    </row>
    <row r="67" spans="1:11" ht="14.1" customHeight="1" x14ac:dyDescent="0.2">
      <c r="A67" s="306" t="s">
        <v>300</v>
      </c>
      <c r="B67" s="307" t="s">
        <v>301</v>
      </c>
      <c r="C67" s="308"/>
      <c r="D67" s="113">
        <v>1.0480233483682675</v>
      </c>
      <c r="E67" s="115">
        <v>79</v>
      </c>
      <c r="F67" s="114">
        <v>81</v>
      </c>
      <c r="G67" s="114">
        <v>79</v>
      </c>
      <c r="H67" s="114">
        <v>81</v>
      </c>
      <c r="I67" s="140">
        <v>80</v>
      </c>
      <c r="J67" s="115">
        <v>-1</v>
      </c>
      <c r="K67" s="116">
        <v>-1.25</v>
      </c>
    </row>
    <row r="68" spans="1:11" ht="14.1" customHeight="1" x14ac:dyDescent="0.2">
      <c r="A68" s="306" t="s">
        <v>302</v>
      </c>
      <c r="B68" s="307" t="s">
        <v>303</v>
      </c>
      <c r="C68" s="308"/>
      <c r="D68" s="113">
        <v>0.34491907667816396</v>
      </c>
      <c r="E68" s="115">
        <v>26</v>
      </c>
      <c r="F68" s="114">
        <v>27</v>
      </c>
      <c r="G68" s="114">
        <v>28</v>
      </c>
      <c r="H68" s="114">
        <v>30</v>
      </c>
      <c r="I68" s="140">
        <v>27</v>
      </c>
      <c r="J68" s="115">
        <v>-1</v>
      </c>
      <c r="K68" s="116">
        <v>-3.7037037037037037</v>
      </c>
    </row>
    <row r="69" spans="1:11" ht="14.1" customHeight="1" x14ac:dyDescent="0.2">
      <c r="A69" s="306">
        <v>83</v>
      </c>
      <c r="B69" s="307" t="s">
        <v>304</v>
      </c>
      <c r="C69" s="308"/>
      <c r="D69" s="113">
        <v>1.5919342000530645</v>
      </c>
      <c r="E69" s="115">
        <v>120</v>
      </c>
      <c r="F69" s="114">
        <v>115</v>
      </c>
      <c r="G69" s="114">
        <v>107</v>
      </c>
      <c r="H69" s="114">
        <v>119</v>
      </c>
      <c r="I69" s="140">
        <v>114</v>
      </c>
      <c r="J69" s="115">
        <v>6</v>
      </c>
      <c r="K69" s="116">
        <v>5.2631578947368425</v>
      </c>
    </row>
    <row r="70" spans="1:11" ht="14.1" customHeight="1" x14ac:dyDescent="0.2">
      <c r="A70" s="306" t="s">
        <v>305</v>
      </c>
      <c r="B70" s="307" t="s">
        <v>306</v>
      </c>
      <c r="C70" s="308"/>
      <c r="D70" s="113">
        <v>1.0214911117007164</v>
      </c>
      <c r="E70" s="115">
        <v>77</v>
      </c>
      <c r="F70" s="114">
        <v>72</v>
      </c>
      <c r="G70" s="114">
        <v>65</v>
      </c>
      <c r="H70" s="114">
        <v>70</v>
      </c>
      <c r="I70" s="140">
        <v>67</v>
      </c>
      <c r="J70" s="115">
        <v>10</v>
      </c>
      <c r="K70" s="116">
        <v>14.925373134328359</v>
      </c>
    </row>
    <row r="71" spans="1:11" ht="14.1" customHeight="1" x14ac:dyDescent="0.2">
      <c r="A71" s="306"/>
      <c r="B71" s="307" t="s">
        <v>307</v>
      </c>
      <c r="C71" s="308"/>
      <c r="D71" s="113">
        <v>0.84903157336163437</v>
      </c>
      <c r="E71" s="115">
        <v>64</v>
      </c>
      <c r="F71" s="114">
        <v>58</v>
      </c>
      <c r="G71" s="114">
        <v>51</v>
      </c>
      <c r="H71" s="114">
        <v>55</v>
      </c>
      <c r="I71" s="140">
        <v>54</v>
      </c>
      <c r="J71" s="115">
        <v>10</v>
      </c>
      <c r="K71" s="116">
        <v>18.518518518518519</v>
      </c>
    </row>
    <row r="72" spans="1:11" ht="14.1" customHeight="1" x14ac:dyDescent="0.2">
      <c r="A72" s="306">
        <v>84</v>
      </c>
      <c r="B72" s="307" t="s">
        <v>308</v>
      </c>
      <c r="C72" s="308"/>
      <c r="D72" s="113">
        <v>1.5123374900504112</v>
      </c>
      <c r="E72" s="115">
        <v>114</v>
      </c>
      <c r="F72" s="114">
        <v>149</v>
      </c>
      <c r="G72" s="114">
        <v>122</v>
      </c>
      <c r="H72" s="114">
        <v>134</v>
      </c>
      <c r="I72" s="140">
        <v>114</v>
      </c>
      <c r="J72" s="115">
        <v>0</v>
      </c>
      <c r="K72" s="116">
        <v>0</v>
      </c>
    </row>
    <row r="73" spans="1:11" ht="14.1" customHeight="1" x14ac:dyDescent="0.2">
      <c r="A73" s="306" t="s">
        <v>309</v>
      </c>
      <c r="B73" s="307" t="s">
        <v>310</v>
      </c>
      <c r="C73" s="308"/>
      <c r="D73" s="113">
        <v>0.13266118333775537</v>
      </c>
      <c r="E73" s="115">
        <v>10</v>
      </c>
      <c r="F73" s="114">
        <v>8</v>
      </c>
      <c r="G73" s="114">
        <v>8</v>
      </c>
      <c r="H73" s="114">
        <v>5</v>
      </c>
      <c r="I73" s="140">
        <v>6</v>
      </c>
      <c r="J73" s="115">
        <v>4</v>
      </c>
      <c r="K73" s="116">
        <v>66.666666666666671</v>
      </c>
    </row>
    <row r="74" spans="1:11" ht="14.1" customHeight="1" x14ac:dyDescent="0.2">
      <c r="A74" s="306" t="s">
        <v>311</v>
      </c>
      <c r="B74" s="307" t="s">
        <v>312</v>
      </c>
      <c r="C74" s="308"/>
      <c r="D74" s="113" t="s">
        <v>513</v>
      </c>
      <c r="E74" s="115" t="s">
        <v>513</v>
      </c>
      <c r="F74" s="114" t="s">
        <v>513</v>
      </c>
      <c r="G74" s="114" t="s">
        <v>513</v>
      </c>
      <c r="H74" s="114" t="s">
        <v>513</v>
      </c>
      <c r="I74" s="140">
        <v>3</v>
      </c>
      <c r="J74" s="115" t="s">
        <v>513</v>
      </c>
      <c r="K74" s="116" t="s">
        <v>513</v>
      </c>
    </row>
    <row r="75" spans="1:11" ht="14.1" customHeight="1" x14ac:dyDescent="0.2">
      <c r="A75" s="306" t="s">
        <v>313</v>
      </c>
      <c r="B75" s="307" t="s">
        <v>314</v>
      </c>
      <c r="C75" s="308"/>
      <c r="D75" s="113">
        <v>0.79596710002653226</v>
      </c>
      <c r="E75" s="115">
        <v>60</v>
      </c>
      <c r="F75" s="114">
        <v>90</v>
      </c>
      <c r="G75" s="114">
        <v>69</v>
      </c>
      <c r="H75" s="114">
        <v>89</v>
      </c>
      <c r="I75" s="140">
        <v>66</v>
      </c>
      <c r="J75" s="115">
        <v>-6</v>
      </c>
      <c r="K75" s="116">
        <v>-9.0909090909090917</v>
      </c>
    </row>
    <row r="76" spans="1:11" ht="14.1" customHeight="1" x14ac:dyDescent="0.2">
      <c r="A76" s="306">
        <v>91</v>
      </c>
      <c r="B76" s="307" t="s">
        <v>315</v>
      </c>
      <c r="C76" s="308"/>
      <c r="D76" s="113">
        <v>6.6330591668877684E-2</v>
      </c>
      <c r="E76" s="115">
        <v>5</v>
      </c>
      <c r="F76" s="114">
        <v>6</v>
      </c>
      <c r="G76" s="114">
        <v>6</v>
      </c>
      <c r="H76" s="114">
        <v>5</v>
      </c>
      <c r="I76" s="140">
        <v>5</v>
      </c>
      <c r="J76" s="115">
        <v>0</v>
      </c>
      <c r="K76" s="116">
        <v>0</v>
      </c>
    </row>
    <row r="77" spans="1:11" ht="14.1" customHeight="1" x14ac:dyDescent="0.2">
      <c r="A77" s="306">
        <v>92</v>
      </c>
      <c r="B77" s="307" t="s">
        <v>316</v>
      </c>
      <c r="C77" s="308"/>
      <c r="D77" s="113">
        <v>0.30512072167683735</v>
      </c>
      <c r="E77" s="115">
        <v>23</v>
      </c>
      <c r="F77" s="114">
        <v>18</v>
      </c>
      <c r="G77" s="114">
        <v>17</v>
      </c>
      <c r="H77" s="114">
        <v>18</v>
      </c>
      <c r="I77" s="140">
        <v>19</v>
      </c>
      <c r="J77" s="115">
        <v>4</v>
      </c>
      <c r="K77" s="116">
        <v>21.05263157894737</v>
      </c>
    </row>
    <row r="78" spans="1:11" ht="14.1" customHeight="1" x14ac:dyDescent="0.2">
      <c r="A78" s="306">
        <v>93</v>
      </c>
      <c r="B78" s="307" t="s">
        <v>317</v>
      </c>
      <c r="C78" s="308"/>
      <c r="D78" s="113">
        <v>6.6330591668877684E-2</v>
      </c>
      <c r="E78" s="115">
        <v>5</v>
      </c>
      <c r="F78" s="114">
        <v>4</v>
      </c>
      <c r="G78" s="114">
        <v>4</v>
      </c>
      <c r="H78" s="114">
        <v>4</v>
      </c>
      <c r="I78" s="140">
        <v>4</v>
      </c>
      <c r="J78" s="115">
        <v>1</v>
      </c>
      <c r="K78" s="116">
        <v>25</v>
      </c>
    </row>
    <row r="79" spans="1:11" ht="14.1" customHeight="1" x14ac:dyDescent="0.2">
      <c r="A79" s="306">
        <v>94</v>
      </c>
      <c r="B79" s="307" t="s">
        <v>318</v>
      </c>
      <c r="C79" s="308"/>
      <c r="D79" s="113">
        <v>6.6330591668877684E-2</v>
      </c>
      <c r="E79" s="115">
        <v>5</v>
      </c>
      <c r="F79" s="114">
        <v>7</v>
      </c>
      <c r="G79" s="114">
        <v>18</v>
      </c>
      <c r="H79" s="114">
        <v>12</v>
      </c>
      <c r="I79" s="140">
        <v>10</v>
      </c>
      <c r="J79" s="115">
        <v>-5</v>
      </c>
      <c r="K79" s="116">
        <v>-50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3.2501989917750067</v>
      </c>
      <c r="E81" s="143">
        <v>245</v>
      </c>
      <c r="F81" s="144">
        <v>247</v>
      </c>
      <c r="G81" s="144">
        <v>248</v>
      </c>
      <c r="H81" s="144">
        <v>257</v>
      </c>
      <c r="I81" s="145">
        <v>247</v>
      </c>
      <c r="J81" s="143">
        <v>-2</v>
      </c>
      <c r="K81" s="146">
        <v>-0.80971659919028338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4922</v>
      </c>
      <c r="G12" s="536">
        <v>4215</v>
      </c>
      <c r="H12" s="536">
        <v>5339</v>
      </c>
      <c r="I12" s="536">
        <v>5496</v>
      </c>
      <c r="J12" s="537">
        <v>5330</v>
      </c>
      <c r="K12" s="538">
        <v>-408</v>
      </c>
      <c r="L12" s="349">
        <v>-7.6547842401500938</v>
      </c>
    </row>
    <row r="13" spans="1:17" s="110" customFormat="1" ht="15" customHeight="1" x14ac:dyDescent="0.2">
      <c r="A13" s="350" t="s">
        <v>344</v>
      </c>
      <c r="B13" s="351" t="s">
        <v>345</v>
      </c>
      <c r="C13" s="347"/>
      <c r="D13" s="347"/>
      <c r="E13" s="348"/>
      <c r="F13" s="536">
        <v>2987</v>
      </c>
      <c r="G13" s="536">
        <v>2331</v>
      </c>
      <c r="H13" s="536">
        <v>3123</v>
      </c>
      <c r="I13" s="536">
        <v>3291</v>
      </c>
      <c r="J13" s="537">
        <v>3490</v>
      </c>
      <c r="K13" s="538">
        <v>-503</v>
      </c>
      <c r="L13" s="349">
        <v>-14.412607449856733</v>
      </c>
    </row>
    <row r="14" spans="1:17" s="110" customFormat="1" ht="22.5" customHeight="1" x14ac:dyDescent="0.2">
      <c r="A14" s="350"/>
      <c r="B14" s="351" t="s">
        <v>346</v>
      </c>
      <c r="C14" s="347"/>
      <c r="D14" s="347"/>
      <c r="E14" s="348"/>
      <c r="F14" s="536">
        <v>1935</v>
      </c>
      <c r="G14" s="536">
        <v>1884</v>
      </c>
      <c r="H14" s="536">
        <v>2216</v>
      </c>
      <c r="I14" s="536">
        <v>2205</v>
      </c>
      <c r="J14" s="537">
        <v>1840</v>
      </c>
      <c r="K14" s="538">
        <v>95</v>
      </c>
      <c r="L14" s="349">
        <v>5.1630434782608692</v>
      </c>
    </row>
    <row r="15" spans="1:17" s="110" customFormat="1" ht="15" customHeight="1" x14ac:dyDescent="0.2">
      <c r="A15" s="350" t="s">
        <v>347</v>
      </c>
      <c r="B15" s="351" t="s">
        <v>108</v>
      </c>
      <c r="C15" s="347"/>
      <c r="D15" s="347"/>
      <c r="E15" s="348"/>
      <c r="F15" s="536">
        <v>870</v>
      </c>
      <c r="G15" s="536">
        <v>854</v>
      </c>
      <c r="H15" s="536">
        <v>1693</v>
      </c>
      <c r="I15" s="536">
        <v>1003</v>
      </c>
      <c r="J15" s="537">
        <v>812</v>
      </c>
      <c r="K15" s="538">
        <v>58</v>
      </c>
      <c r="L15" s="349">
        <v>7.1428571428571432</v>
      </c>
    </row>
    <row r="16" spans="1:17" s="110" customFormat="1" ht="15" customHeight="1" x14ac:dyDescent="0.2">
      <c r="A16" s="350"/>
      <c r="B16" s="351" t="s">
        <v>109</v>
      </c>
      <c r="C16" s="347"/>
      <c r="D16" s="347"/>
      <c r="E16" s="348"/>
      <c r="F16" s="536">
        <v>3417</v>
      </c>
      <c r="G16" s="536">
        <v>2821</v>
      </c>
      <c r="H16" s="536">
        <v>3203</v>
      </c>
      <c r="I16" s="536">
        <v>3861</v>
      </c>
      <c r="J16" s="537">
        <v>3868</v>
      </c>
      <c r="K16" s="538">
        <v>-451</v>
      </c>
      <c r="L16" s="349">
        <v>-11.659772492244054</v>
      </c>
    </row>
    <row r="17" spans="1:12" s="110" customFormat="1" ht="15" customHeight="1" x14ac:dyDescent="0.2">
      <c r="A17" s="350"/>
      <c r="B17" s="351" t="s">
        <v>110</v>
      </c>
      <c r="C17" s="347"/>
      <c r="D17" s="347"/>
      <c r="E17" s="348"/>
      <c r="F17" s="536">
        <v>581</v>
      </c>
      <c r="G17" s="536">
        <v>468</v>
      </c>
      <c r="H17" s="536">
        <v>399</v>
      </c>
      <c r="I17" s="536">
        <v>580</v>
      </c>
      <c r="J17" s="537">
        <v>606</v>
      </c>
      <c r="K17" s="538">
        <v>-25</v>
      </c>
      <c r="L17" s="349">
        <v>-4.1254125412541258</v>
      </c>
    </row>
    <row r="18" spans="1:12" s="110" customFormat="1" ht="15" customHeight="1" x14ac:dyDescent="0.2">
      <c r="A18" s="350"/>
      <c r="B18" s="351" t="s">
        <v>111</v>
      </c>
      <c r="C18" s="347"/>
      <c r="D18" s="347"/>
      <c r="E18" s="348"/>
      <c r="F18" s="536">
        <v>54</v>
      </c>
      <c r="G18" s="536">
        <v>72</v>
      </c>
      <c r="H18" s="536">
        <v>44</v>
      </c>
      <c r="I18" s="536">
        <v>52</v>
      </c>
      <c r="J18" s="537">
        <v>44</v>
      </c>
      <c r="K18" s="538">
        <v>10</v>
      </c>
      <c r="L18" s="349">
        <v>22.727272727272727</v>
      </c>
    </row>
    <row r="19" spans="1:12" s="110" customFormat="1" ht="15" customHeight="1" x14ac:dyDescent="0.2">
      <c r="A19" s="118" t="s">
        <v>113</v>
      </c>
      <c r="B19" s="119" t="s">
        <v>181</v>
      </c>
      <c r="C19" s="347"/>
      <c r="D19" s="347"/>
      <c r="E19" s="348"/>
      <c r="F19" s="536">
        <v>3200</v>
      </c>
      <c r="G19" s="536">
        <v>2578</v>
      </c>
      <c r="H19" s="536">
        <v>3567</v>
      </c>
      <c r="I19" s="536">
        <v>3571</v>
      </c>
      <c r="J19" s="537">
        <v>3758</v>
      </c>
      <c r="K19" s="538">
        <v>-558</v>
      </c>
      <c r="L19" s="349">
        <v>-14.84832357637041</v>
      </c>
    </row>
    <row r="20" spans="1:12" s="110" customFormat="1" ht="15" customHeight="1" x14ac:dyDescent="0.2">
      <c r="A20" s="118"/>
      <c r="B20" s="119" t="s">
        <v>182</v>
      </c>
      <c r="C20" s="347"/>
      <c r="D20" s="347"/>
      <c r="E20" s="348"/>
      <c r="F20" s="536">
        <v>1722</v>
      </c>
      <c r="G20" s="536">
        <v>1637</v>
      </c>
      <c r="H20" s="536">
        <v>1772</v>
      </c>
      <c r="I20" s="536">
        <v>1925</v>
      </c>
      <c r="J20" s="537">
        <v>1572</v>
      </c>
      <c r="K20" s="538">
        <v>150</v>
      </c>
      <c r="L20" s="349">
        <v>9.5419847328244281</v>
      </c>
    </row>
    <row r="21" spans="1:12" s="110" customFormat="1" ht="15" customHeight="1" x14ac:dyDescent="0.2">
      <c r="A21" s="118" t="s">
        <v>113</v>
      </c>
      <c r="B21" s="119" t="s">
        <v>116</v>
      </c>
      <c r="C21" s="347"/>
      <c r="D21" s="347"/>
      <c r="E21" s="348"/>
      <c r="F21" s="536">
        <v>4019</v>
      </c>
      <c r="G21" s="536">
        <v>3417</v>
      </c>
      <c r="H21" s="536">
        <v>4284</v>
      </c>
      <c r="I21" s="536">
        <v>3814</v>
      </c>
      <c r="J21" s="537">
        <v>4403</v>
      </c>
      <c r="K21" s="538">
        <v>-384</v>
      </c>
      <c r="L21" s="349">
        <v>-8.721326368385192</v>
      </c>
    </row>
    <row r="22" spans="1:12" s="110" customFormat="1" ht="15" customHeight="1" x14ac:dyDescent="0.2">
      <c r="A22" s="118"/>
      <c r="B22" s="119" t="s">
        <v>117</v>
      </c>
      <c r="C22" s="347"/>
      <c r="D22" s="347"/>
      <c r="E22" s="348"/>
      <c r="F22" s="536">
        <v>893</v>
      </c>
      <c r="G22" s="536">
        <v>794</v>
      </c>
      <c r="H22" s="536">
        <v>1047</v>
      </c>
      <c r="I22" s="536">
        <v>1668</v>
      </c>
      <c r="J22" s="537">
        <v>918</v>
      </c>
      <c r="K22" s="538">
        <v>-25</v>
      </c>
      <c r="L22" s="349">
        <v>-2.7233115468409586</v>
      </c>
    </row>
    <row r="23" spans="1:12" s="110" customFormat="1" ht="15" customHeight="1" x14ac:dyDescent="0.2">
      <c r="A23" s="352" t="s">
        <v>347</v>
      </c>
      <c r="B23" s="353" t="s">
        <v>193</v>
      </c>
      <c r="C23" s="354"/>
      <c r="D23" s="354"/>
      <c r="E23" s="355"/>
      <c r="F23" s="539">
        <v>77</v>
      </c>
      <c r="G23" s="539">
        <v>179</v>
      </c>
      <c r="H23" s="539">
        <v>782</v>
      </c>
      <c r="I23" s="539">
        <v>40</v>
      </c>
      <c r="J23" s="540">
        <v>112</v>
      </c>
      <c r="K23" s="541">
        <v>-35</v>
      </c>
      <c r="L23" s="356">
        <v>-31.25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32.9</v>
      </c>
      <c r="G25" s="542">
        <v>36.9</v>
      </c>
      <c r="H25" s="542">
        <v>41.6</v>
      </c>
      <c r="I25" s="542">
        <v>46.2</v>
      </c>
      <c r="J25" s="542">
        <v>32.1</v>
      </c>
      <c r="K25" s="543" t="s">
        <v>349</v>
      </c>
      <c r="L25" s="364">
        <v>0.79999999999999716</v>
      </c>
    </row>
    <row r="26" spans="1:12" s="110" customFormat="1" ht="15" customHeight="1" x14ac:dyDescent="0.2">
      <c r="A26" s="365" t="s">
        <v>105</v>
      </c>
      <c r="B26" s="366" t="s">
        <v>345</v>
      </c>
      <c r="C26" s="362"/>
      <c r="D26" s="362"/>
      <c r="E26" s="363"/>
      <c r="F26" s="542">
        <v>29.9</v>
      </c>
      <c r="G26" s="542">
        <v>35.6</v>
      </c>
      <c r="H26" s="542">
        <v>39.1</v>
      </c>
      <c r="I26" s="542">
        <v>47</v>
      </c>
      <c r="J26" s="544">
        <v>30</v>
      </c>
      <c r="K26" s="543" t="s">
        <v>349</v>
      </c>
      <c r="L26" s="364">
        <v>-0.10000000000000142</v>
      </c>
    </row>
    <row r="27" spans="1:12" s="110" customFormat="1" ht="15" customHeight="1" x14ac:dyDescent="0.2">
      <c r="A27" s="365"/>
      <c r="B27" s="366" t="s">
        <v>346</v>
      </c>
      <c r="C27" s="362"/>
      <c r="D27" s="362"/>
      <c r="E27" s="363"/>
      <c r="F27" s="542">
        <v>37.4</v>
      </c>
      <c r="G27" s="542">
        <v>38.6</v>
      </c>
      <c r="H27" s="542">
        <v>44.8</v>
      </c>
      <c r="I27" s="542">
        <v>45</v>
      </c>
      <c r="J27" s="542">
        <v>35.9</v>
      </c>
      <c r="K27" s="543" t="s">
        <v>349</v>
      </c>
      <c r="L27" s="364">
        <v>1.5</v>
      </c>
    </row>
    <row r="28" spans="1:12" s="110" customFormat="1" ht="15" customHeight="1" x14ac:dyDescent="0.2">
      <c r="A28" s="365" t="s">
        <v>113</v>
      </c>
      <c r="B28" s="366" t="s">
        <v>108</v>
      </c>
      <c r="C28" s="362"/>
      <c r="D28" s="362"/>
      <c r="E28" s="363"/>
      <c r="F28" s="542">
        <v>48.7</v>
      </c>
      <c r="G28" s="542">
        <v>51.3</v>
      </c>
      <c r="H28" s="542">
        <v>57.4</v>
      </c>
      <c r="I28" s="542">
        <v>60.8</v>
      </c>
      <c r="J28" s="542">
        <v>48.6</v>
      </c>
      <c r="K28" s="543" t="s">
        <v>349</v>
      </c>
      <c r="L28" s="364">
        <v>0.10000000000000142</v>
      </c>
    </row>
    <row r="29" spans="1:12" s="110" customFormat="1" ht="11.25" x14ac:dyDescent="0.2">
      <c r="A29" s="365"/>
      <c r="B29" s="366" t="s">
        <v>109</v>
      </c>
      <c r="C29" s="362"/>
      <c r="D29" s="362"/>
      <c r="E29" s="363"/>
      <c r="F29" s="542">
        <v>30.2</v>
      </c>
      <c r="G29" s="542">
        <v>33.4</v>
      </c>
      <c r="H29" s="542">
        <v>38.200000000000003</v>
      </c>
      <c r="I29" s="542">
        <v>43.4</v>
      </c>
      <c r="J29" s="544">
        <v>29.2</v>
      </c>
      <c r="K29" s="543" t="s">
        <v>349</v>
      </c>
      <c r="L29" s="364">
        <v>1</v>
      </c>
    </row>
    <row r="30" spans="1:12" s="110" customFormat="1" ht="15" customHeight="1" x14ac:dyDescent="0.2">
      <c r="A30" s="365"/>
      <c r="B30" s="366" t="s">
        <v>110</v>
      </c>
      <c r="C30" s="362"/>
      <c r="D30" s="362"/>
      <c r="E30" s="363"/>
      <c r="F30" s="542">
        <v>26.3</v>
      </c>
      <c r="G30" s="542">
        <v>34.5</v>
      </c>
      <c r="H30" s="542">
        <v>31.3</v>
      </c>
      <c r="I30" s="542">
        <v>40.299999999999997</v>
      </c>
      <c r="J30" s="542">
        <v>30.5</v>
      </c>
      <c r="K30" s="543" t="s">
        <v>349</v>
      </c>
      <c r="L30" s="364">
        <v>-4.1999999999999993</v>
      </c>
    </row>
    <row r="31" spans="1:12" s="110" customFormat="1" ht="15" customHeight="1" x14ac:dyDescent="0.2">
      <c r="A31" s="365"/>
      <c r="B31" s="366" t="s">
        <v>111</v>
      </c>
      <c r="C31" s="362"/>
      <c r="D31" s="362"/>
      <c r="E31" s="363"/>
      <c r="F31" s="542">
        <v>40.700000000000003</v>
      </c>
      <c r="G31" s="542">
        <v>51.4</v>
      </c>
      <c r="H31" s="542">
        <v>56.8</v>
      </c>
      <c r="I31" s="542">
        <v>48.1</v>
      </c>
      <c r="J31" s="542">
        <v>38.6</v>
      </c>
      <c r="K31" s="543" t="s">
        <v>349</v>
      </c>
      <c r="L31" s="364">
        <v>2.1000000000000014</v>
      </c>
    </row>
    <row r="32" spans="1:12" s="110" customFormat="1" ht="15" customHeight="1" x14ac:dyDescent="0.2">
      <c r="A32" s="367" t="s">
        <v>113</v>
      </c>
      <c r="B32" s="368" t="s">
        <v>181</v>
      </c>
      <c r="C32" s="362"/>
      <c r="D32" s="362"/>
      <c r="E32" s="363"/>
      <c r="F32" s="542">
        <v>28.1</v>
      </c>
      <c r="G32" s="542">
        <v>31.8</v>
      </c>
      <c r="H32" s="542">
        <v>36.700000000000003</v>
      </c>
      <c r="I32" s="542">
        <v>47</v>
      </c>
      <c r="J32" s="544">
        <v>28.1</v>
      </c>
      <c r="K32" s="543" t="s">
        <v>349</v>
      </c>
      <c r="L32" s="364">
        <v>0</v>
      </c>
    </row>
    <row r="33" spans="1:12" s="110" customFormat="1" ht="15" customHeight="1" x14ac:dyDescent="0.2">
      <c r="A33" s="367"/>
      <c r="B33" s="368" t="s">
        <v>182</v>
      </c>
      <c r="C33" s="362"/>
      <c r="D33" s="362"/>
      <c r="E33" s="363"/>
      <c r="F33" s="542">
        <v>41.5</v>
      </c>
      <c r="G33" s="542">
        <v>44.3</v>
      </c>
      <c r="H33" s="542">
        <v>49.1</v>
      </c>
      <c r="I33" s="542">
        <v>44.6</v>
      </c>
      <c r="J33" s="542">
        <v>41.2</v>
      </c>
      <c r="K33" s="543" t="s">
        <v>349</v>
      </c>
      <c r="L33" s="364">
        <v>0.29999999999999716</v>
      </c>
    </row>
    <row r="34" spans="1:12" s="369" customFormat="1" ht="15" customHeight="1" x14ac:dyDescent="0.2">
      <c r="A34" s="367" t="s">
        <v>113</v>
      </c>
      <c r="B34" s="368" t="s">
        <v>116</v>
      </c>
      <c r="C34" s="362"/>
      <c r="D34" s="362"/>
      <c r="E34" s="363"/>
      <c r="F34" s="542">
        <v>30.5</v>
      </c>
      <c r="G34" s="542">
        <v>35.299999999999997</v>
      </c>
      <c r="H34" s="542">
        <v>38.700000000000003</v>
      </c>
      <c r="I34" s="542">
        <v>36.799999999999997</v>
      </c>
      <c r="J34" s="542">
        <v>30.1</v>
      </c>
      <c r="K34" s="543" t="s">
        <v>349</v>
      </c>
      <c r="L34" s="364">
        <v>0.39999999999999858</v>
      </c>
    </row>
    <row r="35" spans="1:12" s="369" customFormat="1" ht="11.25" x14ac:dyDescent="0.2">
      <c r="A35" s="370"/>
      <c r="B35" s="371" t="s">
        <v>117</v>
      </c>
      <c r="C35" s="372"/>
      <c r="D35" s="372"/>
      <c r="E35" s="373"/>
      <c r="F35" s="545">
        <v>43.7</v>
      </c>
      <c r="G35" s="545">
        <v>43.3</v>
      </c>
      <c r="H35" s="545">
        <v>52.3</v>
      </c>
      <c r="I35" s="545">
        <v>67.599999999999994</v>
      </c>
      <c r="J35" s="546">
        <v>41.5</v>
      </c>
      <c r="K35" s="547" t="s">
        <v>349</v>
      </c>
      <c r="L35" s="374">
        <v>2.2000000000000028</v>
      </c>
    </row>
    <row r="36" spans="1:12" s="369" customFormat="1" ht="15.95" customHeight="1" x14ac:dyDescent="0.2">
      <c r="A36" s="375" t="s">
        <v>350</v>
      </c>
      <c r="B36" s="376"/>
      <c r="C36" s="377"/>
      <c r="D36" s="376"/>
      <c r="E36" s="378"/>
      <c r="F36" s="548">
        <v>4825</v>
      </c>
      <c r="G36" s="548">
        <v>4009</v>
      </c>
      <c r="H36" s="548">
        <v>4445</v>
      </c>
      <c r="I36" s="548">
        <v>5438</v>
      </c>
      <c r="J36" s="548">
        <v>5198</v>
      </c>
      <c r="K36" s="549">
        <v>-373</v>
      </c>
      <c r="L36" s="380">
        <v>-7.1758368603308966</v>
      </c>
    </row>
    <row r="37" spans="1:12" s="369" customFormat="1" ht="15.95" customHeight="1" x14ac:dyDescent="0.2">
      <c r="A37" s="381"/>
      <c r="B37" s="382" t="s">
        <v>113</v>
      </c>
      <c r="C37" s="382" t="s">
        <v>351</v>
      </c>
      <c r="D37" s="382"/>
      <c r="E37" s="383"/>
      <c r="F37" s="548">
        <v>1587</v>
      </c>
      <c r="G37" s="548">
        <v>1479</v>
      </c>
      <c r="H37" s="548">
        <v>1848</v>
      </c>
      <c r="I37" s="548">
        <v>2511</v>
      </c>
      <c r="J37" s="548">
        <v>1667</v>
      </c>
      <c r="K37" s="549">
        <v>-80</v>
      </c>
      <c r="L37" s="380">
        <v>-4.7990401919616072</v>
      </c>
    </row>
    <row r="38" spans="1:12" s="369" customFormat="1" ht="15.95" customHeight="1" x14ac:dyDescent="0.2">
      <c r="A38" s="381"/>
      <c r="B38" s="384" t="s">
        <v>105</v>
      </c>
      <c r="C38" s="384" t="s">
        <v>106</v>
      </c>
      <c r="D38" s="385"/>
      <c r="E38" s="383"/>
      <c r="F38" s="548">
        <v>2925</v>
      </c>
      <c r="G38" s="548">
        <v>2243</v>
      </c>
      <c r="H38" s="548">
        <v>2526</v>
      </c>
      <c r="I38" s="548">
        <v>3262</v>
      </c>
      <c r="J38" s="550">
        <v>3391</v>
      </c>
      <c r="K38" s="549">
        <v>-466</v>
      </c>
      <c r="L38" s="380">
        <v>-13.742258920672368</v>
      </c>
    </row>
    <row r="39" spans="1:12" s="369" customFormat="1" ht="15.95" customHeight="1" x14ac:dyDescent="0.2">
      <c r="A39" s="381"/>
      <c r="B39" s="385"/>
      <c r="C39" s="382" t="s">
        <v>352</v>
      </c>
      <c r="D39" s="385"/>
      <c r="E39" s="383"/>
      <c r="F39" s="548">
        <v>876</v>
      </c>
      <c r="G39" s="548">
        <v>798</v>
      </c>
      <c r="H39" s="548">
        <v>988</v>
      </c>
      <c r="I39" s="548">
        <v>1532</v>
      </c>
      <c r="J39" s="548">
        <v>1018</v>
      </c>
      <c r="K39" s="549">
        <v>-142</v>
      </c>
      <c r="L39" s="380">
        <v>-13.948919449901767</v>
      </c>
    </row>
    <row r="40" spans="1:12" s="369" customFormat="1" ht="15.95" customHeight="1" x14ac:dyDescent="0.2">
      <c r="A40" s="381"/>
      <c r="B40" s="384"/>
      <c r="C40" s="384" t="s">
        <v>107</v>
      </c>
      <c r="D40" s="385"/>
      <c r="E40" s="383"/>
      <c r="F40" s="548">
        <v>1900</v>
      </c>
      <c r="G40" s="548">
        <v>1766</v>
      </c>
      <c r="H40" s="548">
        <v>1919</v>
      </c>
      <c r="I40" s="548">
        <v>2176</v>
      </c>
      <c r="J40" s="548">
        <v>1807</v>
      </c>
      <c r="K40" s="549">
        <v>93</v>
      </c>
      <c r="L40" s="380">
        <v>5.1466519092418377</v>
      </c>
    </row>
    <row r="41" spans="1:12" s="369" customFormat="1" ht="24" customHeight="1" x14ac:dyDescent="0.2">
      <c r="A41" s="381"/>
      <c r="B41" s="385"/>
      <c r="C41" s="382" t="s">
        <v>352</v>
      </c>
      <c r="D41" s="385"/>
      <c r="E41" s="383"/>
      <c r="F41" s="548">
        <v>711</v>
      </c>
      <c r="G41" s="548">
        <v>681</v>
      </c>
      <c r="H41" s="548">
        <v>860</v>
      </c>
      <c r="I41" s="548">
        <v>979</v>
      </c>
      <c r="J41" s="550">
        <v>649</v>
      </c>
      <c r="K41" s="549">
        <v>62</v>
      </c>
      <c r="L41" s="380">
        <v>9.5531587057010778</v>
      </c>
    </row>
    <row r="42" spans="1:12" s="110" customFormat="1" ht="15" customHeight="1" x14ac:dyDescent="0.2">
      <c r="A42" s="381"/>
      <c r="B42" s="384" t="s">
        <v>113</v>
      </c>
      <c r="C42" s="384" t="s">
        <v>353</v>
      </c>
      <c r="D42" s="385"/>
      <c r="E42" s="383"/>
      <c r="F42" s="548">
        <v>790</v>
      </c>
      <c r="G42" s="548">
        <v>676</v>
      </c>
      <c r="H42" s="548">
        <v>877</v>
      </c>
      <c r="I42" s="548">
        <v>956</v>
      </c>
      <c r="J42" s="548">
        <v>702</v>
      </c>
      <c r="K42" s="549">
        <v>88</v>
      </c>
      <c r="L42" s="380">
        <v>12.535612535612536</v>
      </c>
    </row>
    <row r="43" spans="1:12" s="110" customFormat="1" ht="15" customHeight="1" x14ac:dyDescent="0.2">
      <c r="A43" s="381"/>
      <c r="B43" s="385"/>
      <c r="C43" s="382" t="s">
        <v>352</v>
      </c>
      <c r="D43" s="385"/>
      <c r="E43" s="383"/>
      <c r="F43" s="548">
        <v>385</v>
      </c>
      <c r="G43" s="548">
        <v>347</v>
      </c>
      <c r="H43" s="548">
        <v>503</v>
      </c>
      <c r="I43" s="548">
        <v>581</v>
      </c>
      <c r="J43" s="548">
        <v>341</v>
      </c>
      <c r="K43" s="549">
        <v>44</v>
      </c>
      <c r="L43" s="380">
        <v>12.903225806451612</v>
      </c>
    </row>
    <row r="44" spans="1:12" s="110" customFormat="1" ht="15" customHeight="1" x14ac:dyDescent="0.2">
      <c r="A44" s="381"/>
      <c r="B44" s="384"/>
      <c r="C44" s="366" t="s">
        <v>109</v>
      </c>
      <c r="D44" s="385"/>
      <c r="E44" s="383"/>
      <c r="F44" s="548">
        <v>3400</v>
      </c>
      <c r="G44" s="548">
        <v>2795</v>
      </c>
      <c r="H44" s="548">
        <v>3125</v>
      </c>
      <c r="I44" s="548">
        <v>3850</v>
      </c>
      <c r="J44" s="550">
        <v>3848</v>
      </c>
      <c r="K44" s="549">
        <v>-448</v>
      </c>
      <c r="L44" s="380">
        <v>-11.642411642411643</v>
      </c>
    </row>
    <row r="45" spans="1:12" s="110" customFormat="1" ht="15" customHeight="1" x14ac:dyDescent="0.2">
      <c r="A45" s="381"/>
      <c r="B45" s="385"/>
      <c r="C45" s="382" t="s">
        <v>352</v>
      </c>
      <c r="D45" s="385"/>
      <c r="E45" s="383"/>
      <c r="F45" s="548">
        <v>1027</v>
      </c>
      <c r="G45" s="548">
        <v>934</v>
      </c>
      <c r="H45" s="548">
        <v>1195</v>
      </c>
      <c r="I45" s="548">
        <v>1671</v>
      </c>
      <c r="J45" s="548">
        <v>1125</v>
      </c>
      <c r="K45" s="549">
        <v>-98</v>
      </c>
      <c r="L45" s="380">
        <v>-8.7111111111111104</v>
      </c>
    </row>
    <row r="46" spans="1:12" s="110" customFormat="1" ht="15" customHeight="1" x14ac:dyDescent="0.2">
      <c r="A46" s="381"/>
      <c r="B46" s="384"/>
      <c r="C46" s="366" t="s">
        <v>110</v>
      </c>
      <c r="D46" s="385"/>
      <c r="E46" s="383"/>
      <c r="F46" s="548">
        <v>581</v>
      </c>
      <c r="G46" s="548">
        <v>466</v>
      </c>
      <c r="H46" s="548">
        <v>399</v>
      </c>
      <c r="I46" s="548">
        <v>580</v>
      </c>
      <c r="J46" s="548">
        <v>604</v>
      </c>
      <c r="K46" s="549">
        <v>-23</v>
      </c>
      <c r="L46" s="380">
        <v>-3.8079470198675498</v>
      </c>
    </row>
    <row r="47" spans="1:12" s="110" customFormat="1" ht="15" customHeight="1" x14ac:dyDescent="0.2">
      <c r="A47" s="381"/>
      <c r="B47" s="385"/>
      <c r="C47" s="382" t="s">
        <v>352</v>
      </c>
      <c r="D47" s="385"/>
      <c r="E47" s="383"/>
      <c r="F47" s="548">
        <v>153</v>
      </c>
      <c r="G47" s="548">
        <v>161</v>
      </c>
      <c r="H47" s="548">
        <v>125</v>
      </c>
      <c r="I47" s="548">
        <v>234</v>
      </c>
      <c r="J47" s="550">
        <v>184</v>
      </c>
      <c r="K47" s="549">
        <v>-31</v>
      </c>
      <c r="L47" s="380">
        <v>-16.847826086956523</v>
      </c>
    </row>
    <row r="48" spans="1:12" s="110" customFormat="1" ht="15" customHeight="1" x14ac:dyDescent="0.2">
      <c r="A48" s="381"/>
      <c r="B48" s="385"/>
      <c r="C48" s="366" t="s">
        <v>111</v>
      </c>
      <c r="D48" s="386"/>
      <c r="E48" s="387"/>
      <c r="F48" s="548">
        <v>54</v>
      </c>
      <c r="G48" s="548">
        <v>72</v>
      </c>
      <c r="H48" s="548">
        <v>44</v>
      </c>
      <c r="I48" s="548">
        <v>52</v>
      </c>
      <c r="J48" s="548">
        <v>44</v>
      </c>
      <c r="K48" s="549">
        <v>10</v>
      </c>
      <c r="L48" s="380">
        <v>22.727272727272727</v>
      </c>
    </row>
    <row r="49" spans="1:12" s="110" customFormat="1" ht="15" customHeight="1" x14ac:dyDescent="0.2">
      <c r="A49" s="381"/>
      <c r="B49" s="385"/>
      <c r="C49" s="382" t="s">
        <v>352</v>
      </c>
      <c r="D49" s="385"/>
      <c r="E49" s="383"/>
      <c r="F49" s="548">
        <v>22</v>
      </c>
      <c r="G49" s="548">
        <v>37</v>
      </c>
      <c r="H49" s="548">
        <v>25</v>
      </c>
      <c r="I49" s="548">
        <v>25</v>
      </c>
      <c r="J49" s="548">
        <v>17</v>
      </c>
      <c r="K49" s="549">
        <v>5</v>
      </c>
      <c r="L49" s="380">
        <v>29.411764705882351</v>
      </c>
    </row>
    <row r="50" spans="1:12" s="110" customFormat="1" ht="15" customHeight="1" x14ac:dyDescent="0.2">
      <c r="A50" s="381"/>
      <c r="B50" s="384" t="s">
        <v>113</v>
      </c>
      <c r="C50" s="382" t="s">
        <v>181</v>
      </c>
      <c r="D50" s="385"/>
      <c r="E50" s="383"/>
      <c r="F50" s="548">
        <v>3116</v>
      </c>
      <c r="G50" s="548">
        <v>2384</v>
      </c>
      <c r="H50" s="548">
        <v>2695</v>
      </c>
      <c r="I50" s="548">
        <v>3517</v>
      </c>
      <c r="J50" s="550">
        <v>3633</v>
      </c>
      <c r="K50" s="549">
        <v>-517</v>
      </c>
      <c r="L50" s="380">
        <v>-14.23066336361134</v>
      </c>
    </row>
    <row r="51" spans="1:12" s="110" customFormat="1" ht="15" customHeight="1" x14ac:dyDescent="0.2">
      <c r="A51" s="381"/>
      <c r="B51" s="385"/>
      <c r="C51" s="382" t="s">
        <v>352</v>
      </c>
      <c r="D51" s="385"/>
      <c r="E51" s="383"/>
      <c r="F51" s="548">
        <v>877</v>
      </c>
      <c r="G51" s="548">
        <v>759</v>
      </c>
      <c r="H51" s="548">
        <v>989</v>
      </c>
      <c r="I51" s="548">
        <v>1654</v>
      </c>
      <c r="J51" s="548">
        <v>1022</v>
      </c>
      <c r="K51" s="549">
        <v>-145</v>
      </c>
      <c r="L51" s="380">
        <v>-14.187866927592955</v>
      </c>
    </row>
    <row r="52" spans="1:12" s="110" customFormat="1" ht="15" customHeight="1" x14ac:dyDescent="0.2">
      <c r="A52" s="381"/>
      <c r="B52" s="384"/>
      <c r="C52" s="382" t="s">
        <v>182</v>
      </c>
      <c r="D52" s="385"/>
      <c r="E52" s="383"/>
      <c r="F52" s="548">
        <v>1709</v>
      </c>
      <c r="G52" s="548">
        <v>1625</v>
      </c>
      <c r="H52" s="548">
        <v>1750</v>
      </c>
      <c r="I52" s="548">
        <v>1921</v>
      </c>
      <c r="J52" s="548">
        <v>1565</v>
      </c>
      <c r="K52" s="549">
        <v>144</v>
      </c>
      <c r="L52" s="380">
        <v>9.201277955271566</v>
      </c>
    </row>
    <row r="53" spans="1:12" s="269" customFormat="1" ht="11.25" customHeight="1" x14ac:dyDescent="0.2">
      <c r="A53" s="381"/>
      <c r="B53" s="385"/>
      <c r="C53" s="382" t="s">
        <v>352</v>
      </c>
      <c r="D53" s="385"/>
      <c r="E53" s="383"/>
      <c r="F53" s="548">
        <v>710</v>
      </c>
      <c r="G53" s="548">
        <v>720</v>
      </c>
      <c r="H53" s="548">
        <v>859</v>
      </c>
      <c r="I53" s="548">
        <v>857</v>
      </c>
      <c r="J53" s="550">
        <v>645</v>
      </c>
      <c r="K53" s="549">
        <v>65</v>
      </c>
      <c r="L53" s="380">
        <v>10.077519379844961</v>
      </c>
    </row>
    <row r="54" spans="1:12" s="151" customFormat="1" ht="12.75" customHeight="1" x14ac:dyDescent="0.2">
      <c r="A54" s="381"/>
      <c r="B54" s="384" t="s">
        <v>113</v>
      </c>
      <c r="C54" s="384" t="s">
        <v>116</v>
      </c>
      <c r="D54" s="385"/>
      <c r="E54" s="383"/>
      <c r="F54" s="548">
        <v>3931</v>
      </c>
      <c r="G54" s="548">
        <v>3226</v>
      </c>
      <c r="H54" s="548">
        <v>3487</v>
      </c>
      <c r="I54" s="548">
        <v>3765</v>
      </c>
      <c r="J54" s="548">
        <v>4297</v>
      </c>
      <c r="K54" s="549">
        <v>-366</v>
      </c>
      <c r="L54" s="380">
        <v>-8.5175703979520598</v>
      </c>
    </row>
    <row r="55" spans="1:12" ht="11.25" x14ac:dyDescent="0.2">
      <c r="A55" s="381"/>
      <c r="B55" s="385"/>
      <c r="C55" s="382" t="s">
        <v>352</v>
      </c>
      <c r="D55" s="385"/>
      <c r="E55" s="383"/>
      <c r="F55" s="548">
        <v>1198</v>
      </c>
      <c r="G55" s="548">
        <v>1140</v>
      </c>
      <c r="H55" s="548">
        <v>1348</v>
      </c>
      <c r="I55" s="548">
        <v>1385</v>
      </c>
      <c r="J55" s="548">
        <v>1295</v>
      </c>
      <c r="K55" s="549">
        <v>-97</v>
      </c>
      <c r="L55" s="380">
        <v>-7.4903474903474905</v>
      </c>
    </row>
    <row r="56" spans="1:12" ht="14.25" customHeight="1" x14ac:dyDescent="0.2">
      <c r="A56" s="381"/>
      <c r="B56" s="385"/>
      <c r="C56" s="384" t="s">
        <v>117</v>
      </c>
      <c r="D56" s="385"/>
      <c r="E56" s="383"/>
      <c r="F56" s="548">
        <v>884</v>
      </c>
      <c r="G56" s="548">
        <v>779</v>
      </c>
      <c r="H56" s="548">
        <v>952</v>
      </c>
      <c r="I56" s="548">
        <v>1659</v>
      </c>
      <c r="J56" s="548">
        <v>892</v>
      </c>
      <c r="K56" s="549">
        <v>-8</v>
      </c>
      <c r="L56" s="380">
        <v>-0.89686098654708524</v>
      </c>
    </row>
    <row r="57" spans="1:12" ht="18.75" customHeight="1" x14ac:dyDescent="0.2">
      <c r="A57" s="388"/>
      <c r="B57" s="389"/>
      <c r="C57" s="390" t="s">
        <v>352</v>
      </c>
      <c r="D57" s="389"/>
      <c r="E57" s="391"/>
      <c r="F57" s="551">
        <v>386</v>
      </c>
      <c r="G57" s="552">
        <v>337</v>
      </c>
      <c r="H57" s="552">
        <v>498</v>
      </c>
      <c r="I57" s="552">
        <v>1121</v>
      </c>
      <c r="J57" s="552">
        <v>370</v>
      </c>
      <c r="K57" s="553">
        <f t="shared" ref="K57" si="0">IF(OR(F57=".",J57=".")=TRUE,".",IF(OR(F57="*",J57="*")=TRUE,"*",IF(AND(F57="-",J57="-")=TRUE,"-",IF(AND(ISNUMBER(J57),ISNUMBER(F57))=TRUE,IF(F57-J57=0,0,F57-J57),IF(ISNUMBER(F57)=TRUE,F57,-J57)))))</f>
        <v>16</v>
      </c>
      <c r="L57" s="392">
        <f t="shared" ref="L57" si="1">IF(K57 =".",".",IF(K57 ="*","*",IF(K57="-","-",IF(K57=0,0,IF(OR(J57="-",J57=".",F57="-",F57=".")=TRUE,"X",IF(J57=0,"0,0",IF(ABS(K57*100/J57)&gt;250,".X",(K57*100/J57))))))))</f>
        <v>4.3243243243243246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4922</v>
      </c>
      <c r="E11" s="114">
        <v>4215</v>
      </c>
      <c r="F11" s="114">
        <v>5339</v>
      </c>
      <c r="G11" s="114">
        <v>5496</v>
      </c>
      <c r="H11" s="140">
        <v>5330</v>
      </c>
      <c r="I11" s="115">
        <v>-408</v>
      </c>
      <c r="J11" s="116">
        <v>-7.6547842401500938</v>
      </c>
    </row>
    <row r="12" spans="1:15" s="110" customFormat="1" ht="24.95" customHeight="1" x14ac:dyDescent="0.2">
      <c r="A12" s="193" t="s">
        <v>132</v>
      </c>
      <c r="B12" s="194" t="s">
        <v>133</v>
      </c>
      <c r="C12" s="113">
        <v>3.1491263713937423</v>
      </c>
      <c r="D12" s="115">
        <v>155</v>
      </c>
      <c r="E12" s="114">
        <v>43</v>
      </c>
      <c r="F12" s="114">
        <v>283</v>
      </c>
      <c r="G12" s="114">
        <v>868</v>
      </c>
      <c r="H12" s="140">
        <v>123</v>
      </c>
      <c r="I12" s="115">
        <v>32</v>
      </c>
      <c r="J12" s="116">
        <v>26.016260162601625</v>
      </c>
    </row>
    <row r="13" spans="1:15" s="110" customFormat="1" ht="24.95" customHeight="1" x14ac:dyDescent="0.2">
      <c r="A13" s="193" t="s">
        <v>134</v>
      </c>
      <c r="B13" s="199" t="s">
        <v>214</v>
      </c>
      <c r="C13" s="113">
        <v>1.0564811052417717</v>
      </c>
      <c r="D13" s="115">
        <v>52</v>
      </c>
      <c r="E13" s="114">
        <v>39</v>
      </c>
      <c r="F13" s="114">
        <v>49</v>
      </c>
      <c r="G13" s="114">
        <v>44</v>
      </c>
      <c r="H13" s="140">
        <v>96</v>
      </c>
      <c r="I13" s="115">
        <v>-44</v>
      </c>
      <c r="J13" s="116">
        <v>-45.833333333333336</v>
      </c>
    </row>
    <row r="14" spans="1:15" s="287" customFormat="1" ht="24.95" customHeight="1" x14ac:dyDescent="0.2">
      <c r="A14" s="193" t="s">
        <v>215</v>
      </c>
      <c r="B14" s="199" t="s">
        <v>137</v>
      </c>
      <c r="C14" s="113">
        <v>13.226330759853719</v>
      </c>
      <c r="D14" s="115">
        <v>651</v>
      </c>
      <c r="E14" s="114">
        <v>372</v>
      </c>
      <c r="F14" s="114">
        <v>412</v>
      </c>
      <c r="G14" s="114">
        <v>399</v>
      </c>
      <c r="H14" s="140">
        <v>512</v>
      </c>
      <c r="I14" s="115">
        <v>139</v>
      </c>
      <c r="J14" s="116">
        <v>27.1484375</v>
      </c>
      <c r="K14" s="110"/>
      <c r="L14" s="110"/>
      <c r="M14" s="110"/>
      <c r="N14" s="110"/>
      <c r="O14" s="110"/>
    </row>
    <row r="15" spans="1:15" s="110" customFormat="1" ht="24.95" customHeight="1" x14ac:dyDescent="0.2">
      <c r="A15" s="193" t="s">
        <v>216</v>
      </c>
      <c r="B15" s="199" t="s">
        <v>217</v>
      </c>
      <c r="C15" s="113">
        <v>3.5351483136936204</v>
      </c>
      <c r="D15" s="115">
        <v>174</v>
      </c>
      <c r="E15" s="114">
        <v>170</v>
      </c>
      <c r="F15" s="114">
        <v>206</v>
      </c>
      <c r="G15" s="114">
        <v>177</v>
      </c>
      <c r="H15" s="140">
        <v>217</v>
      </c>
      <c r="I15" s="115">
        <v>-43</v>
      </c>
      <c r="J15" s="116">
        <v>-19.815668202764979</v>
      </c>
    </row>
    <row r="16" spans="1:15" s="287" customFormat="1" ht="24.95" customHeight="1" x14ac:dyDescent="0.2">
      <c r="A16" s="193" t="s">
        <v>218</v>
      </c>
      <c r="B16" s="199" t="s">
        <v>141</v>
      </c>
      <c r="C16" s="113">
        <v>6.7858594067452254</v>
      </c>
      <c r="D16" s="115">
        <v>334</v>
      </c>
      <c r="E16" s="114">
        <v>178</v>
      </c>
      <c r="F16" s="114">
        <v>156</v>
      </c>
      <c r="G16" s="114">
        <v>176</v>
      </c>
      <c r="H16" s="140">
        <v>241</v>
      </c>
      <c r="I16" s="115">
        <v>93</v>
      </c>
      <c r="J16" s="116">
        <v>38.589211618257259</v>
      </c>
      <c r="K16" s="110"/>
      <c r="L16" s="110"/>
      <c r="M16" s="110"/>
      <c r="N16" s="110"/>
      <c r="O16" s="110"/>
    </row>
    <row r="17" spans="1:15" s="110" customFormat="1" ht="24.95" customHeight="1" x14ac:dyDescent="0.2">
      <c r="A17" s="193" t="s">
        <v>142</v>
      </c>
      <c r="B17" s="199" t="s">
        <v>220</v>
      </c>
      <c r="C17" s="113">
        <v>2.9053230394148719</v>
      </c>
      <c r="D17" s="115">
        <v>143</v>
      </c>
      <c r="E17" s="114">
        <v>24</v>
      </c>
      <c r="F17" s="114">
        <v>50</v>
      </c>
      <c r="G17" s="114">
        <v>46</v>
      </c>
      <c r="H17" s="140">
        <v>54</v>
      </c>
      <c r="I17" s="115">
        <v>89</v>
      </c>
      <c r="J17" s="116">
        <v>164.81481481481481</v>
      </c>
    </row>
    <row r="18" spans="1:15" s="287" customFormat="1" ht="24.95" customHeight="1" x14ac:dyDescent="0.2">
      <c r="A18" s="201" t="s">
        <v>144</v>
      </c>
      <c r="B18" s="202" t="s">
        <v>145</v>
      </c>
      <c r="C18" s="113">
        <v>8.5127996749288908</v>
      </c>
      <c r="D18" s="115">
        <v>419</v>
      </c>
      <c r="E18" s="114">
        <v>216</v>
      </c>
      <c r="F18" s="114">
        <v>406</v>
      </c>
      <c r="G18" s="114">
        <v>436</v>
      </c>
      <c r="H18" s="140">
        <v>399</v>
      </c>
      <c r="I18" s="115">
        <v>20</v>
      </c>
      <c r="J18" s="116">
        <v>5.0125313283208017</v>
      </c>
      <c r="K18" s="110"/>
      <c r="L18" s="110"/>
      <c r="M18" s="110"/>
      <c r="N18" s="110"/>
      <c r="O18" s="110"/>
    </row>
    <row r="19" spans="1:15" s="110" customFormat="1" ht="24.95" customHeight="1" x14ac:dyDescent="0.2">
      <c r="A19" s="193" t="s">
        <v>146</v>
      </c>
      <c r="B19" s="199" t="s">
        <v>147</v>
      </c>
      <c r="C19" s="113">
        <v>12.84030881755384</v>
      </c>
      <c r="D19" s="115">
        <v>632</v>
      </c>
      <c r="E19" s="114">
        <v>781</v>
      </c>
      <c r="F19" s="114">
        <v>834</v>
      </c>
      <c r="G19" s="114">
        <v>650</v>
      </c>
      <c r="H19" s="140">
        <v>637</v>
      </c>
      <c r="I19" s="115">
        <v>-5</v>
      </c>
      <c r="J19" s="116">
        <v>-0.78492935635792782</v>
      </c>
    </row>
    <row r="20" spans="1:15" s="287" customFormat="1" ht="24.95" customHeight="1" x14ac:dyDescent="0.2">
      <c r="A20" s="193" t="s">
        <v>148</v>
      </c>
      <c r="B20" s="199" t="s">
        <v>149</v>
      </c>
      <c r="C20" s="113">
        <v>14.282811865095489</v>
      </c>
      <c r="D20" s="115">
        <v>703</v>
      </c>
      <c r="E20" s="114">
        <v>733</v>
      </c>
      <c r="F20" s="114">
        <v>673</v>
      </c>
      <c r="G20" s="114">
        <v>603</v>
      </c>
      <c r="H20" s="140">
        <v>711</v>
      </c>
      <c r="I20" s="115">
        <v>-8</v>
      </c>
      <c r="J20" s="116">
        <v>-1.1251758087201125</v>
      </c>
      <c r="K20" s="110"/>
      <c r="L20" s="110"/>
      <c r="M20" s="110"/>
      <c r="N20" s="110"/>
      <c r="O20" s="110"/>
    </row>
    <row r="21" spans="1:15" s="110" customFormat="1" ht="24.95" customHeight="1" x14ac:dyDescent="0.2">
      <c r="A21" s="201" t="s">
        <v>150</v>
      </c>
      <c r="B21" s="202" t="s">
        <v>151</v>
      </c>
      <c r="C21" s="113">
        <v>6.8264932954083708</v>
      </c>
      <c r="D21" s="115">
        <v>336</v>
      </c>
      <c r="E21" s="114">
        <v>275</v>
      </c>
      <c r="F21" s="114">
        <v>306</v>
      </c>
      <c r="G21" s="114">
        <v>517</v>
      </c>
      <c r="H21" s="140">
        <v>460</v>
      </c>
      <c r="I21" s="115">
        <v>-124</v>
      </c>
      <c r="J21" s="116">
        <v>-26.956521739130434</v>
      </c>
    </row>
    <row r="22" spans="1:15" s="110" customFormat="1" ht="24.95" customHeight="1" x14ac:dyDescent="0.2">
      <c r="A22" s="201" t="s">
        <v>152</v>
      </c>
      <c r="B22" s="199" t="s">
        <v>153</v>
      </c>
      <c r="C22" s="113">
        <v>0.81267777326290125</v>
      </c>
      <c r="D22" s="115">
        <v>40</v>
      </c>
      <c r="E22" s="114">
        <v>22</v>
      </c>
      <c r="F22" s="114">
        <v>44</v>
      </c>
      <c r="G22" s="114">
        <v>31</v>
      </c>
      <c r="H22" s="140">
        <v>29</v>
      </c>
      <c r="I22" s="115">
        <v>11</v>
      </c>
      <c r="J22" s="116">
        <v>37.931034482758619</v>
      </c>
    </row>
    <row r="23" spans="1:15" s="110" customFormat="1" ht="24.95" customHeight="1" x14ac:dyDescent="0.2">
      <c r="A23" s="193" t="s">
        <v>154</v>
      </c>
      <c r="B23" s="199" t="s">
        <v>155</v>
      </c>
      <c r="C23" s="113">
        <v>0.58919138561560336</v>
      </c>
      <c r="D23" s="115">
        <v>29</v>
      </c>
      <c r="E23" s="114">
        <v>16</v>
      </c>
      <c r="F23" s="114">
        <v>27</v>
      </c>
      <c r="G23" s="114">
        <v>24</v>
      </c>
      <c r="H23" s="140">
        <v>27</v>
      </c>
      <c r="I23" s="115">
        <v>2</v>
      </c>
      <c r="J23" s="116">
        <v>7.4074074074074074</v>
      </c>
    </row>
    <row r="24" spans="1:15" s="110" customFormat="1" ht="24.95" customHeight="1" x14ac:dyDescent="0.2">
      <c r="A24" s="193" t="s">
        <v>156</v>
      </c>
      <c r="B24" s="199" t="s">
        <v>221</v>
      </c>
      <c r="C24" s="113">
        <v>5.6481105241771639</v>
      </c>
      <c r="D24" s="115">
        <v>278</v>
      </c>
      <c r="E24" s="114">
        <v>281</v>
      </c>
      <c r="F24" s="114">
        <v>238</v>
      </c>
      <c r="G24" s="114">
        <v>195</v>
      </c>
      <c r="H24" s="140">
        <v>237</v>
      </c>
      <c r="I24" s="115">
        <v>41</v>
      </c>
      <c r="J24" s="116">
        <v>17.299578059071731</v>
      </c>
    </row>
    <row r="25" spans="1:15" s="110" customFormat="1" ht="24.95" customHeight="1" x14ac:dyDescent="0.2">
      <c r="A25" s="193" t="s">
        <v>222</v>
      </c>
      <c r="B25" s="204" t="s">
        <v>159</v>
      </c>
      <c r="C25" s="113">
        <v>6.7655424624136531</v>
      </c>
      <c r="D25" s="115">
        <v>333</v>
      </c>
      <c r="E25" s="114">
        <v>257</v>
      </c>
      <c r="F25" s="114">
        <v>444</v>
      </c>
      <c r="G25" s="114">
        <v>362</v>
      </c>
      <c r="H25" s="140">
        <v>948</v>
      </c>
      <c r="I25" s="115">
        <v>-615</v>
      </c>
      <c r="J25" s="116">
        <v>-64.87341772151899</v>
      </c>
    </row>
    <row r="26" spans="1:15" s="110" customFormat="1" ht="24.95" customHeight="1" x14ac:dyDescent="0.2">
      <c r="A26" s="201">
        <v>782.78300000000002</v>
      </c>
      <c r="B26" s="203" t="s">
        <v>160</v>
      </c>
      <c r="C26" s="113">
        <v>5.9934985778138969</v>
      </c>
      <c r="D26" s="115">
        <v>295</v>
      </c>
      <c r="E26" s="114">
        <v>295</v>
      </c>
      <c r="F26" s="114">
        <v>416</v>
      </c>
      <c r="G26" s="114">
        <v>406</v>
      </c>
      <c r="H26" s="140">
        <v>312</v>
      </c>
      <c r="I26" s="115">
        <v>-17</v>
      </c>
      <c r="J26" s="116">
        <v>-5.4487179487179489</v>
      </c>
    </row>
    <row r="27" spans="1:15" s="110" customFormat="1" ht="24.95" customHeight="1" x14ac:dyDescent="0.2">
      <c r="A27" s="193" t="s">
        <v>161</v>
      </c>
      <c r="B27" s="199" t="s">
        <v>162</v>
      </c>
      <c r="C27" s="113">
        <v>3.3726127590410404</v>
      </c>
      <c r="D27" s="115">
        <v>166</v>
      </c>
      <c r="E27" s="114">
        <v>153</v>
      </c>
      <c r="F27" s="114">
        <v>238</v>
      </c>
      <c r="G27" s="114">
        <v>141</v>
      </c>
      <c r="H27" s="140">
        <v>158</v>
      </c>
      <c r="I27" s="115">
        <v>8</v>
      </c>
      <c r="J27" s="116">
        <v>5.0632911392405067</v>
      </c>
    </row>
    <row r="28" spans="1:15" s="110" customFormat="1" ht="24.95" customHeight="1" x14ac:dyDescent="0.2">
      <c r="A28" s="193" t="s">
        <v>163</v>
      </c>
      <c r="B28" s="199" t="s">
        <v>164</v>
      </c>
      <c r="C28" s="113">
        <v>3.3726127590410404</v>
      </c>
      <c r="D28" s="115">
        <v>166</v>
      </c>
      <c r="E28" s="114">
        <v>122</v>
      </c>
      <c r="F28" s="114">
        <v>303</v>
      </c>
      <c r="G28" s="114">
        <v>107</v>
      </c>
      <c r="H28" s="140">
        <v>125</v>
      </c>
      <c r="I28" s="115">
        <v>41</v>
      </c>
      <c r="J28" s="116">
        <v>32.799999999999997</v>
      </c>
    </row>
    <row r="29" spans="1:15" s="110" customFormat="1" ht="24.95" customHeight="1" x14ac:dyDescent="0.2">
      <c r="A29" s="193">
        <v>86</v>
      </c>
      <c r="B29" s="199" t="s">
        <v>165</v>
      </c>
      <c r="C29" s="113">
        <v>4.4087769199512392</v>
      </c>
      <c r="D29" s="115">
        <v>217</v>
      </c>
      <c r="E29" s="114">
        <v>211</v>
      </c>
      <c r="F29" s="114">
        <v>196</v>
      </c>
      <c r="G29" s="114">
        <v>187</v>
      </c>
      <c r="H29" s="140">
        <v>199</v>
      </c>
      <c r="I29" s="115">
        <v>18</v>
      </c>
      <c r="J29" s="116">
        <v>9.0452261306532655</v>
      </c>
    </row>
    <row r="30" spans="1:15" s="110" customFormat="1" ht="24.95" customHeight="1" x14ac:dyDescent="0.2">
      <c r="A30" s="193">
        <v>87.88</v>
      </c>
      <c r="B30" s="204" t="s">
        <v>166</v>
      </c>
      <c r="C30" s="113">
        <v>5.7700121901665993</v>
      </c>
      <c r="D30" s="115">
        <v>284</v>
      </c>
      <c r="E30" s="114">
        <v>281</v>
      </c>
      <c r="F30" s="114">
        <v>270</v>
      </c>
      <c r="G30" s="114">
        <v>227</v>
      </c>
      <c r="H30" s="140">
        <v>229</v>
      </c>
      <c r="I30" s="115">
        <v>55</v>
      </c>
      <c r="J30" s="116">
        <v>24.017467248908297</v>
      </c>
    </row>
    <row r="31" spans="1:15" s="110" customFormat="1" ht="24.95" customHeight="1" x14ac:dyDescent="0.2">
      <c r="A31" s="193" t="s">
        <v>167</v>
      </c>
      <c r="B31" s="199" t="s">
        <v>168</v>
      </c>
      <c r="C31" s="113">
        <v>3.3726127590410404</v>
      </c>
      <c r="D31" s="115">
        <v>166</v>
      </c>
      <c r="E31" s="114">
        <v>118</v>
      </c>
      <c r="F31" s="114">
        <v>200</v>
      </c>
      <c r="G31" s="114">
        <v>299</v>
      </c>
      <c r="H31" s="140">
        <v>128</v>
      </c>
      <c r="I31" s="115">
        <v>38</v>
      </c>
      <c r="J31" s="116">
        <v>29.6875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3.1491263713937423</v>
      </c>
      <c r="D34" s="115">
        <v>155</v>
      </c>
      <c r="E34" s="114">
        <v>43</v>
      </c>
      <c r="F34" s="114">
        <v>283</v>
      </c>
      <c r="G34" s="114">
        <v>868</v>
      </c>
      <c r="H34" s="140">
        <v>123</v>
      </c>
      <c r="I34" s="115">
        <v>32</v>
      </c>
      <c r="J34" s="116">
        <v>26.016260162601625</v>
      </c>
    </row>
    <row r="35" spans="1:10" s="110" customFormat="1" ht="24.95" customHeight="1" x14ac:dyDescent="0.2">
      <c r="A35" s="292" t="s">
        <v>171</v>
      </c>
      <c r="B35" s="293" t="s">
        <v>172</v>
      </c>
      <c r="C35" s="113">
        <v>22.795611540024382</v>
      </c>
      <c r="D35" s="115">
        <v>1122</v>
      </c>
      <c r="E35" s="114">
        <v>627</v>
      </c>
      <c r="F35" s="114">
        <v>867</v>
      </c>
      <c r="G35" s="114">
        <v>879</v>
      </c>
      <c r="H35" s="140">
        <v>1007</v>
      </c>
      <c r="I35" s="115">
        <v>115</v>
      </c>
      <c r="J35" s="116">
        <v>11.420059582919563</v>
      </c>
    </row>
    <row r="36" spans="1:10" s="110" customFormat="1" ht="24.95" customHeight="1" x14ac:dyDescent="0.2">
      <c r="A36" s="294" t="s">
        <v>173</v>
      </c>
      <c r="B36" s="295" t="s">
        <v>174</v>
      </c>
      <c r="C36" s="125">
        <v>74.055262088581884</v>
      </c>
      <c r="D36" s="143">
        <v>3645</v>
      </c>
      <c r="E36" s="144">
        <v>3545</v>
      </c>
      <c r="F36" s="144">
        <v>4189</v>
      </c>
      <c r="G36" s="144">
        <v>3749</v>
      </c>
      <c r="H36" s="145">
        <v>4200</v>
      </c>
      <c r="I36" s="143">
        <v>-555</v>
      </c>
      <c r="J36" s="146">
        <v>-13.214285714285714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4922</v>
      </c>
      <c r="F11" s="264">
        <v>4215</v>
      </c>
      <c r="G11" s="264">
        <v>5339</v>
      </c>
      <c r="H11" s="264">
        <v>5496</v>
      </c>
      <c r="I11" s="265">
        <v>5330</v>
      </c>
      <c r="J11" s="263">
        <v>-408</v>
      </c>
      <c r="K11" s="266">
        <v>-7.6547842401500938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22.389272653392929</v>
      </c>
      <c r="E13" s="115">
        <v>1102</v>
      </c>
      <c r="F13" s="114">
        <v>947</v>
      </c>
      <c r="G13" s="114">
        <v>1210</v>
      </c>
      <c r="H13" s="114">
        <v>1956</v>
      </c>
      <c r="I13" s="140">
        <v>1098</v>
      </c>
      <c r="J13" s="115">
        <v>4</v>
      </c>
      <c r="K13" s="116">
        <v>0.36429872495446264</v>
      </c>
    </row>
    <row r="14" spans="1:15" ht="15.95" customHeight="1" x14ac:dyDescent="0.2">
      <c r="A14" s="306" t="s">
        <v>230</v>
      </c>
      <c r="B14" s="307"/>
      <c r="C14" s="308"/>
      <c r="D14" s="113">
        <v>57.171881349045101</v>
      </c>
      <c r="E14" s="115">
        <v>2814</v>
      </c>
      <c r="F14" s="114">
        <v>2494</v>
      </c>
      <c r="G14" s="114">
        <v>3226</v>
      </c>
      <c r="H14" s="114">
        <v>2833</v>
      </c>
      <c r="I14" s="140">
        <v>3423</v>
      </c>
      <c r="J14" s="115">
        <v>-609</v>
      </c>
      <c r="K14" s="116">
        <v>-17.791411042944784</v>
      </c>
    </row>
    <row r="15" spans="1:15" ht="15.95" customHeight="1" x14ac:dyDescent="0.2">
      <c r="A15" s="306" t="s">
        <v>231</v>
      </c>
      <c r="B15" s="307"/>
      <c r="C15" s="308"/>
      <c r="D15" s="113">
        <v>9.2645266151970738</v>
      </c>
      <c r="E15" s="115">
        <v>456</v>
      </c>
      <c r="F15" s="114">
        <v>416</v>
      </c>
      <c r="G15" s="114">
        <v>389</v>
      </c>
      <c r="H15" s="114">
        <v>356</v>
      </c>
      <c r="I15" s="140">
        <v>391</v>
      </c>
      <c r="J15" s="115">
        <v>65</v>
      </c>
      <c r="K15" s="116">
        <v>16.624040920716112</v>
      </c>
    </row>
    <row r="16" spans="1:15" ht="15.95" customHeight="1" x14ac:dyDescent="0.2">
      <c r="A16" s="306" t="s">
        <v>232</v>
      </c>
      <c r="B16" s="307"/>
      <c r="C16" s="308"/>
      <c r="D16" s="113">
        <v>11.052417716375457</v>
      </c>
      <c r="E16" s="115">
        <v>544</v>
      </c>
      <c r="F16" s="114">
        <v>356</v>
      </c>
      <c r="G16" s="114">
        <v>505</v>
      </c>
      <c r="H16" s="114">
        <v>348</v>
      </c>
      <c r="I16" s="140">
        <v>412</v>
      </c>
      <c r="J16" s="115">
        <v>132</v>
      </c>
      <c r="K16" s="116">
        <v>32.038834951456309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2.6412027631044293</v>
      </c>
      <c r="E18" s="115">
        <v>130</v>
      </c>
      <c r="F18" s="114">
        <v>57</v>
      </c>
      <c r="G18" s="114">
        <v>288</v>
      </c>
      <c r="H18" s="114">
        <v>866</v>
      </c>
      <c r="I18" s="140">
        <v>103</v>
      </c>
      <c r="J18" s="115">
        <v>27</v>
      </c>
      <c r="K18" s="116">
        <v>26.21359223300971</v>
      </c>
    </row>
    <row r="19" spans="1:11" ht="14.1" customHeight="1" x14ac:dyDescent="0.2">
      <c r="A19" s="306" t="s">
        <v>235</v>
      </c>
      <c r="B19" s="307" t="s">
        <v>236</v>
      </c>
      <c r="C19" s="308"/>
      <c r="D19" s="113">
        <v>1.8488419341731004</v>
      </c>
      <c r="E19" s="115">
        <v>91</v>
      </c>
      <c r="F19" s="114">
        <v>30</v>
      </c>
      <c r="G19" s="114">
        <v>233</v>
      </c>
      <c r="H19" s="114">
        <v>846</v>
      </c>
      <c r="I19" s="140">
        <v>82</v>
      </c>
      <c r="J19" s="115">
        <v>9</v>
      </c>
      <c r="K19" s="116">
        <v>10.975609756097562</v>
      </c>
    </row>
    <row r="20" spans="1:11" ht="14.1" customHeight="1" x14ac:dyDescent="0.2">
      <c r="A20" s="306">
        <v>12</v>
      </c>
      <c r="B20" s="307" t="s">
        <v>237</v>
      </c>
      <c r="C20" s="308"/>
      <c r="D20" s="113">
        <v>1.4628199918732223</v>
      </c>
      <c r="E20" s="115">
        <v>72</v>
      </c>
      <c r="F20" s="114">
        <v>24</v>
      </c>
      <c r="G20" s="114">
        <v>46</v>
      </c>
      <c r="H20" s="114">
        <v>45</v>
      </c>
      <c r="I20" s="140">
        <v>61</v>
      </c>
      <c r="J20" s="115">
        <v>11</v>
      </c>
      <c r="K20" s="116">
        <v>18.032786885245901</v>
      </c>
    </row>
    <row r="21" spans="1:11" ht="14.1" customHeight="1" x14ac:dyDescent="0.2">
      <c r="A21" s="306">
        <v>21</v>
      </c>
      <c r="B21" s="307" t="s">
        <v>238</v>
      </c>
      <c r="C21" s="308"/>
      <c r="D21" s="113">
        <v>0.50792360828931327</v>
      </c>
      <c r="E21" s="115">
        <v>25</v>
      </c>
      <c r="F21" s="114">
        <v>10</v>
      </c>
      <c r="G21" s="114">
        <v>32</v>
      </c>
      <c r="H21" s="114">
        <v>20</v>
      </c>
      <c r="I21" s="140">
        <v>11</v>
      </c>
      <c r="J21" s="115">
        <v>14</v>
      </c>
      <c r="K21" s="116">
        <v>127.27272727272727</v>
      </c>
    </row>
    <row r="22" spans="1:11" ht="14.1" customHeight="1" x14ac:dyDescent="0.2">
      <c r="A22" s="306">
        <v>22</v>
      </c>
      <c r="B22" s="307" t="s">
        <v>239</v>
      </c>
      <c r="C22" s="308"/>
      <c r="D22" s="113">
        <v>1.7878911011783827</v>
      </c>
      <c r="E22" s="115">
        <v>88</v>
      </c>
      <c r="F22" s="114">
        <v>57</v>
      </c>
      <c r="G22" s="114">
        <v>121</v>
      </c>
      <c r="H22" s="114">
        <v>61</v>
      </c>
      <c r="I22" s="140">
        <v>631</v>
      </c>
      <c r="J22" s="115">
        <v>-543</v>
      </c>
      <c r="K22" s="116">
        <v>-86.053882725832011</v>
      </c>
    </row>
    <row r="23" spans="1:11" ht="14.1" customHeight="1" x14ac:dyDescent="0.2">
      <c r="A23" s="306">
        <v>23</v>
      </c>
      <c r="B23" s="307" t="s">
        <v>240</v>
      </c>
      <c r="C23" s="308"/>
      <c r="D23" s="113">
        <v>0.50792360828931327</v>
      </c>
      <c r="E23" s="115">
        <v>25</v>
      </c>
      <c r="F23" s="114">
        <v>16</v>
      </c>
      <c r="G23" s="114">
        <v>25</v>
      </c>
      <c r="H23" s="114">
        <v>20</v>
      </c>
      <c r="I23" s="140">
        <v>12</v>
      </c>
      <c r="J23" s="115">
        <v>13</v>
      </c>
      <c r="K23" s="116">
        <v>108.33333333333333</v>
      </c>
    </row>
    <row r="24" spans="1:11" ht="14.1" customHeight="1" x14ac:dyDescent="0.2">
      <c r="A24" s="306">
        <v>24</v>
      </c>
      <c r="B24" s="307" t="s">
        <v>241</v>
      </c>
      <c r="C24" s="308"/>
      <c r="D24" s="113">
        <v>1.6863063795205202</v>
      </c>
      <c r="E24" s="115">
        <v>83</v>
      </c>
      <c r="F24" s="114">
        <v>106</v>
      </c>
      <c r="G24" s="114">
        <v>58</v>
      </c>
      <c r="H24" s="114">
        <v>60</v>
      </c>
      <c r="I24" s="140">
        <v>73</v>
      </c>
      <c r="J24" s="115">
        <v>10</v>
      </c>
      <c r="K24" s="116">
        <v>13.698630136986301</v>
      </c>
    </row>
    <row r="25" spans="1:11" ht="14.1" customHeight="1" x14ac:dyDescent="0.2">
      <c r="A25" s="306">
        <v>25</v>
      </c>
      <c r="B25" s="307" t="s">
        <v>242</v>
      </c>
      <c r="C25" s="308"/>
      <c r="D25" s="113">
        <v>5.1605038602194231</v>
      </c>
      <c r="E25" s="115">
        <v>254</v>
      </c>
      <c r="F25" s="114">
        <v>173</v>
      </c>
      <c r="G25" s="114">
        <v>200</v>
      </c>
      <c r="H25" s="114">
        <v>171</v>
      </c>
      <c r="I25" s="140">
        <v>244</v>
      </c>
      <c r="J25" s="115">
        <v>10</v>
      </c>
      <c r="K25" s="116">
        <v>4.0983606557377046</v>
      </c>
    </row>
    <row r="26" spans="1:11" ht="14.1" customHeight="1" x14ac:dyDescent="0.2">
      <c r="A26" s="306">
        <v>26</v>
      </c>
      <c r="B26" s="307" t="s">
        <v>243</v>
      </c>
      <c r="C26" s="308"/>
      <c r="D26" s="113">
        <v>2.7021535960991465</v>
      </c>
      <c r="E26" s="115">
        <v>133</v>
      </c>
      <c r="F26" s="114">
        <v>47</v>
      </c>
      <c r="G26" s="114">
        <v>155</v>
      </c>
      <c r="H26" s="114">
        <v>94</v>
      </c>
      <c r="I26" s="140">
        <v>92</v>
      </c>
      <c r="J26" s="115">
        <v>41</v>
      </c>
      <c r="K26" s="116">
        <v>44.565217391304351</v>
      </c>
    </row>
    <row r="27" spans="1:11" ht="14.1" customHeight="1" x14ac:dyDescent="0.2">
      <c r="A27" s="306">
        <v>27</v>
      </c>
      <c r="B27" s="307" t="s">
        <v>244</v>
      </c>
      <c r="C27" s="308"/>
      <c r="D27" s="113">
        <v>1.7472572125152377</v>
      </c>
      <c r="E27" s="115">
        <v>86</v>
      </c>
      <c r="F27" s="114">
        <v>42</v>
      </c>
      <c r="G27" s="114">
        <v>70</v>
      </c>
      <c r="H27" s="114">
        <v>49</v>
      </c>
      <c r="I27" s="140">
        <v>64</v>
      </c>
      <c r="J27" s="115">
        <v>22</v>
      </c>
      <c r="K27" s="116">
        <v>34.375</v>
      </c>
    </row>
    <row r="28" spans="1:11" ht="14.1" customHeight="1" x14ac:dyDescent="0.2">
      <c r="A28" s="306">
        <v>28</v>
      </c>
      <c r="B28" s="307" t="s">
        <v>245</v>
      </c>
      <c r="C28" s="308"/>
      <c r="D28" s="113">
        <v>0.10158472165786266</v>
      </c>
      <c r="E28" s="115">
        <v>5</v>
      </c>
      <c r="F28" s="114" t="s">
        <v>513</v>
      </c>
      <c r="G28" s="114" t="s">
        <v>513</v>
      </c>
      <c r="H28" s="114">
        <v>4</v>
      </c>
      <c r="I28" s="140" t="s">
        <v>513</v>
      </c>
      <c r="J28" s="115" t="s">
        <v>513</v>
      </c>
      <c r="K28" s="116" t="s">
        <v>513</v>
      </c>
    </row>
    <row r="29" spans="1:11" ht="14.1" customHeight="1" x14ac:dyDescent="0.2">
      <c r="A29" s="306">
        <v>29</v>
      </c>
      <c r="B29" s="307" t="s">
        <v>246</v>
      </c>
      <c r="C29" s="308"/>
      <c r="D29" s="113">
        <v>4.2868752539618038</v>
      </c>
      <c r="E29" s="115">
        <v>211</v>
      </c>
      <c r="F29" s="114">
        <v>185</v>
      </c>
      <c r="G29" s="114">
        <v>213</v>
      </c>
      <c r="H29" s="114">
        <v>243</v>
      </c>
      <c r="I29" s="140">
        <v>236</v>
      </c>
      <c r="J29" s="115">
        <v>-25</v>
      </c>
      <c r="K29" s="116">
        <v>-10.59322033898305</v>
      </c>
    </row>
    <row r="30" spans="1:11" ht="14.1" customHeight="1" x14ac:dyDescent="0.2">
      <c r="A30" s="306" t="s">
        <v>247</v>
      </c>
      <c r="B30" s="307" t="s">
        <v>248</v>
      </c>
      <c r="C30" s="308"/>
      <c r="D30" s="113" t="s">
        <v>513</v>
      </c>
      <c r="E30" s="115" t="s">
        <v>513</v>
      </c>
      <c r="F30" s="114" t="s">
        <v>513</v>
      </c>
      <c r="G30" s="114">
        <v>86</v>
      </c>
      <c r="H30" s="114">
        <v>74</v>
      </c>
      <c r="I30" s="140">
        <v>87</v>
      </c>
      <c r="J30" s="115" t="s">
        <v>513</v>
      </c>
      <c r="K30" s="116" t="s">
        <v>513</v>
      </c>
    </row>
    <row r="31" spans="1:11" ht="14.1" customHeight="1" x14ac:dyDescent="0.2">
      <c r="A31" s="306" t="s">
        <v>249</v>
      </c>
      <c r="B31" s="307" t="s">
        <v>250</v>
      </c>
      <c r="C31" s="308"/>
      <c r="D31" s="113">
        <v>2.1942299878098335</v>
      </c>
      <c r="E31" s="115">
        <v>108</v>
      </c>
      <c r="F31" s="114">
        <v>104</v>
      </c>
      <c r="G31" s="114">
        <v>124</v>
      </c>
      <c r="H31" s="114">
        <v>169</v>
      </c>
      <c r="I31" s="140">
        <v>149</v>
      </c>
      <c r="J31" s="115">
        <v>-41</v>
      </c>
      <c r="K31" s="116">
        <v>-27.516778523489933</v>
      </c>
    </row>
    <row r="32" spans="1:11" ht="14.1" customHeight="1" x14ac:dyDescent="0.2">
      <c r="A32" s="306">
        <v>31</v>
      </c>
      <c r="B32" s="307" t="s">
        <v>251</v>
      </c>
      <c r="C32" s="308"/>
      <c r="D32" s="113">
        <v>0.85331166192604635</v>
      </c>
      <c r="E32" s="115">
        <v>42</v>
      </c>
      <c r="F32" s="114">
        <v>21</v>
      </c>
      <c r="G32" s="114">
        <v>39</v>
      </c>
      <c r="H32" s="114">
        <v>41</v>
      </c>
      <c r="I32" s="140">
        <v>28</v>
      </c>
      <c r="J32" s="115">
        <v>14</v>
      </c>
      <c r="K32" s="116">
        <v>50</v>
      </c>
    </row>
    <row r="33" spans="1:11" ht="14.1" customHeight="1" x14ac:dyDescent="0.2">
      <c r="A33" s="306">
        <v>32</v>
      </c>
      <c r="B33" s="307" t="s">
        <v>252</v>
      </c>
      <c r="C33" s="308"/>
      <c r="D33" s="113">
        <v>3.250711093051605</v>
      </c>
      <c r="E33" s="115">
        <v>160</v>
      </c>
      <c r="F33" s="114">
        <v>97</v>
      </c>
      <c r="G33" s="114">
        <v>170</v>
      </c>
      <c r="H33" s="114">
        <v>160</v>
      </c>
      <c r="I33" s="140">
        <v>149</v>
      </c>
      <c r="J33" s="115">
        <v>11</v>
      </c>
      <c r="K33" s="116">
        <v>7.3825503355704694</v>
      </c>
    </row>
    <row r="34" spans="1:11" ht="14.1" customHeight="1" x14ac:dyDescent="0.2">
      <c r="A34" s="306">
        <v>33</v>
      </c>
      <c r="B34" s="307" t="s">
        <v>253</v>
      </c>
      <c r="C34" s="308"/>
      <c r="D34" s="113">
        <v>3.1897602600568873</v>
      </c>
      <c r="E34" s="115">
        <v>157</v>
      </c>
      <c r="F34" s="114">
        <v>41</v>
      </c>
      <c r="G34" s="114">
        <v>62</v>
      </c>
      <c r="H34" s="114">
        <v>76</v>
      </c>
      <c r="I34" s="140">
        <v>79</v>
      </c>
      <c r="J34" s="115">
        <v>78</v>
      </c>
      <c r="K34" s="116">
        <v>98.734177215189874</v>
      </c>
    </row>
    <row r="35" spans="1:11" ht="14.1" customHeight="1" x14ac:dyDescent="0.2">
      <c r="A35" s="306">
        <v>34</v>
      </c>
      <c r="B35" s="307" t="s">
        <v>254</v>
      </c>
      <c r="C35" s="308"/>
      <c r="D35" s="113">
        <v>3.0475416497358796</v>
      </c>
      <c r="E35" s="115">
        <v>150</v>
      </c>
      <c r="F35" s="114">
        <v>75</v>
      </c>
      <c r="G35" s="114">
        <v>119</v>
      </c>
      <c r="H35" s="114">
        <v>117</v>
      </c>
      <c r="I35" s="140">
        <v>145</v>
      </c>
      <c r="J35" s="115">
        <v>5</v>
      </c>
      <c r="K35" s="116">
        <v>3.4482758620689653</v>
      </c>
    </row>
    <row r="36" spans="1:11" ht="14.1" customHeight="1" x14ac:dyDescent="0.2">
      <c r="A36" s="306">
        <v>41</v>
      </c>
      <c r="B36" s="307" t="s">
        <v>255</v>
      </c>
      <c r="C36" s="308"/>
      <c r="D36" s="113">
        <v>0.26412027631044294</v>
      </c>
      <c r="E36" s="115">
        <v>13</v>
      </c>
      <c r="F36" s="114">
        <v>23</v>
      </c>
      <c r="G36" s="114">
        <v>24</v>
      </c>
      <c r="H36" s="114">
        <v>24</v>
      </c>
      <c r="I36" s="140">
        <v>13</v>
      </c>
      <c r="J36" s="115">
        <v>0</v>
      </c>
      <c r="K36" s="116">
        <v>0</v>
      </c>
    </row>
    <row r="37" spans="1:11" ht="14.1" customHeight="1" x14ac:dyDescent="0.2">
      <c r="A37" s="306">
        <v>42</v>
      </c>
      <c r="B37" s="307" t="s">
        <v>256</v>
      </c>
      <c r="C37" s="308"/>
      <c r="D37" s="113">
        <v>0.18285249898415279</v>
      </c>
      <c r="E37" s="115">
        <v>9</v>
      </c>
      <c r="F37" s="114">
        <v>5</v>
      </c>
      <c r="G37" s="114">
        <v>8</v>
      </c>
      <c r="H37" s="114">
        <v>4</v>
      </c>
      <c r="I37" s="140">
        <v>6</v>
      </c>
      <c r="J37" s="115">
        <v>3</v>
      </c>
      <c r="K37" s="116">
        <v>50</v>
      </c>
    </row>
    <row r="38" spans="1:11" ht="14.1" customHeight="1" x14ac:dyDescent="0.2">
      <c r="A38" s="306">
        <v>43</v>
      </c>
      <c r="B38" s="307" t="s">
        <v>257</v>
      </c>
      <c r="C38" s="308"/>
      <c r="D38" s="113">
        <v>1.6863063795205202</v>
      </c>
      <c r="E38" s="115">
        <v>83</v>
      </c>
      <c r="F38" s="114">
        <v>38</v>
      </c>
      <c r="G38" s="114">
        <v>56</v>
      </c>
      <c r="H38" s="114">
        <v>44</v>
      </c>
      <c r="I38" s="140">
        <v>44</v>
      </c>
      <c r="J38" s="115">
        <v>39</v>
      </c>
      <c r="K38" s="116">
        <v>88.63636363636364</v>
      </c>
    </row>
    <row r="39" spans="1:11" ht="14.1" customHeight="1" x14ac:dyDescent="0.2">
      <c r="A39" s="306">
        <v>51</v>
      </c>
      <c r="B39" s="307" t="s">
        <v>258</v>
      </c>
      <c r="C39" s="308"/>
      <c r="D39" s="113">
        <v>10.341324664770418</v>
      </c>
      <c r="E39" s="115">
        <v>509</v>
      </c>
      <c r="F39" s="114">
        <v>639</v>
      </c>
      <c r="G39" s="114">
        <v>714</v>
      </c>
      <c r="H39" s="114">
        <v>825</v>
      </c>
      <c r="I39" s="140">
        <v>594</v>
      </c>
      <c r="J39" s="115">
        <v>-85</v>
      </c>
      <c r="K39" s="116">
        <v>-14.30976430976431</v>
      </c>
    </row>
    <row r="40" spans="1:11" ht="14.1" customHeight="1" x14ac:dyDescent="0.2">
      <c r="A40" s="306" t="s">
        <v>259</v>
      </c>
      <c r="B40" s="307" t="s">
        <v>260</v>
      </c>
      <c r="C40" s="308"/>
      <c r="D40" s="113">
        <v>7.7407557903291346</v>
      </c>
      <c r="E40" s="115">
        <v>381</v>
      </c>
      <c r="F40" s="114">
        <v>465</v>
      </c>
      <c r="G40" s="114">
        <v>518</v>
      </c>
      <c r="H40" s="114">
        <v>492</v>
      </c>
      <c r="I40" s="140">
        <v>457</v>
      </c>
      <c r="J40" s="115">
        <v>-76</v>
      </c>
      <c r="K40" s="116">
        <v>-16.630196936542671</v>
      </c>
    </row>
    <row r="41" spans="1:11" ht="14.1" customHeight="1" x14ac:dyDescent="0.2">
      <c r="A41" s="306"/>
      <c r="B41" s="307" t="s">
        <v>261</v>
      </c>
      <c r="C41" s="308"/>
      <c r="D41" s="113">
        <v>6.1560341324664769</v>
      </c>
      <c r="E41" s="115">
        <v>303</v>
      </c>
      <c r="F41" s="114">
        <v>324</v>
      </c>
      <c r="G41" s="114">
        <v>427</v>
      </c>
      <c r="H41" s="114">
        <v>430</v>
      </c>
      <c r="I41" s="140">
        <v>369</v>
      </c>
      <c r="J41" s="115">
        <v>-66</v>
      </c>
      <c r="K41" s="116">
        <v>-17.886178861788618</v>
      </c>
    </row>
    <row r="42" spans="1:11" ht="14.1" customHeight="1" x14ac:dyDescent="0.2">
      <c r="A42" s="306">
        <v>52</v>
      </c>
      <c r="B42" s="307" t="s">
        <v>262</v>
      </c>
      <c r="C42" s="308"/>
      <c r="D42" s="113">
        <v>8.7566030069077616</v>
      </c>
      <c r="E42" s="115">
        <v>431</v>
      </c>
      <c r="F42" s="114">
        <v>353</v>
      </c>
      <c r="G42" s="114">
        <v>323</v>
      </c>
      <c r="H42" s="114">
        <v>358</v>
      </c>
      <c r="I42" s="140">
        <v>491</v>
      </c>
      <c r="J42" s="115">
        <v>-60</v>
      </c>
      <c r="K42" s="116">
        <v>-12.219959266802444</v>
      </c>
    </row>
    <row r="43" spans="1:11" ht="14.1" customHeight="1" x14ac:dyDescent="0.2">
      <c r="A43" s="306" t="s">
        <v>263</v>
      </c>
      <c r="B43" s="307" t="s">
        <v>264</v>
      </c>
      <c r="C43" s="308"/>
      <c r="D43" s="113">
        <v>7.8017066233238523</v>
      </c>
      <c r="E43" s="115">
        <v>384</v>
      </c>
      <c r="F43" s="114">
        <v>328</v>
      </c>
      <c r="G43" s="114">
        <v>288</v>
      </c>
      <c r="H43" s="114">
        <v>300</v>
      </c>
      <c r="I43" s="140">
        <v>455</v>
      </c>
      <c r="J43" s="115">
        <v>-71</v>
      </c>
      <c r="K43" s="116">
        <v>-15.604395604395604</v>
      </c>
    </row>
    <row r="44" spans="1:11" ht="14.1" customHeight="1" x14ac:dyDescent="0.2">
      <c r="A44" s="306">
        <v>53</v>
      </c>
      <c r="B44" s="307" t="s">
        <v>265</v>
      </c>
      <c r="C44" s="308"/>
      <c r="D44" s="113">
        <v>1.5440877691995123</v>
      </c>
      <c r="E44" s="115">
        <v>76</v>
      </c>
      <c r="F44" s="114">
        <v>92</v>
      </c>
      <c r="G44" s="114">
        <v>163</v>
      </c>
      <c r="H44" s="114">
        <v>99</v>
      </c>
      <c r="I44" s="140">
        <v>99</v>
      </c>
      <c r="J44" s="115">
        <v>-23</v>
      </c>
      <c r="K44" s="116">
        <v>-23.232323232323232</v>
      </c>
    </row>
    <row r="45" spans="1:11" ht="14.1" customHeight="1" x14ac:dyDescent="0.2">
      <c r="A45" s="306" t="s">
        <v>266</v>
      </c>
      <c r="B45" s="307" t="s">
        <v>267</v>
      </c>
      <c r="C45" s="308"/>
      <c r="D45" s="113">
        <v>1.4628199918732223</v>
      </c>
      <c r="E45" s="115">
        <v>72</v>
      </c>
      <c r="F45" s="114">
        <v>89</v>
      </c>
      <c r="G45" s="114">
        <v>163</v>
      </c>
      <c r="H45" s="114">
        <v>99</v>
      </c>
      <c r="I45" s="140">
        <v>91</v>
      </c>
      <c r="J45" s="115">
        <v>-19</v>
      </c>
      <c r="K45" s="116">
        <v>-20.87912087912088</v>
      </c>
    </row>
    <row r="46" spans="1:11" ht="14.1" customHeight="1" x14ac:dyDescent="0.2">
      <c r="A46" s="306">
        <v>54</v>
      </c>
      <c r="B46" s="307" t="s">
        <v>268</v>
      </c>
      <c r="C46" s="308"/>
      <c r="D46" s="113">
        <v>2.8037383177570092</v>
      </c>
      <c r="E46" s="115">
        <v>138</v>
      </c>
      <c r="F46" s="114">
        <v>124</v>
      </c>
      <c r="G46" s="114">
        <v>143</v>
      </c>
      <c r="H46" s="114">
        <v>155</v>
      </c>
      <c r="I46" s="140">
        <v>152</v>
      </c>
      <c r="J46" s="115">
        <v>-14</v>
      </c>
      <c r="K46" s="116">
        <v>-9.2105263157894743</v>
      </c>
    </row>
    <row r="47" spans="1:11" ht="14.1" customHeight="1" x14ac:dyDescent="0.2">
      <c r="A47" s="306">
        <v>61</v>
      </c>
      <c r="B47" s="307" t="s">
        <v>269</v>
      </c>
      <c r="C47" s="308"/>
      <c r="D47" s="113">
        <v>1.9910605444941081</v>
      </c>
      <c r="E47" s="115">
        <v>98</v>
      </c>
      <c r="F47" s="114">
        <v>81</v>
      </c>
      <c r="G47" s="114">
        <v>79</v>
      </c>
      <c r="H47" s="114">
        <v>76</v>
      </c>
      <c r="I47" s="140">
        <v>70</v>
      </c>
      <c r="J47" s="115">
        <v>28</v>
      </c>
      <c r="K47" s="116">
        <v>40</v>
      </c>
    </row>
    <row r="48" spans="1:11" ht="14.1" customHeight="1" x14ac:dyDescent="0.2">
      <c r="A48" s="306">
        <v>62</v>
      </c>
      <c r="B48" s="307" t="s">
        <v>270</v>
      </c>
      <c r="C48" s="308"/>
      <c r="D48" s="113">
        <v>6.9077610727346608</v>
      </c>
      <c r="E48" s="115">
        <v>340</v>
      </c>
      <c r="F48" s="114">
        <v>489</v>
      </c>
      <c r="G48" s="114">
        <v>496</v>
      </c>
      <c r="H48" s="114">
        <v>453</v>
      </c>
      <c r="I48" s="140">
        <v>367</v>
      </c>
      <c r="J48" s="115">
        <v>-27</v>
      </c>
      <c r="K48" s="116">
        <v>-7.3569482288828336</v>
      </c>
    </row>
    <row r="49" spans="1:11" ht="14.1" customHeight="1" x14ac:dyDescent="0.2">
      <c r="A49" s="306">
        <v>63</v>
      </c>
      <c r="B49" s="307" t="s">
        <v>271</v>
      </c>
      <c r="C49" s="308"/>
      <c r="D49" s="113">
        <v>4.8760666395774077</v>
      </c>
      <c r="E49" s="115">
        <v>240</v>
      </c>
      <c r="F49" s="114">
        <v>191</v>
      </c>
      <c r="G49" s="114">
        <v>247</v>
      </c>
      <c r="H49" s="114">
        <v>340</v>
      </c>
      <c r="I49" s="140">
        <v>307</v>
      </c>
      <c r="J49" s="115">
        <v>-67</v>
      </c>
      <c r="K49" s="116">
        <v>-21.824104234527688</v>
      </c>
    </row>
    <row r="50" spans="1:11" ht="14.1" customHeight="1" x14ac:dyDescent="0.2">
      <c r="A50" s="306" t="s">
        <v>272</v>
      </c>
      <c r="B50" s="307" t="s">
        <v>273</v>
      </c>
      <c r="C50" s="308"/>
      <c r="D50" s="113">
        <v>0.95489638358390894</v>
      </c>
      <c r="E50" s="115">
        <v>47</v>
      </c>
      <c r="F50" s="114">
        <v>44</v>
      </c>
      <c r="G50" s="114">
        <v>60</v>
      </c>
      <c r="H50" s="114">
        <v>60</v>
      </c>
      <c r="I50" s="140">
        <v>75</v>
      </c>
      <c r="J50" s="115">
        <v>-28</v>
      </c>
      <c r="K50" s="116">
        <v>-37.333333333333336</v>
      </c>
    </row>
    <row r="51" spans="1:11" ht="14.1" customHeight="1" x14ac:dyDescent="0.2">
      <c r="A51" s="306" t="s">
        <v>274</v>
      </c>
      <c r="B51" s="307" t="s">
        <v>275</v>
      </c>
      <c r="C51" s="308"/>
      <c r="D51" s="113">
        <v>3.4132466477041854</v>
      </c>
      <c r="E51" s="115">
        <v>168</v>
      </c>
      <c r="F51" s="114">
        <v>126</v>
      </c>
      <c r="G51" s="114">
        <v>161</v>
      </c>
      <c r="H51" s="114">
        <v>254</v>
      </c>
      <c r="I51" s="140">
        <v>212</v>
      </c>
      <c r="J51" s="115">
        <v>-44</v>
      </c>
      <c r="K51" s="116">
        <v>-20.754716981132077</v>
      </c>
    </row>
    <row r="52" spans="1:11" ht="14.1" customHeight="1" x14ac:dyDescent="0.2">
      <c r="A52" s="306">
        <v>71</v>
      </c>
      <c r="B52" s="307" t="s">
        <v>276</v>
      </c>
      <c r="C52" s="308"/>
      <c r="D52" s="113">
        <v>7.9642421779764323</v>
      </c>
      <c r="E52" s="115">
        <v>392</v>
      </c>
      <c r="F52" s="114">
        <v>318</v>
      </c>
      <c r="G52" s="114">
        <v>387</v>
      </c>
      <c r="H52" s="114">
        <v>333</v>
      </c>
      <c r="I52" s="140">
        <v>408</v>
      </c>
      <c r="J52" s="115">
        <v>-16</v>
      </c>
      <c r="K52" s="116">
        <v>-3.9215686274509802</v>
      </c>
    </row>
    <row r="53" spans="1:11" ht="14.1" customHeight="1" x14ac:dyDescent="0.2">
      <c r="A53" s="306" t="s">
        <v>277</v>
      </c>
      <c r="B53" s="307" t="s">
        <v>278</v>
      </c>
      <c r="C53" s="308"/>
      <c r="D53" s="113">
        <v>2.8850060950832996</v>
      </c>
      <c r="E53" s="115">
        <v>142</v>
      </c>
      <c r="F53" s="114">
        <v>130</v>
      </c>
      <c r="G53" s="114">
        <v>148</v>
      </c>
      <c r="H53" s="114">
        <v>108</v>
      </c>
      <c r="I53" s="140">
        <v>142</v>
      </c>
      <c r="J53" s="115">
        <v>0</v>
      </c>
      <c r="K53" s="116">
        <v>0</v>
      </c>
    </row>
    <row r="54" spans="1:11" ht="14.1" customHeight="1" x14ac:dyDescent="0.2">
      <c r="A54" s="306" t="s">
        <v>279</v>
      </c>
      <c r="B54" s="307" t="s">
        <v>280</v>
      </c>
      <c r="C54" s="308"/>
      <c r="D54" s="113">
        <v>4.1649735879723693</v>
      </c>
      <c r="E54" s="115">
        <v>205</v>
      </c>
      <c r="F54" s="114">
        <v>162</v>
      </c>
      <c r="G54" s="114">
        <v>203</v>
      </c>
      <c r="H54" s="114">
        <v>193</v>
      </c>
      <c r="I54" s="140">
        <v>219</v>
      </c>
      <c r="J54" s="115">
        <v>-14</v>
      </c>
      <c r="K54" s="116">
        <v>-6.3926940639269407</v>
      </c>
    </row>
    <row r="55" spans="1:11" ht="14.1" customHeight="1" x14ac:dyDescent="0.2">
      <c r="A55" s="306">
        <v>72</v>
      </c>
      <c r="B55" s="307" t="s">
        <v>281</v>
      </c>
      <c r="C55" s="308"/>
      <c r="D55" s="113">
        <v>1.3612352702153596</v>
      </c>
      <c r="E55" s="115">
        <v>67</v>
      </c>
      <c r="F55" s="114">
        <v>119</v>
      </c>
      <c r="G55" s="114">
        <v>53</v>
      </c>
      <c r="H55" s="114">
        <v>64</v>
      </c>
      <c r="I55" s="140">
        <v>85</v>
      </c>
      <c r="J55" s="115">
        <v>-18</v>
      </c>
      <c r="K55" s="116">
        <v>-21.176470588235293</v>
      </c>
    </row>
    <row r="56" spans="1:11" ht="14.1" customHeight="1" x14ac:dyDescent="0.2">
      <c r="A56" s="306" t="s">
        <v>282</v>
      </c>
      <c r="B56" s="307" t="s">
        <v>283</v>
      </c>
      <c r="C56" s="308"/>
      <c r="D56" s="113">
        <v>0.32507110930516048</v>
      </c>
      <c r="E56" s="115">
        <v>16</v>
      </c>
      <c r="F56" s="114">
        <v>5</v>
      </c>
      <c r="G56" s="114">
        <v>13</v>
      </c>
      <c r="H56" s="114">
        <v>16</v>
      </c>
      <c r="I56" s="140">
        <v>17</v>
      </c>
      <c r="J56" s="115">
        <v>-1</v>
      </c>
      <c r="K56" s="116">
        <v>-5.882352941176471</v>
      </c>
    </row>
    <row r="57" spans="1:11" ht="14.1" customHeight="1" x14ac:dyDescent="0.2">
      <c r="A57" s="306" t="s">
        <v>284</v>
      </c>
      <c r="B57" s="307" t="s">
        <v>285</v>
      </c>
      <c r="C57" s="308"/>
      <c r="D57" s="113">
        <v>0.89394555058919134</v>
      </c>
      <c r="E57" s="115">
        <v>44</v>
      </c>
      <c r="F57" s="114">
        <v>105</v>
      </c>
      <c r="G57" s="114">
        <v>30</v>
      </c>
      <c r="H57" s="114">
        <v>36</v>
      </c>
      <c r="I57" s="140">
        <v>49</v>
      </c>
      <c r="J57" s="115">
        <v>-5</v>
      </c>
      <c r="K57" s="116">
        <v>-10.204081632653061</v>
      </c>
    </row>
    <row r="58" spans="1:11" ht="14.1" customHeight="1" x14ac:dyDescent="0.2">
      <c r="A58" s="306">
        <v>73</v>
      </c>
      <c r="B58" s="307" t="s">
        <v>286</v>
      </c>
      <c r="C58" s="308"/>
      <c r="D58" s="113">
        <v>1.60503860219423</v>
      </c>
      <c r="E58" s="115">
        <v>79</v>
      </c>
      <c r="F58" s="114">
        <v>63</v>
      </c>
      <c r="G58" s="114">
        <v>82</v>
      </c>
      <c r="H58" s="114">
        <v>66</v>
      </c>
      <c r="I58" s="140">
        <v>82</v>
      </c>
      <c r="J58" s="115">
        <v>-3</v>
      </c>
      <c r="K58" s="116">
        <v>-3.6585365853658538</v>
      </c>
    </row>
    <row r="59" spans="1:11" ht="14.1" customHeight="1" x14ac:dyDescent="0.2">
      <c r="A59" s="306" t="s">
        <v>287</v>
      </c>
      <c r="B59" s="307" t="s">
        <v>288</v>
      </c>
      <c r="C59" s="308"/>
      <c r="D59" s="113">
        <v>1.4018691588785046</v>
      </c>
      <c r="E59" s="115">
        <v>69</v>
      </c>
      <c r="F59" s="114">
        <v>46</v>
      </c>
      <c r="G59" s="114">
        <v>71</v>
      </c>
      <c r="H59" s="114">
        <v>55</v>
      </c>
      <c r="I59" s="140">
        <v>70</v>
      </c>
      <c r="J59" s="115">
        <v>-1</v>
      </c>
      <c r="K59" s="116">
        <v>-1.4285714285714286</v>
      </c>
    </row>
    <row r="60" spans="1:11" ht="14.1" customHeight="1" x14ac:dyDescent="0.2">
      <c r="A60" s="306">
        <v>81</v>
      </c>
      <c r="B60" s="307" t="s">
        <v>289</v>
      </c>
      <c r="C60" s="308"/>
      <c r="D60" s="113">
        <v>5.3230394148720031</v>
      </c>
      <c r="E60" s="115">
        <v>262</v>
      </c>
      <c r="F60" s="114">
        <v>280</v>
      </c>
      <c r="G60" s="114">
        <v>231</v>
      </c>
      <c r="H60" s="114">
        <v>233</v>
      </c>
      <c r="I60" s="140">
        <v>247</v>
      </c>
      <c r="J60" s="115">
        <v>15</v>
      </c>
      <c r="K60" s="116">
        <v>6.0728744939271255</v>
      </c>
    </row>
    <row r="61" spans="1:11" ht="14.1" customHeight="1" x14ac:dyDescent="0.2">
      <c r="A61" s="306" t="s">
        <v>290</v>
      </c>
      <c r="B61" s="307" t="s">
        <v>291</v>
      </c>
      <c r="C61" s="308"/>
      <c r="D61" s="113">
        <v>1.1986997155627794</v>
      </c>
      <c r="E61" s="115">
        <v>59</v>
      </c>
      <c r="F61" s="114">
        <v>27</v>
      </c>
      <c r="G61" s="114">
        <v>77</v>
      </c>
      <c r="H61" s="114">
        <v>49</v>
      </c>
      <c r="I61" s="140">
        <v>45</v>
      </c>
      <c r="J61" s="115">
        <v>14</v>
      </c>
      <c r="K61" s="116">
        <v>31.111111111111111</v>
      </c>
    </row>
    <row r="62" spans="1:11" ht="14.1" customHeight="1" x14ac:dyDescent="0.2">
      <c r="A62" s="306" t="s">
        <v>292</v>
      </c>
      <c r="B62" s="307" t="s">
        <v>293</v>
      </c>
      <c r="C62" s="308"/>
      <c r="D62" s="113">
        <v>1.7066233238520927</v>
      </c>
      <c r="E62" s="115">
        <v>84</v>
      </c>
      <c r="F62" s="114">
        <v>161</v>
      </c>
      <c r="G62" s="114">
        <v>81</v>
      </c>
      <c r="H62" s="114">
        <v>90</v>
      </c>
      <c r="I62" s="140">
        <v>91</v>
      </c>
      <c r="J62" s="115">
        <v>-7</v>
      </c>
      <c r="K62" s="116">
        <v>-7.6923076923076925</v>
      </c>
    </row>
    <row r="63" spans="1:11" ht="14.1" customHeight="1" x14ac:dyDescent="0.2">
      <c r="A63" s="306"/>
      <c r="B63" s="307" t="s">
        <v>294</v>
      </c>
      <c r="C63" s="308"/>
      <c r="D63" s="113">
        <v>1.5034538805363673</v>
      </c>
      <c r="E63" s="115">
        <v>74</v>
      </c>
      <c r="F63" s="114">
        <v>132</v>
      </c>
      <c r="G63" s="114">
        <v>72</v>
      </c>
      <c r="H63" s="114">
        <v>82</v>
      </c>
      <c r="I63" s="140">
        <v>75</v>
      </c>
      <c r="J63" s="115">
        <v>-1</v>
      </c>
      <c r="K63" s="116">
        <v>-1.3333333333333333</v>
      </c>
    </row>
    <row r="64" spans="1:11" ht="14.1" customHeight="1" x14ac:dyDescent="0.2">
      <c r="A64" s="306" t="s">
        <v>295</v>
      </c>
      <c r="B64" s="307" t="s">
        <v>296</v>
      </c>
      <c r="C64" s="308"/>
      <c r="D64" s="113">
        <v>0.95489638358390894</v>
      </c>
      <c r="E64" s="115">
        <v>47</v>
      </c>
      <c r="F64" s="114">
        <v>30</v>
      </c>
      <c r="G64" s="114">
        <v>29</v>
      </c>
      <c r="H64" s="114">
        <v>43</v>
      </c>
      <c r="I64" s="140">
        <v>47</v>
      </c>
      <c r="J64" s="115">
        <v>0</v>
      </c>
      <c r="K64" s="116">
        <v>0</v>
      </c>
    </row>
    <row r="65" spans="1:11" ht="14.1" customHeight="1" x14ac:dyDescent="0.2">
      <c r="A65" s="306" t="s">
        <v>297</v>
      </c>
      <c r="B65" s="307" t="s">
        <v>298</v>
      </c>
      <c r="C65" s="308"/>
      <c r="D65" s="113">
        <v>0.60950832994717596</v>
      </c>
      <c r="E65" s="115">
        <v>30</v>
      </c>
      <c r="F65" s="114">
        <v>24</v>
      </c>
      <c r="G65" s="114">
        <v>12</v>
      </c>
      <c r="H65" s="114">
        <v>20</v>
      </c>
      <c r="I65" s="140">
        <v>29</v>
      </c>
      <c r="J65" s="115">
        <v>1</v>
      </c>
      <c r="K65" s="116">
        <v>3.4482758620689653</v>
      </c>
    </row>
    <row r="66" spans="1:11" ht="14.1" customHeight="1" x14ac:dyDescent="0.2">
      <c r="A66" s="306">
        <v>82</v>
      </c>
      <c r="B66" s="307" t="s">
        <v>299</v>
      </c>
      <c r="C66" s="308"/>
      <c r="D66" s="113">
        <v>3.12880942706217</v>
      </c>
      <c r="E66" s="115">
        <v>154</v>
      </c>
      <c r="F66" s="114">
        <v>149</v>
      </c>
      <c r="G66" s="114">
        <v>147</v>
      </c>
      <c r="H66" s="114">
        <v>120</v>
      </c>
      <c r="I66" s="140">
        <v>124</v>
      </c>
      <c r="J66" s="115">
        <v>30</v>
      </c>
      <c r="K66" s="116">
        <v>24.193548387096776</v>
      </c>
    </row>
    <row r="67" spans="1:11" ht="14.1" customHeight="1" x14ac:dyDescent="0.2">
      <c r="A67" s="306" t="s">
        <v>300</v>
      </c>
      <c r="B67" s="307" t="s">
        <v>301</v>
      </c>
      <c r="C67" s="308"/>
      <c r="D67" s="113">
        <v>1.9301097114993906</v>
      </c>
      <c r="E67" s="115">
        <v>95</v>
      </c>
      <c r="F67" s="114">
        <v>119</v>
      </c>
      <c r="G67" s="114">
        <v>89</v>
      </c>
      <c r="H67" s="114">
        <v>81</v>
      </c>
      <c r="I67" s="140">
        <v>85</v>
      </c>
      <c r="J67" s="115">
        <v>10</v>
      </c>
      <c r="K67" s="116">
        <v>11.764705882352942</v>
      </c>
    </row>
    <row r="68" spans="1:11" ht="14.1" customHeight="1" x14ac:dyDescent="0.2">
      <c r="A68" s="306" t="s">
        <v>302</v>
      </c>
      <c r="B68" s="307" t="s">
        <v>303</v>
      </c>
      <c r="C68" s="308"/>
      <c r="D68" s="113">
        <v>0.62982527427874846</v>
      </c>
      <c r="E68" s="115">
        <v>31</v>
      </c>
      <c r="F68" s="114">
        <v>16</v>
      </c>
      <c r="G68" s="114">
        <v>29</v>
      </c>
      <c r="H68" s="114">
        <v>23</v>
      </c>
      <c r="I68" s="140">
        <v>18</v>
      </c>
      <c r="J68" s="115">
        <v>13</v>
      </c>
      <c r="K68" s="116">
        <v>72.222222222222229</v>
      </c>
    </row>
    <row r="69" spans="1:11" ht="14.1" customHeight="1" x14ac:dyDescent="0.2">
      <c r="A69" s="306">
        <v>83</v>
      </c>
      <c r="B69" s="307" t="s">
        <v>304</v>
      </c>
      <c r="C69" s="308"/>
      <c r="D69" s="113">
        <v>4.1040227549776516</v>
      </c>
      <c r="E69" s="115">
        <v>202</v>
      </c>
      <c r="F69" s="114">
        <v>143</v>
      </c>
      <c r="G69" s="114">
        <v>294</v>
      </c>
      <c r="H69" s="114">
        <v>155</v>
      </c>
      <c r="I69" s="140">
        <v>175</v>
      </c>
      <c r="J69" s="115">
        <v>27</v>
      </c>
      <c r="K69" s="116">
        <v>15.428571428571429</v>
      </c>
    </row>
    <row r="70" spans="1:11" ht="14.1" customHeight="1" x14ac:dyDescent="0.2">
      <c r="A70" s="306" t="s">
        <v>305</v>
      </c>
      <c r="B70" s="307" t="s">
        <v>306</v>
      </c>
      <c r="C70" s="308"/>
      <c r="D70" s="113">
        <v>3.3116619260463227</v>
      </c>
      <c r="E70" s="115">
        <v>163</v>
      </c>
      <c r="F70" s="114">
        <v>108</v>
      </c>
      <c r="G70" s="114">
        <v>277</v>
      </c>
      <c r="H70" s="114">
        <v>128</v>
      </c>
      <c r="I70" s="140">
        <v>141</v>
      </c>
      <c r="J70" s="115">
        <v>22</v>
      </c>
      <c r="K70" s="116">
        <v>15.602836879432624</v>
      </c>
    </row>
    <row r="71" spans="1:11" ht="14.1" customHeight="1" x14ac:dyDescent="0.2">
      <c r="A71" s="306"/>
      <c r="B71" s="307" t="s">
        <v>307</v>
      </c>
      <c r="C71" s="308"/>
      <c r="D71" s="113">
        <v>2.2754977651361235</v>
      </c>
      <c r="E71" s="115">
        <v>112</v>
      </c>
      <c r="F71" s="114">
        <v>75</v>
      </c>
      <c r="G71" s="114">
        <v>210</v>
      </c>
      <c r="H71" s="114">
        <v>96</v>
      </c>
      <c r="I71" s="140">
        <v>103</v>
      </c>
      <c r="J71" s="115">
        <v>9</v>
      </c>
      <c r="K71" s="116">
        <v>8.7378640776699026</v>
      </c>
    </row>
    <row r="72" spans="1:11" ht="14.1" customHeight="1" x14ac:dyDescent="0.2">
      <c r="A72" s="306">
        <v>84</v>
      </c>
      <c r="B72" s="307" t="s">
        <v>308</v>
      </c>
      <c r="C72" s="308"/>
      <c r="D72" s="113">
        <v>3.21007720438846</v>
      </c>
      <c r="E72" s="115">
        <v>158</v>
      </c>
      <c r="F72" s="114">
        <v>114</v>
      </c>
      <c r="G72" s="114">
        <v>188</v>
      </c>
      <c r="H72" s="114">
        <v>72</v>
      </c>
      <c r="I72" s="140">
        <v>83</v>
      </c>
      <c r="J72" s="115">
        <v>75</v>
      </c>
      <c r="K72" s="116">
        <v>90.361445783132524</v>
      </c>
    </row>
    <row r="73" spans="1:11" ht="14.1" customHeight="1" x14ac:dyDescent="0.2">
      <c r="A73" s="306" t="s">
        <v>309</v>
      </c>
      <c r="B73" s="307" t="s">
        <v>310</v>
      </c>
      <c r="C73" s="308"/>
      <c r="D73" s="113">
        <v>1.6253555465258025</v>
      </c>
      <c r="E73" s="115">
        <v>80</v>
      </c>
      <c r="F73" s="114">
        <v>61</v>
      </c>
      <c r="G73" s="114">
        <v>110</v>
      </c>
      <c r="H73" s="114">
        <v>26</v>
      </c>
      <c r="I73" s="140">
        <v>32</v>
      </c>
      <c r="J73" s="115">
        <v>48</v>
      </c>
      <c r="K73" s="116">
        <v>150</v>
      </c>
    </row>
    <row r="74" spans="1:11" ht="14.1" customHeight="1" x14ac:dyDescent="0.2">
      <c r="A74" s="306" t="s">
        <v>311</v>
      </c>
      <c r="B74" s="307" t="s">
        <v>312</v>
      </c>
      <c r="C74" s="308"/>
      <c r="D74" s="113">
        <v>0.42665583096302317</v>
      </c>
      <c r="E74" s="115">
        <v>21</v>
      </c>
      <c r="F74" s="114">
        <v>9</v>
      </c>
      <c r="G74" s="114">
        <v>25</v>
      </c>
      <c r="H74" s="114">
        <v>5</v>
      </c>
      <c r="I74" s="140">
        <v>10</v>
      </c>
      <c r="J74" s="115">
        <v>11</v>
      </c>
      <c r="K74" s="116">
        <v>110</v>
      </c>
    </row>
    <row r="75" spans="1:11" ht="14.1" customHeight="1" x14ac:dyDescent="0.2">
      <c r="A75" s="306" t="s">
        <v>313</v>
      </c>
      <c r="B75" s="307" t="s">
        <v>314</v>
      </c>
      <c r="C75" s="308"/>
      <c r="D75" s="113">
        <v>0.85331166192604635</v>
      </c>
      <c r="E75" s="115">
        <v>42</v>
      </c>
      <c r="F75" s="114">
        <v>34</v>
      </c>
      <c r="G75" s="114">
        <v>30</v>
      </c>
      <c r="H75" s="114">
        <v>29</v>
      </c>
      <c r="I75" s="140">
        <v>31</v>
      </c>
      <c r="J75" s="115">
        <v>11</v>
      </c>
      <c r="K75" s="116">
        <v>35.483870967741936</v>
      </c>
    </row>
    <row r="76" spans="1:11" ht="14.1" customHeight="1" x14ac:dyDescent="0.2">
      <c r="A76" s="306">
        <v>91</v>
      </c>
      <c r="B76" s="307" t="s">
        <v>315</v>
      </c>
      <c r="C76" s="308"/>
      <c r="D76" s="113">
        <v>0.10158472165786266</v>
      </c>
      <c r="E76" s="115">
        <v>5</v>
      </c>
      <c r="F76" s="114">
        <v>10</v>
      </c>
      <c r="G76" s="114">
        <v>41</v>
      </c>
      <c r="H76" s="114">
        <v>16</v>
      </c>
      <c r="I76" s="140">
        <v>8</v>
      </c>
      <c r="J76" s="115">
        <v>-3</v>
      </c>
      <c r="K76" s="116">
        <v>-37.5</v>
      </c>
    </row>
    <row r="77" spans="1:11" ht="14.1" customHeight="1" x14ac:dyDescent="0.2">
      <c r="A77" s="306">
        <v>92</v>
      </c>
      <c r="B77" s="307" t="s">
        <v>316</v>
      </c>
      <c r="C77" s="308"/>
      <c r="D77" s="113">
        <v>0.56887444128403086</v>
      </c>
      <c r="E77" s="115">
        <v>28</v>
      </c>
      <c r="F77" s="114">
        <v>15</v>
      </c>
      <c r="G77" s="114">
        <v>27</v>
      </c>
      <c r="H77" s="114">
        <v>16</v>
      </c>
      <c r="I77" s="140">
        <v>34</v>
      </c>
      <c r="J77" s="115">
        <v>-6</v>
      </c>
      <c r="K77" s="116">
        <v>-17.647058823529413</v>
      </c>
    </row>
    <row r="78" spans="1:11" ht="14.1" customHeight="1" x14ac:dyDescent="0.2">
      <c r="A78" s="306">
        <v>93</v>
      </c>
      <c r="B78" s="307" t="s">
        <v>317</v>
      </c>
      <c r="C78" s="308"/>
      <c r="D78" s="113">
        <v>0.14221861032100772</v>
      </c>
      <c r="E78" s="115">
        <v>7</v>
      </c>
      <c r="F78" s="114">
        <v>4</v>
      </c>
      <c r="G78" s="114">
        <v>7</v>
      </c>
      <c r="H78" s="114">
        <v>3</v>
      </c>
      <c r="I78" s="140">
        <v>3</v>
      </c>
      <c r="J78" s="115">
        <v>4</v>
      </c>
      <c r="K78" s="116">
        <v>133.33333333333334</v>
      </c>
    </row>
    <row r="79" spans="1:11" ht="14.1" customHeight="1" x14ac:dyDescent="0.2">
      <c r="A79" s="306">
        <v>94</v>
      </c>
      <c r="B79" s="307" t="s">
        <v>318</v>
      </c>
      <c r="C79" s="308"/>
      <c r="D79" s="113">
        <v>8.1267777326290119E-2</v>
      </c>
      <c r="E79" s="115">
        <v>4</v>
      </c>
      <c r="F79" s="114">
        <v>10</v>
      </c>
      <c r="G79" s="114">
        <v>15</v>
      </c>
      <c r="H79" s="114">
        <v>10</v>
      </c>
      <c r="I79" s="140" t="s">
        <v>513</v>
      </c>
      <c r="J79" s="115" t="s">
        <v>513</v>
      </c>
      <c r="K79" s="116" t="s">
        <v>513</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0.12190166598943519</v>
      </c>
      <c r="E81" s="143">
        <v>6</v>
      </c>
      <c r="F81" s="144" t="s">
        <v>513</v>
      </c>
      <c r="G81" s="144">
        <v>9</v>
      </c>
      <c r="H81" s="144">
        <v>3</v>
      </c>
      <c r="I81" s="145">
        <v>6</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5195</v>
      </c>
      <c r="E11" s="114">
        <v>4842</v>
      </c>
      <c r="F11" s="114">
        <v>5142</v>
      </c>
      <c r="G11" s="114">
        <v>4518</v>
      </c>
      <c r="H11" s="140">
        <v>5438</v>
      </c>
      <c r="I11" s="115">
        <v>-243</v>
      </c>
      <c r="J11" s="116">
        <v>-4.4685546156675251</v>
      </c>
    </row>
    <row r="12" spans="1:15" s="110" customFormat="1" ht="24.95" customHeight="1" x14ac:dyDescent="0.2">
      <c r="A12" s="193" t="s">
        <v>132</v>
      </c>
      <c r="B12" s="194" t="s">
        <v>133</v>
      </c>
      <c r="C12" s="113">
        <v>2.1751684311838306</v>
      </c>
      <c r="D12" s="115">
        <v>113</v>
      </c>
      <c r="E12" s="114">
        <v>341</v>
      </c>
      <c r="F12" s="114">
        <v>766</v>
      </c>
      <c r="G12" s="114">
        <v>136</v>
      </c>
      <c r="H12" s="140">
        <v>93</v>
      </c>
      <c r="I12" s="115">
        <v>20</v>
      </c>
      <c r="J12" s="116">
        <v>21.50537634408602</v>
      </c>
    </row>
    <row r="13" spans="1:15" s="110" customFormat="1" ht="24.95" customHeight="1" x14ac:dyDescent="0.2">
      <c r="A13" s="193" t="s">
        <v>134</v>
      </c>
      <c r="B13" s="199" t="s">
        <v>214</v>
      </c>
      <c r="C13" s="113">
        <v>0.9624639076034649</v>
      </c>
      <c r="D13" s="115">
        <v>50</v>
      </c>
      <c r="E13" s="114">
        <v>38</v>
      </c>
      <c r="F13" s="114">
        <v>39</v>
      </c>
      <c r="G13" s="114">
        <v>35</v>
      </c>
      <c r="H13" s="140">
        <v>36</v>
      </c>
      <c r="I13" s="115">
        <v>14</v>
      </c>
      <c r="J13" s="116">
        <v>38.888888888888886</v>
      </c>
    </row>
    <row r="14" spans="1:15" s="287" customFormat="1" ht="24.95" customHeight="1" x14ac:dyDescent="0.2">
      <c r="A14" s="193" t="s">
        <v>215</v>
      </c>
      <c r="B14" s="199" t="s">
        <v>137</v>
      </c>
      <c r="C14" s="113">
        <v>14.744947064485082</v>
      </c>
      <c r="D14" s="115">
        <v>766</v>
      </c>
      <c r="E14" s="114">
        <v>460</v>
      </c>
      <c r="F14" s="114">
        <v>387</v>
      </c>
      <c r="G14" s="114">
        <v>505</v>
      </c>
      <c r="H14" s="140">
        <v>370</v>
      </c>
      <c r="I14" s="115">
        <v>396</v>
      </c>
      <c r="J14" s="116">
        <v>107.02702702702703</v>
      </c>
      <c r="K14" s="110"/>
      <c r="L14" s="110"/>
      <c r="M14" s="110"/>
      <c r="N14" s="110"/>
      <c r="O14" s="110"/>
    </row>
    <row r="15" spans="1:15" s="110" customFormat="1" ht="24.95" customHeight="1" x14ac:dyDescent="0.2">
      <c r="A15" s="193" t="s">
        <v>216</v>
      </c>
      <c r="B15" s="199" t="s">
        <v>217</v>
      </c>
      <c r="C15" s="113">
        <v>3.5996150144369587</v>
      </c>
      <c r="D15" s="115">
        <v>187</v>
      </c>
      <c r="E15" s="114">
        <v>218</v>
      </c>
      <c r="F15" s="114">
        <v>154</v>
      </c>
      <c r="G15" s="114">
        <v>189</v>
      </c>
      <c r="H15" s="140">
        <v>169</v>
      </c>
      <c r="I15" s="115">
        <v>18</v>
      </c>
      <c r="J15" s="116">
        <v>10.650887573964496</v>
      </c>
    </row>
    <row r="16" spans="1:15" s="287" customFormat="1" ht="24.95" customHeight="1" x14ac:dyDescent="0.2">
      <c r="A16" s="193" t="s">
        <v>218</v>
      </c>
      <c r="B16" s="199" t="s">
        <v>141</v>
      </c>
      <c r="C16" s="113">
        <v>8.0654475457170349</v>
      </c>
      <c r="D16" s="115">
        <v>419</v>
      </c>
      <c r="E16" s="114">
        <v>198</v>
      </c>
      <c r="F16" s="114">
        <v>198</v>
      </c>
      <c r="G16" s="114">
        <v>270</v>
      </c>
      <c r="H16" s="140">
        <v>150</v>
      </c>
      <c r="I16" s="115">
        <v>269</v>
      </c>
      <c r="J16" s="116">
        <v>179.33333333333334</v>
      </c>
      <c r="K16" s="110"/>
      <c r="L16" s="110"/>
      <c r="M16" s="110"/>
      <c r="N16" s="110"/>
      <c r="O16" s="110"/>
    </row>
    <row r="17" spans="1:15" s="110" customFormat="1" ht="24.95" customHeight="1" x14ac:dyDescent="0.2">
      <c r="A17" s="193" t="s">
        <v>142</v>
      </c>
      <c r="B17" s="199" t="s">
        <v>220</v>
      </c>
      <c r="C17" s="113">
        <v>3.0798845043310874</v>
      </c>
      <c r="D17" s="115">
        <v>160</v>
      </c>
      <c r="E17" s="114">
        <v>44</v>
      </c>
      <c r="F17" s="114">
        <v>35</v>
      </c>
      <c r="G17" s="114">
        <v>46</v>
      </c>
      <c r="H17" s="140">
        <v>51</v>
      </c>
      <c r="I17" s="115">
        <v>109</v>
      </c>
      <c r="J17" s="116">
        <v>213.72549019607843</v>
      </c>
    </row>
    <row r="18" spans="1:15" s="287" customFormat="1" ht="24.95" customHeight="1" x14ac:dyDescent="0.2">
      <c r="A18" s="201" t="s">
        <v>144</v>
      </c>
      <c r="B18" s="202" t="s">
        <v>145</v>
      </c>
      <c r="C18" s="113">
        <v>7.0067372473532243</v>
      </c>
      <c r="D18" s="115">
        <v>364</v>
      </c>
      <c r="E18" s="114">
        <v>298</v>
      </c>
      <c r="F18" s="114">
        <v>326</v>
      </c>
      <c r="G18" s="114">
        <v>288</v>
      </c>
      <c r="H18" s="140">
        <v>434</v>
      </c>
      <c r="I18" s="115">
        <v>-70</v>
      </c>
      <c r="J18" s="116">
        <v>-16.129032258064516</v>
      </c>
      <c r="K18" s="110"/>
      <c r="L18" s="110"/>
      <c r="M18" s="110"/>
      <c r="N18" s="110"/>
      <c r="O18" s="110"/>
    </row>
    <row r="19" spans="1:15" s="110" customFormat="1" ht="24.95" customHeight="1" x14ac:dyDescent="0.2">
      <c r="A19" s="193" t="s">
        <v>146</v>
      </c>
      <c r="B19" s="199" t="s">
        <v>147</v>
      </c>
      <c r="C19" s="113">
        <v>13.840230991337824</v>
      </c>
      <c r="D19" s="115">
        <v>719</v>
      </c>
      <c r="E19" s="114">
        <v>664</v>
      </c>
      <c r="F19" s="114">
        <v>705</v>
      </c>
      <c r="G19" s="114">
        <v>659</v>
      </c>
      <c r="H19" s="140">
        <v>697</v>
      </c>
      <c r="I19" s="115">
        <v>22</v>
      </c>
      <c r="J19" s="116">
        <v>3.1563845050215207</v>
      </c>
    </row>
    <row r="20" spans="1:15" s="287" customFormat="1" ht="24.95" customHeight="1" x14ac:dyDescent="0.2">
      <c r="A20" s="193" t="s">
        <v>148</v>
      </c>
      <c r="B20" s="199" t="s">
        <v>149</v>
      </c>
      <c r="C20" s="113">
        <v>14.821944177093359</v>
      </c>
      <c r="D20" s="115">
        <v>770</v>
      </c>
      <c r="E20" s="114">
        <v>672</v>
      </c>
      <c r="F20" s="114">
        <v>663</v>
      </c>
      <c r="G20" s="114">
        <v>810</v>
      </c>
      <c r="H20" s="140">
        <v>1411</v>
      </c>
      <c r="I20" s="115">
        <v>-641</v>
      </c>
      <c r="J20" s="116">
        <v>-45.428773919206236</v>
      </c>
      <c r="K20" s="110"/>
      <c r="L20" s="110"/>
      <c r="M20" s="110"/>
      <c r="N20" s="110"/>
      <c r="O20" s="110"/>
    </row>
    <row r="21" spans="1:15" s="110" customFormat="1" ht="24.95" customHeight="1" x14ac:dyDescent="0.2">
      <c r="A21" s="201" t="s">
        <v>150</v>
      </c>
      <c r="B21" s="202" t="s">
        <v>151</v>
      </c>
      <c r="C21" s="113">
        <v>7.2184793070259863</v>
      </c>
      <c r="D21" s="115">
        <v>375</v>
      </c>
      <c r="E21" s="114">
        <v>443</v>
      </c>
      <c r="F21" s="114">
        <v>322</v>
      </c>
      <c r="G21" s="114">
        <v>349</v>
      </c>
      <c r="H21" s="140">
        <v>382</v>
      </c>
      <c r="I21" s="115">
        <v>-7</v>
      </c>
      <c r="J21" s="116">
        <v>-1.8324607329842932</v>
      </c>
    </row>
    <row r="22" spans="1:15" s="110" customFormat="1" ht="24.95" customHeight="1" x14ac:dyDescent="0.2">
      <c r="A22" s="201" t="s">
        <v>152</v>
      </c>
      <c r="B22" s="199" t="s">
        <v>153</v>
      </c>
      <c r="C22" s="113">
        <v>0.80846968238691053</v>
      </c>
      <c r="D22" s="115">
        <v>42</v>
      </c>
      <c r="E22" s="114">
        <v>31</v>
      </c>
      <c r="F22" s="114">
        <v>21</v>
      </c>
      <c r="G22" s="114">
        <v>39</v>
      </c>
      <c r="H22" s="140">
        <v>32</v>
      </c>
      <c r="I22" s="115">
        <v>10</v>
      </c>
      <c r="J22" s="116">
        <v>31.25</v>
      </c>
    </row>
    <row r="23" spans="1:15" s="110" customFormat="1" ht="24.95" customHeight="1" x14ac:dyDescent="0.2">
      <c r="A23" s="193" t="s">
        <v>154</v>
      </c>
      <c r="B23" s="199" t="s">
        <v>155</v>
      </c>
      <c r="C23" s="113">
        <v>0.55822906641000958</v>
      </c>
      <c r="D23" s="115">
        <v>29</v>
      </c>
      <c r="E23" s="114">
        <v>134</v>
      </c>
      <c r="F23" s="114">
        <v>29</v>
      </c>
      <c r="G23" s="114">
        <v>22</v>
      </c>
      <c r="H23" s="140">
        <v>24</v>
      </c>
      <c r="I23" s="115">
        <v>5</v>
      </c>
      <c r="J23" s="116">
        <v>20.833333333333332</v>
      </c>
    </row>
    <row r="24" spans="1:15" s="110" customFormat="1" ht="24.95" customHeight="1" x14ac:dyDescent="0.2">
      <c r="A24" s="193" t="s">
        <v>156</v>
      </c>
      <c r="B24" s="199" t="s">
        <v>221</v>
      </c>
      <c r="C24" s="113">
        <v>4.5428296438883544</v>
      </c>
      <c r="D24" s="115">
        <v>236</v>
      </c>
      <c r="E24" s="114">
        <v>178</v>
      </c>
      <c r="F24" s="114">
        <v>201</v>
      </c>
      <c r="G24" s="114">
        <v>165</v>
      </c>
      <c r="H24" s="140">
        <v>217</v>
      </c>
      <c r="I24" s="115">
        <v>19</v>
      </c>
      <c r="J24" s="116">
        <v>8.7557603686635943</v>
      </c>
    </row>
    <row r="25" spans="1:15" s="110" customFormat="1" ht="24.95" customHeight="1" x14ac:dyDescent="0.2">
      <c r="A25" s="193" t="s">
        <v>222</v>
      </c>
      <c r="B25" s="204" t="s">
        <v>159</v>
      </c>
      <c r="C25" s="113">
        <v>6.6987487969201158</v>
      </c>
      <c r="D25" s="115">
        <v>348</v>
      </c>
      <c r="E25" s="114">
        <v>299</v>
      </c>
      <c r="F25" s="114">
        <v>316</v>
      </c>
      <c r="G25" s="114">
        <v>359</v>
      </c>
      <c r="H25" s="140">
        <v>343</v>
      </c>
      <c r="I25" s="115">
        <v>5</v>
      </c>
      <c r="J25" s="116">
        <v>1.4577259475218658</v>
      </c>
    </row>
    <row r="26" spans="1:15" s="110" customFormat="1" ht="24.95" customHeight="1" x14ac:dyDescent="0.2">
      <c r="A26" s="201">
        <v>782.78300000000002</v>
      </c>
      <c r="B26" s="203" t="s">
        <v>160</v>
      </c>
      <c r="C26" s="113">
        <v>7.2184793070259863</v>
      </c>
      <c r="D26" s="115">
        <v>375</v>
      </c>
      <c r="E26" s="114">
        <v>376</v>
      </c>
      <c r="F26" s="114">
        <v>422</v>
      </c>
      <c r="G26" s="114">
        <v>363</v>
      </c>
      <c r="H26" s="140">
        <v>439</v>
      </c>
      <c r="I26" s="115">
        <v>-64</v>
      </c>
      <c r="J26" s="116">
        <v>-14.578587699316628</v>
      </c>
    </row>
    <row r="27" spans="1:15" s="110" customFormat="1" ht="24.95" customHeight="1" x14ac:dyDescent="0.2">
      <c r="A27" s="193" t="s">
        <v>161</v>
      </c>
      <c r="B27" s="199" t="s">
        <v>162</v>
      </c>
      <c r="C27" s="113">
        <v>2.8296438883541866</v>
      </c>
      <c r="D27" s="115">
        <v>147</v>
      </c>
      <c r="E27" s="114">
        <v>99</v>
      </c>
      <c r="F27" s="114">
        <v>141</v>
      </c>
      <c r="G27" s="114">
        <v>115</v>
      </c>
      <c r="H27" s="140">
        <v>180</v>
      </c>
      <c r="I27" s="115">
        <v>-33</v>
      </c>
      <c r="J27" s="116">
        <v>-18.333333333333332</v>
      </c>
    </row>
    <row r="28" spans="1:15" s="110" customFormat="1" ht="24.95" customHeight="1" x14ac:dyDescent="0.2">
      <c r="A28" s="193" t="s">
        <v>163</v>
      </c>
      <c r="B28" s="199" t="s">
        <v>164</v>
      </c>
      <c r="C28" s="113">
        <v>3.4841193455245429</v>
      </c>
      <c r="D28" s="115">
        <v>181</v>
      </c>
      <c r="E28" s="114">
        <v>109</v>
      </c>
      <c r="F28" s="114">
        <v>208</v>
      </c>
      <c r="G28" s="114">
        <v>134</v>
      </c>
      <c r="H28" s="140">
        <v>142</v>
      </c>
      <c r="I28" s="115">
        <v>39</v>
      </c>
      <c r="J28" s="116">
        <v>27.464788732394368</v>
      </c>
    </row>
    <row r="29" spans="1:15" s="110" customFormat="1" ht="24.95" customHeight="1" x14ac:dyDescent="0.2">
      <c r="A29" s="193">
        <v>86</v>
      </c>
      <c r="B29" s="199" t="s">
        <v>165</v>
      </c>
      <c r="C29" s="113">
        <v>4.2540904716073147</v>
      </c>
      <c r="D29" s="115">
        <v>221</v>
      </c>
      <c r="E29" s="114">
        <v>189</v>
      </c>
      <c r="F29" s="114">
        <v>186</v>
      </c>
      <c r="G29" s="114">
        <v>176</v>
      </c>
      <c r="H29" s="140">
        <v>198</v>
      </c>
      <c r="I29" s="115">
        <v>23</v>
      </c>
      <c r="J29" s="116">
        <v>11.616161616161616</v>
      </c>
    </row>
    <row r="30" spans="1:15" s="110" customFormat="1" ht="24.95" customHeight="1" x14ac:dyDescent="0.2">
      <c r="A30" s="193">
        <v>87.88</v>
      </c>
      <c r="B30" s="204" t="s">
        <v>166</v>
      </c>
      <c r="C30" s="113">
        <v>4.9470644850818095</v>
      </c>
      <c r="D30" s="115">
        <v>257</v>
      </c>
      <c r="E30" s="114">
        <v>364</v>
      </c>
      <c r="F30" s="114">
        <v>240</v>
      </c>
      <c r="G30" s="114">
        <v>213</v>
      </c>
      <c r="H30" s="140">
        <v>274</v>
      </c>
      <c r="I30" s="115">
        <v>-17</v>
      </c>
      <c r="J30" s="116">
        <v>-6.2043795620437958</v>
      </c>
    </row>
    <row r="31" spans="1:15" s="110" customFormat="1" ht="24.95" customHeight="1" x14ac:dyDescent="0.2">
      <c r="A31" s="193" t="s">
        <v>167</v>
      </c>
      <c r="B31" s="199" t="s">
        <v>168</v>
      </c>
      <c r="C31" s="113">
        <v>3.888354186717998</v>
      </c>
      <c r="D31" s="115">
        <v>202</v>
      </c>
      <c r="E31" s="114">
        <v>147</v>
      </c>
      <c r="F31" s="114">
        <v>170</v>
      </c>
      <c r="G31" s="114">
        <v>150</v>
      </c>
      <c r="H31" s="140">
        <v>166</v>
      </c>
      <c r="I31" s="115">
        <v>36</v>
      </c>
      <c r="J31" s="116">
        <v>21.686746987951807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2.1751684311838306</v>
      </c>
      <c r="D34" s="115">
        <v>113</v>
      </c>
      <c r="E34" s="114">
        <v>341</v>
      </c>
      <c r="F34" s="114">
        <v>766</v>
      </c>
      <c r="G34" s="114">
        <v>136</v>
      </c>
      <c r="H34" s="140">
        <v>93</v>
      </c>
      <c r="I34" s="115">
        <v>20</v>
      </c>
      <c r="J34" s="116">
        <v>21.50537634408602</v>
      </c>
    </row>
    <row r="35" spans="1:10" s="110" customFormat="1" ht="24.95" customHeight="1" x14ac:dyDescent="0.2">
      <c r="A35" s="292" t="s">
        <v>171</v>
      </c>
      <c r="B35" s="293" t="s">
        <v>172</v>
      </c>
      <c r="C35" s="113">
        <v>22.714148219441771</v>
      </c>
      <c r="D35" s="115">
        <v>1180</v>
      </c>
      <c r="E35" s="114">
        <v>796</v>
      </c>
      <c r="F35" s="114">
        <v>752</v>
      </c>
      <c r="G35" s="114">
        <v>828</v>
      </c>
      <c r="H35" s="140">
        <v>840</v>
      </c>
      <c r="I35" s="115">
        <v>340</v>
      </c>
      <c r="J35" s="116">
        <v>40.476190476190474</v>
      </c>
    </row>
    <row r="36" spans="1:10" s="110" customFormat="1" ht="24.95" customHeight="1" x14ac:dyDescent="0.2">
      <c r="A36" s="294" t="s">
        <v>173</v>
      </c>
      <c r="B36" s="295" t="s">
        <v>174</v>
      </c>
      <c r="C36" s="125">
        <v>75.110683349374398</v>
      </c>
      <c r="D36" s="143">
        <v>3902</v>
      </c>
      <c r="E36" s="144">
        <v>3705</v>
      </c>
      <c r="F36" s="144">
        <v>3624</v>
      </c>
      <c r="G36" s="144">
        <v>3554</v>
      </c>
      <c r="H36" s="145">
        <v>4505</v>
      </c>
      <c r="I36" s="143">
        <v>-603</v>
      </c>
      <c r="J36" s="146">
        <v>-13.385127635960044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5195</v>
      </c>
      <c r="F11" s="264">
        <v>4842</v>
      </c>
      <c r="G11" s="264">
        <v>5142</v>
      </c>
      <c r="H11" s="264">
        <v>4518</v>
      </c>
      <c r="I11" s="265">
        <v>5438</v>
      </c>
      <c r="J11" s="263">
        <v>-243</v>
      </c>
      <c r="K11" s="266">
        <v>-4.4685546156675251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21.982675649663136</v>
      </c>
      <c r="E13" s="115">
        <v>1142</v>
      </c>
      <c r="F13" s="114">
        <v>1367</v>
      </c>
      <c r="G13" s="114">
        <v>1693</v>
      </c>
      <c r="H13" s="114">
        <v>1032</v>
      </c>
      <c r="I13" s="140">
        <v>1127</v>
      </c>
      <c r="J13" s="115">
        <v>15</v>
      </c>
      <c r="K13" s="116">
        <v>1.3309671694764862</v>
      </c>
    </row>
    <row r="14" spans="1:17" ht="15.95" customHeight="1" x14ac:dyDescent="0.2">
      <c r="A14" s="306" t="s">
        <v>230</v>
      </c>
      <c r="B14" s="307"/>
      <c r="C14" s="308"/>
      <c r="D14" s="113">
        <v>59.692011549566892</v>
      </c>
      <c r="E14" s="115">
        <v>3101</v>
      </c>
      <c r="F14" s="114">
        <v>2718</v>
      </c>
      <c r="G14" s="114">
        <v>2670</v>
      </c>
      <c r="H14" s="114">
        <v>2825</v>
      </c>
      <c r="I14" s="140">
        <v>3521</v>
      </c>
      <c r="J14" s="115">
        <v>-420</v>
      </c>
      <c r="K14" s="116">
        <v>-11.928429423459244</v>
      </c>
    </row>
    <row r="15" spans="1:17" ht="15.95" customHeight="1" x14ac:dyDescent="0.2">
      <c r="A15" s="306" t="s">
        <v>231</v>
      </c>
      <c r="B15" s="307"/>
      <c r="C15" s="308"/>
      <c r="D15" s="113">
        <v>8.5081809432146294</v>
      </c>
      <c r="E15" s="115">
        <v>442</v>
      </c>
      <c r="F15" s="114">
        <v>387</v>
      </c>
      <c r="G15" s="114">
        <v>345</v>
      </c>
      <c r="H15" s="114">
        <v>331</v>
      </c>
      <c r="I15" s="140">
        <v>362</v>
      </c>
      <c r="J15" s="115">
        <v>80</v>
      </c>
      <c r="K15" s="116">
        <v>22.099447513812155</v>
      </c>
    </row>
    <row r="16" spans="1:17" ht="15.95" customHeight="1" x14ac:dyDescent="0.2">
      <c r="A16" s="306" t="s">
        <v>232</v>
      </c>
      <c r="B16" s="307"/>
      <c r="C16" s="308"/>
      <c r="D16" s="113">
        <v>9.7208854667949947</v>
      </c>
      <c r="E16" s="115">
        <v>505</v>
      </c>
      <c r="F16" s="114">
        <v>368</v>
      </c>
      <c r="G16" s="114">
        <v>431</v>
      </c>
      <c r="H16" s="114">
        <v>329</v>
      </c>
      <c r="I16" s="140">
        <v>424</v>
      </c>
      <c r="J16" s="115">
        <v>81</v>
      </c>
      <c r="K16" s="116">
        <v>19.10377358490566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2.0019249278152071</v>
      </c>
      <c r="E18" s="115">
        <v>104</v>
      </c>
      <c r="F18" s="114">
        <v>334</v>
      </c>
      <c r="G18" s="114">
        <v>768</v>
      </c>
      <c r="H18" s="114">
        <v>133</v>
      </c>
      <c r="I18" s="140">
        <v>99</v>
      </c>
      <c r="J18" s="115">
        <v>5</v>
      </c>
      <c r="K18" s="116">
        <v>5.0505050505050502</v>
      </c>
    </row>
    <row r="19" spans="1:11" ht="14.1" customHeight="1" x14ac:dyDescent="0.2">
      <c r="A19" s="306" t="s">
        <v>235</v>
      </c>
      <c r="B19" s="307" t="s">
        <v>236</v>
      </c>
      <c r="C19" s="308"/>
      <c r="D19" s="113">
        <v>1.1164581328200192</v>
      </c>
      <c r="E19" s="115">
        <v>58</v>
      </c>
      <c r="F19" s="114">
        <v>300</v>
      </c>
      <c r="G19" s="114">
        <v>733</v>
      </c>
      <c r="H19" s="114">
        <v>103</v>
      </c>
      <c r="I19" s="140">
        <v>61</v>
      </c>
      <c r="J19" s="115">
        <v>-3</v>
      </c>
      <c r="K19" s="116">
        <v>-4.918032786885246</v>
      </c>
    </row>
    <row r="20" spans="1:11" ht="14.1" customHeight="1" x14ac:dyDescent="0.2">
      <c r="A20" s="306">
        <v>12</v>
      </c>
      <c r="B20" s="307" t="s">
        <v>237</v>
      </c>
      <c r="C20" s="308"/>
      <c r="D20" s="113">
        <v>1.4436958614051973</v>
      </c>
      <c r="E20" s="115">
        <v>75</v>
      </c>
      <c r="F20" s="114">
        <v>37</v>
      </c>
      <c r="G20" s="114">
        <v>26</v>
      </c>
      <c r="H20" s="114">
        <v>34</v>
      </c>
      <c r="I20" s="140">
        <v>45</v>
      </c>
      <c r="J20" s="115">
        <v>30</v>
      </c>
      <c r="K20" s="116">
        <v>66.666666666666671</v>
      </c>
    </row>
    <row r="21" spans="1:11" ht="14.1" customHeight="1" x14ac:dyDescent="0.2">
      <c r="A21" s="306">
        <v>21</v>
      </c>
      <c r="B21" s="307" t="s">
        <v>238</v>
      </c>
      <c r="C21" s="308"/>
      <c r="D21" s="113">
        <v>0.25024061597690089</v>
      </c>
      <c r="E21" s="115">
        <v>13</v>
      </c>
      <c r="F21" s="114">
        <v>15</v>
      </c>
      <c r="G21" s="114">
        <v>23</v>
      </c>
      <c r="H21" s="114">
        <v>10</v>
      </c>
      <c r="I21" s="140">
        <v>15</v>
      </c>
      <c r="J21" s="115">
        <v>-2</v>
      </c>
      <c r="K21" s="116">
        <v>-13.333333333333334</v>
      </c>
    </row>
    <row r="22" spans="1:11" ht="14.1" customHeight="1" x14ac:dyDescent="0.2">
      <c r="A22" s="306">
        <v>22</v>
      </c>
      <c r="B22" s="307" t="s">
        <v>239</v>
      </c>
      <c r="C22" s="308"/>
      <c r="D22" s="113">
        <v>1.5014436958614052</v>
      </c>
      <c r="E22" s="115">
        <v>78</v>
      </c>
      <c r="F22" s="114">
        <v>93</v>
      </c>
      <c r="G22" s="114">
        <v>75</v>
      </c>
      <c r="H22" s="114">
        <v>81</v>
      </c>
      <c r="I22" s="140">
        <v>641</v>
      </c>
      <c r="J22" s="115">
        <v>-563</v>
      </c>
      <c r="K22" s="116">
        <v>-87.831513260530414</v>
      </c>
    </row>
    <row r="23" spans="1:11" ht="14.1" customHeight="1" x14ac:dyDescent="0.2">
      <c r="A23" s="306">
        <v>23</v>
      </c>
      <c r="B23" s="307" t="s">
        <v>240</v>
      </c>
      <c r="C23" s="308"/>
      <c r="D23" s="113">
        <v>0.32723772858517808</v>
      </c>
      <c r="E23" s="115">
        <v>17</v>
      </c>
      <c r="F23" s="114">
        <v>14</v>
      </c>
      <c r="G23" s="114">
        <v>22</v>
      </c>
      <c r="H23" s="114">
        <v>20</v>
      </c>
      <c r="I23" s="140">
        <v>22</v>
      </c>
      <c r="J23" s="115">
        <v>-5</v>
      </c>
      <c r="K23" s="116">
        <v>-22.727272727272727</v>
      </c>
    </row>
    <row r="24" spans="1:11" ht="14.1" customHeight="1" x14ac:dyDescent="0.2">
      <c r="A24" s="306">
        <v>24</v>
      </c>
      <c r="B24" s="307" t="s">
        <v>241</v>
      </c>
      <c r="C24" s="308"/>
      <c r="D24" s="113">
        <v>2.3291626564003849</v>
      </c>
      <c r="E24" s="115">
        <v>121</v>
      </c>
      <c r="F24" s="114">
        <v>109</v>
      </c>
      <c r="G24" s="114">
        <v>58</v>
      </c>
      <c r="H24" s="114">
        <v>86</v>
      </c>
      <c r="I24" s="140">
        <v>73</v>
      </c>
      <c r="J24" s="115">
        <v>48</v>
      </c>
      <c r="K24" s="116">
        <v>65.753424657534254</v>
      </c>
    </row>
    <row r="25" spans="1:11" ht="14.1" customHeight="1" x14ac:dyDescent="0.2">
      <c r="A25" s="306">
        <v>25</v>
      </c>
      <c r="B25" s="307" t="s">
        <v>242</v>
      </c>
      <c r="C25" s="308"/>
      <c r="D25" s="113">
        <v>4.4273339749759382</v>
      </c>
      <c r="E25" s="115">
        <v>230</v>
      </c>
      <c r="F25" s="114">
        <v>154</v>
      </c>
      <c r="G25" s="114">
        <v>209</v>
      </c>
      <c r="H25" s="114">
        <v>209</v>
      </c>
      <c r="I25" s="140">
        <v>205</v>
      </c>
      <c r="J25" s="115">
        <v>25</v>
      </c>
      <c r="K25" s="116">
        <v>12.195121951219512</v>
      </c>
    </row>
    <row r="26" spans="1:11" ht="14.1" customHeight="1" x14ac:dyDescent="0.2">
      <c r="A26" s="306">
        <v>26</v>
      </c>
      <c r="B26" s="307" t="s">
        <v>243</v>
      </c>
      <c r="C26" s="308"/>
      <c r="D26" s="113">
        <v>2.521655437921078</v>
      </c>
      <c r="E26" s="115">
        <v>131</v>
      </c>
      <c r="F26" s="114">
        <v>63</v>
      </c>
      <c r="G26" s="114">
        <v>87</v>
      </c>
      <c r="H26" s="114">
        <v>84</v>
      </c>
      <c r="I26" s="140">
        <v>119</v>
      </c>
      <c r="J26" s="115">
        <v>12</v>
      </c>
      <c r="K26" s="116">
        <v>10.084033613445378</v>
      </c>
    </row>
    <row r="27" spans="1:11" ht="14.1" customHeight="1" x14ac:dyDescent="0.2">
      <c r="A27" s="306">
        <v>27</v>
      </c>
      <c r="B27" s="307" t="s">
        <v>244</v>
      </c>
      <c r="C27" s="308"/>
      <c r="D27" s="113">
        <v>1.6361886429258903</v>
      </c>
      <c r="E27" s="115">
        <v>85</v>
      </c>
      <c r="F27" s="114">
        <v>59</v>
      </c>
      <c r="G27" s="114">
        <v>61</v>
      </c>
      <c r="H27" s="114">
        <v>40</v>
      </c>
      <c r="I27" s="140">
        <v>62</v>
      </c>
      <c r="J27" s="115">
        <v>23</v>
      </c>
      <c r="K27" s="116">
        <v>37.096774193548384</v>
      </c>
    </row>
    <row r="28" spans="1:11" ht="14.1" customHeight="1" x14ac:dyDescent="0.2">
      <c r="A28" s="306">
        <v>28</v>
      </c>
      <c r="B28" s="307" t="s">
        <v>245</v>
      </c>
      <c r="C28" s="308"/>
      <c r="D28" s="113" t="s">
        <v>513</v>
      </c>
      <c r="E28" s="115" t="s">
        <v>513</v>
      </c>
      <c r="F28" s="114">
        <v>4</v>
      </c>
      <c r="G28" s="114">
        <v>3</v>
      </c>
      <c r="H28" s="114" t="s">
        <v>513</v>
      </c>
      <c r="I28" s="140" t="s">
        <v>513</v>
      </c>
      <c r="J28" s="115" t="s">
        <v>513</v>
      </c>
      <c r="K28" s="116" t="s">
        <v>513</v>
      </c>
    </row>
    <row r="29" spans="1:11" ht="14.1" customHeight="1" x14ac:dyDescent="0.2">
      <c r="A29" s="306">
        <v>29</v>
      </c>
      <c r="B29" s="307" t="s">
        <v>246</v>
      </c>
      <c r="C29" s="308"/>
      <c r="D29" s="113">
        <v>4.7545717035611164</v>
      </c>
      <c r="E29" s="115">
        <v>247</v>
      </c>
      <c r="F29" s="114">
        <v>247</v>
      </c>
      <c r="G29" s="114">
        <v>190</v>
      </c>
      <c r="H29" s="114">
        <v>227</v>
      </c>
      <c r="I29" s="140">
        <v>193</v>
      </c>
      <c r="J29" s="115">
        <v>54</v>
      </c>
      <c r="K29" s="116">
        <v>27.979274611398964</v>
      </c>
    </row>
    <row r="30" spans="1:11" ht="14.1" customHeight="1" x14ac:dyDescent="0.2">
      <c r="A30" s="306" t="s">
        <v>247</v>
      </c>
      <c r="B30" s="307" t="s">
        <v>248</v>
      </c>
      <c r="C30" s="308"/>
      <c r="D30" s="113">
        <v>2.2136669874879691</v>
      </c>
      <c r="E30" s="115">
        <v>115</v>
      </c>
      <c r="F30" s="114">
        <v>89</v>
      </c>
      <c r="G30" s="114">
        <v>74</v>
      </c>
      <c r="H30" s="114" t="s">
        <v>513</v>
      </c>
      <c r="I30" s="140">
        <v>66</v>
      </c>
      <c r="J30" s="115">
        <v>49</v>
      </c>
      <c r="K30" s="116">
        <v>74.242424242424249</v>
      </c>
    </row>
    <row r="31" spans="1:11" ht="14.1" customHeight="1" x14ac:dyDescent="0.2">
      <c r="A31" s="306" t="s">
        <v>249</v>
      </c>
      <c r="B31" s="307" t="s">
        <v>250</v>
      </c>
      <c r="C31" s="308"/>
      <c r="D31" s="113">
        <v>2.5409047160731473</v>
      </c>
      <c r="E31" s="115">
        <v>132</v>
      </c>
      <c r="F31" s="114">
        <v>154</v>
      </c>
      <c r="G31" s="114">
        <v>116</v>
      </c>
      <c r="H31" s="114">
        <v>148</v>
      </c>
      <c r="I31" s="140">
        <v>127</v>
      </c>
      <c r="J31" s="115">
        <v>5</v>
      </c>
      <c r="K31" s="116">
        <v>3.9370078740157481</v>
      </c>
    </row>
    <row r="32" spans="1:11" ht="14.1" customHeight="1" x14ac:dyDescent="0.2">
      <c r="A32" s="306">
        <v>31</v>
      </c>
      <c r="B32" s="307" t="s">
        <v>251</v>
      </c>
      <c r="C32" s="308"/>
      <c r="D32" s="113">
        <v>0.75072184793070262</v>
      </c>
      <c r="E32" s="115">
        <v>39</v>
      </c>
      <c r="F32" s="114">
        <v>21</v>
      </c>
      <c r="G32" s="114">
        <v>26</v>
      </c>
      <c r="H32" s="114">
        <v>25</v>
      </c>
      <c r="I32" s="140">
        <v>21</v>
      </c>
      <c r="J32" s="115">
        <v>18</v>
      </c>
      <c r="K32" s="116">
        <v>85.714285714285708</v>
      </c>
    </row>
    <row r="33" spans="1:11" ht="14.1" customHeight="1" x14ac:dyDescent="0.2">
      <c r="A33" s="306">
        <v>32</v>
      </c>
      <c r="B33" s="307" t="s">
        <v>252</v>
      </c>
      <c r="C33" s="308"/>
      <c r="D33" s="113">
        <v>2.9643888354186716</v>
      </c>
      <c r="E33" s="115">
        <v>154</v>
      </c>
      <c r="F33" s="114">
        <v>123</v>
      </c>
      <c r="G33" s="114">
        <v>151</v>
      </c>
      <c r="H33" s="114">
        <v>131</v>
      </c>
      <c r="I33" s="140">
        <v>155</v>
      </c>
      <c r="J33" s="115">
        <v>-1</v>
      </c>
      <c r="K33" s="116">
        <v>-0.64516129032258063</v>
      </c>
    </row>
    <row r="34" spans="1:11" ht="14.1" customHeight="1" x14ac:dyDescent="0.2">
      <c r="A34" s="306">
        <v>33</v>
      </c>
      <c r="B34" s="307" t="s">
        <v>253</v>
      </c>
      <c r="C34" s="308"/>
      <c r="D34" s="113">
        <v>3.310875842155919</v>
      </c>
      <c r="E34" s="115">
        <v>172</v>
      </c>
      <c r="F34" s="114">
        <v>68</v>
      </c>
      <c r="G34" s="114">
        <v>71</v>
      </c>
      <c r="H34" s="114">
        <v>42</v>
      </c>
      <c r="I34" s="140">
        <v>81</v>
      </c>
      <c r="J34" s="115">
        <v>91</v>
      </c>
      <c r="K34" s="116">
        <v>112.34567901234568</v>
      </c>
    </row>
    <row r="35" spans="1:11" ht="14.1" customHeight="1" x14ac:dyDescent="0.2">
      <c r="A35" s="306">
        <v>34</v>
      </c>
      <c r="B35" s="307" t="s">
        <v>254</v>
      </c>
      <c r="C35" s="308"/>
      <c r="D35" s="113">
        <v>2.1174205967276225</v>
      </c>
      <c r="E35" s="115">
        <v>110</v>
      </c>
      <c r="F35" s="114">
        <v>115</v>
      </c>
      <c r="G35" s="114">
        <v>89</v>
      </c>
      <c r="H35" s="114">
        <v>86</v>
      </c>
      <c r="I35" s="140">
        <v>116</v>
      </c>
      <c r="J35" s="115">
        <v>-6</v>
      </c>
      <c r="K35" s="116">
        <v>-5.1724137931034484</v>
      </c>
    </row>
    <row r="36" spans="1:11" ht="14.1" customHeight="1" x14ac:dyDescent="0.2">
      <c r="A36" s="306">
        <v>41</v>
      </c>
      <c r="B36" s="307" t="s">
        <v>255</v>
      </c>
      <c r="C36" s="308"/>
      <c r="D36" s="113">
        <v>0.40423484119345526</v>
      </c>
      <c r="E36" s="115">
        <v>21</v>
      </c>
      <c r="F36" s="114">
        <v>17</v>
      </c>
      <c r="G36" s="114">
        <v>19</v>
      </c>
      <c r="H36" s="114">
        <v>18</v>
      </c>
      <c r="I36" s="140">
        <v>32</v>
      </c>
      <c r="J36" s="115">
        <v>-11</v>
      </c>
      <c r="K36" s="116">
        <v>-34.375</v>
      </c>
    </row>
    <row r="37" spans="1:11" ht="14.1" customHeight="1" x14ac:dyDescent="0.2">
      <c r="A37" s="306">
        <v>42</v>
      </c>
      <c r="B37" s="307" t="s">
        <v>256</v>
      </c>
      <c r="C37" s="308"/>
      <c r="D37" s="113">
        <v>0.11549566891241578</v>
      </c>
      <c r="E37" s="115">
        <v>6</v>
      </c>
      <c r="F37" s="114">
        <v>8</v>
      </c>
      <c r="G37" s="114">
        <v>10</v>
      </c>
      <c r="H37" s="114">
        <v>5</v>
      </c>
      <c r="I37" s="140" t="s">
        <v>513</v>
      </c>
      <c r="J37" s="115" t="s">
        <v>513</v>
      </c>
      <c r="K37" s="116" t="s">
        <v>513</v>
      </c>
    </row>
    <row r="38" spans="1:11" ht="14.1" customHeight="1" x14ac:dyDescent="0.2">
      <c r="A38" s="306">
        <v>43</v>
      </c>
      <c r="B38" s="307" t="s">
        <v>257</v>
      </c>
      <c r="C38" s="308"/>
      <c r="D38" s="113">
        <v>1.2512030798845044</v>
      </c>
      <c r="E38" s="115">
        <v>65</v>
      </c>
      <c r="F38" s="114">
        <v>34</v>
      </c>
      <c r="G38" s="114">
        <v>24</v>
      </c>
      <c r="H38" s="114">
        <v>36</v>
      </c>
      <c r="I38" s="140">
        <v>31</v>
      </c>
      <c r="J38" s="115">
        <v>34</v>
      </c>
      <c r="K38" s="116">
        <v>109.6774193548387</v>
      </c>
    </row>
    <row r="39" spans="1:11" ht="14.1" customHeight="1" x14ac:dyDescent="0.2">
      <c r="A39" s="306">
        <v>51</v>
      </c>
      <c r="B39" s="307" t="s">
        <v>258</v>
      </c>
      <c r="C39" s="308"/>
      <c r="D39" s="113">
        <v>13.070259865255053</v>
      </c>
      <c r="E39" s="115">
        <v>679</v>
      </c>
      <c r="F39" s="114">
        <v>672</v>
      </c>
      <c r="G39" s="114">
        <v>686</v>
      </c>
      <c r="H39" s="114">
        <v>841</v>
      </c>
      <c r="I39" s="140">
        <v>717</v>
      </c>
      <c r="J39" s="115">
        <v>-38</v>
      </c>
      <c r="K39" s="116">
        <v>-5.2998605299860531</v>
      </c>
    </row>
    <row r="40" spans="1:11" ht="14.1" customHeight="1" x14ac:dyDescent="0.2">
      <c r="A40" s="306" t="s">
        <v>259</v>
      </c>
      <c r="B40" s="307" t="s">
        <v>260</v>
      </c>
      <c r="C40" s="308"/>
      <c r="D40" s="113">
        <v>9.3551491819056789</v>
      </c>
      <c r="E40" s="115">
        <v>486</v>
      </c>
      <c r="F40" s="114">
        <v>442</v>
      </c>
      <c r="G40" s="114">
        <v>480</v>
      </c>
      <c r="H40" s="114">
        <v>478</v>
      </c>
      <c r="I40" s="140">
        <v>561</v>
      </c>
      <c r="J40" s="115">
        <v>-75</v>
      </c>
      <c r="K40" s="116">
        <v>-13.368983957219251</v>
      </c>
    </row>
    <row r="41" spans="1:11" ht="14.1" customHeight="1" x14ac:dyDescent="0.2">
      <c r="A41" s="306"/>
      <c r="B41" s="307" t="s">
        <v>261</v>
      </c>
      <c r="C41" s="308"/>
      <c r="D41" s="113">
        <v>7.1222329162656397</v>
      </c>
      <c r="E41" s="115">
        <v>370</v>
      </c>
      <c r="F41" s="114">
        <v>375</v>
      </c>
      <c r="G41" s="114">
        <v>389</v>
      </c>
      <c r="H41" s="114">
        <v>402</v>
      </c>
      <c r="I41" s="140">
        <v>467</v>
      </c>
      <c r="J41" s="115">
        <v>-97</v>
      </c>
      <c r="K41" s="116">
        <v>-20.770877944325481</v>
      </c>
    </row>
    <row r="42" spans="1:11" ht="14.1" customHeight="1" x14ac:dyDescent="0.2">
      <c r="A42" s="306">
        <v>52</v>
      </c>
      <c r="B42" s="307" t="s">
        <v>262</v>
      </c>
      <c r="C42" s="308"/>
      <c r="D42" s="113">
        <v>8.5851780558229063</v>
      </c>
      <c r="E42" s="115">
        <v>446</v>
      </c>
      <c r="F42" s="114">
        <v>375</v>
      </c>
      <c r="G42" s="114">
        <v>357</v>
      </c>
      <c r="H42" s="114">
        <v>373</v>
      </c>
      <c r="I42" s="140">
        <v>465</v>
      </c>
      <c r="J42" s="115">
        <v>-19</v>
      </c>
      <c r="K42" s="116">
        <v>-4.086021505376344</v>
      </c>
    </row>
    <row r="43" spans="1:11" ht="14.1" customHeight="1" x14ac:dyDescent="0.2">
      <c r="A43" s="306" t="s">
        <v>263</v>
      </c>
      <c r="B43" s="307" t="s">
        <v>264</v>
      </c>
      <c r="C43" s="308"/>
      <c r="D43" s="113">
        <v>7.8922040423484123</v>
      </c>
      <c r="E43" s="115">
        <v>410</v>
      </c>
      <c r="F43" s="114">
        <v>324</v>
      </c>
      <c r="G43" s="114">
        <v>313</v>
      </c>
      <c r="H43" s="114">
        <v>319</v>
      </c>
      <c r="I43" s="140">
        <v>430</v>
      </c>
      <c r="J43" s="115">
        <v>-20</v>
      </c>
      <c r="K43" s="116">
        <v>-4.6511627906976747</v>
      </c>
    </row>
    <row r="44" spans="1:11" ht="14.1" customHeight="1" x14ac:dyDescent="0.2">
      <c r="A44" s="306">
        <v>53</v>
      </c>
      <c r="B44" s="307" t="s">
        <v>265</v>
      </c>
      <c r="C44" s="308"/>
      <c r="D44" s="113">
        <v>1.0009624639076036</v>
      </c>
      <c r="E44" s="115">
        <v>52</v>
      </c>
      <c r="F44" s="114">
        <v>71</v>
      </c>
      <c r="G44" s="114">
        <v>107</v>
      </c>
      <c r="H44" s="114">
        <v>81</v>
      </c>
      <c r="I44" s="140">
        <v>118</v>
      </c>
      <c r="J44" s="115">
        <v>-66</v>
      </c>
      <c r="K44" s="116">
        <v>-55.932203389830505</v>
      </c>
    </row>
    <row r="45" spans="1:11" ht="14.1" customHeight="1" x14ac:dyDescent="0.2">
      <c r="A45" s="306" t="s">
        <v>266</v>
      </c>
      <c r="B45" s="307" t="s">
        <v>267</v>
      </c>
      <c r="C45" s="308"/>
      <c r="D45" s="113">
        <v>0.92396535129932622</v>
      </c>
      <c r="E45" s="115">
        <v>48</v>
      </c>
      <c r="F45" s="114">
        <v>71</v>
      </c>
      <c r="G45" s="114">
        <v>103</v>
      </c>
      <c r="H45" s="114">
        <v>80</v>
      </c>
      <c r="I45" s="140">
        <v>108</v>
      </c>
      <c r="J45" s="115">
        <v>-60</v>
      </c>
      <c r="K45" s="116">
        <v>-55.555555555555557</v>
      </c>
    </row>
    <row r="46" spans="1:11" ht="14.1" customHeight="1" x14ac:dyDescent="0.2">
      <c r="A46" s="306">
        <v>54</v>
      </c>
      <c r="B46" s="307" t="s">
        <v>268</v>
      </c>
      <c r="C46" s="308"/>
      <c r="D46" s="113">
        <v>3.3686236766121271</v>
      </c>
      <c r="E46" s="115">
        <v>175</v>
      </c>
      <c r="F46" s="114">
        <v>135</v>
      </c>
      <c r="G46" s="114">
        <v>132</v>
      </c>
      <c r="H46" s="114">
        <v>141</v>
      </c>
      <c r="I46" s="140">
        <v>147</v>
      </c>
      <c r="J46" s="115">
        <v>28</v>
      </c>
      <c r="K46" s="116">
        <v>19.047619047619047</v>
      </c>
    </row>
    <row r="47" spans="1:11" ht="14.1" customHeight="1" x14ac:dyDescent="0.2">
      <c r="A47" s="306">
        <v>61</v>
      </c>
      <c r="B47" s="307" t="s">
        <v>269</v>
      </c>
      <c r="C47" s="308"/>
      <c r="D47" s="113">
        <v>2.1944177093358999</v>
      </c>
      <c r="E47" s="115">
        <v>114</v>
      </c>
      <c r="F47" s="114">
        <v>74</v>
      </c>
      <c r="G47" s="114">
        <v>69</v>
      </c>
      <c r="H47" s="114">
        <v>50</v>
      </c>
      <c r="I47" s="140">
        <v>69</v>
      </c>
      <c r="J47" s="115">
        <v>45</v>
      </c>
      <c r="K47" s="116">
        <v>65.217391304347828</v>
      </c>
    </row>
    <row r="48" spans="1:11" ht="14.1" customHeight="1" x14ac:dyDescent="0.2">
      <c r="A48" s="306">
        <v>62</v>
      </c>
      <c r="B48" s="307" t="s">
        <v>270</v>
      </c>
      <c r="C48" s="308"/>
      <c r="D48" s="113">
        <v>8.5274302213666981</v>
      </c>
      <c r="E48" s="115">
        <v>443</v>
      </c>
      <c r="F48" s="114">
        <v>483</v>
      </c>
      <c r="G48" s="114">
        <v>438</v>
      </c>
      <c r="H48" s="114">
        <v>446</v>
      </c>
      <c r="I48" s="140">
        <v>436</v>
      </c>
      <c r="J48" s="115">
        <v>7</v>
      </c>
      <c r="K48" s="116">
        <v>1.6055045871559632</v>
      </c>
    </row>
    <row r="49" spans="1:11" ht="14.1" customHeight="1" x14ac:dyDescent="0.2">
      <c r="A49" s="306">
        <v>63</v>
      </c>
      <c r="B49" s="307" t="s">
        <v>271</v>
      </c>
      <c r="C49" s="308"/>
      <c r="D49" s="113">
        <v>5.5052935514918193</v>
      </c>
      <c r="E49" s="115">
        <v>286</v>
      </c>
      <c r="F49" s="114">
        <v>278</v>
      </c>
      <c r="G49" s="114">
        <v>249</v>
      </c>
      <c r="H49" s="114">
        <v>270</v>
      </c>
      <c r="I49" s="140">
        <v>270</v>
      </c>
      <c r="J49" s="115">
        <v>16</v>
      </c>
      <c r="K49" s="116">
        <v>5.9259259259259256</v>
      </c>
    </row>
    <row r="50" spans="1:11" ht="14.1" customHeight="1" x14ac:dyDescent="0.2">
      <c r="A50" s="306" t="s">
        <v>272</v>
      </c>
      <c r="B50" s="307" t="s">
        <v>273</v>
      </c>
      <c r="C50" s="308"/>
      <c r="D50" s="113">
        <v>1.1164581328200192</v>
      </c>
      <c r="E50" s="115">
        <v>58</v>
      </c>
      <c r="F50" s="114">
        <v>63</v>
      </c>
      <c r="G50" s="114">
        <v>35</v>
      </c>
      <c r="H50" s="114">
        <v>52</v>
      </c>
      <c r="I50" s="140">
        <v>52</v>
      </c>
      <c r="J50" s="115">
        <v>6</v>
      </c>
      <c r="K50" s="116">
        <v>11.538461538461538</v>
      </c>
    </row>
    <row r="51" spans="1:11" ht="14.1" customHeight="1" x14ac:dyDescent="0.2">
      <c r="A51" s="306" t="s">
        <v>274</v>
      </c>
      <c r="B51" s="307" t="s">
        <v>275</v>
      </c>
      <c r="C51" s="308"/>
      <c r="D51" s="113">
        <v>3.4841193455245429</v>
      </c>
      <c r="E51" s="115">
        <v>181</v>
      </c>
      <c r="F51" s="114">
        <v>194</v>
      </c>
      <c r="G51" s="114">
        <v>194</v>
      </c>
      <c r="H51" s="114">
        <v>192</v>
      </c>
      <c r="I51" s="140">
        <v>193</v>
      </c>
      <c r="J51" s="115">
        <v>-12</v>
      </c>
      <c r="K51" s="116">
        <v>-6.2176165803108807</v>
      </c>
    </row>
    <row r="52" spans="1:11" ht="14.1" customHeight="1" x14ac:dyDescent="0.2">
      <c r="A52" s="306">
        <v>71</v>
      </c>
      <c r="B52" s="307" t="s">
        <v>276</v>
      </c>
      <c r="C52" s="308"/>
      <c r="D52" s="113">
        <v>7.3147256977863329</v>
      </c>
      <c r="E52" s="115">
        <v>380</v>
      </c>
      <c r="F52" s="114">
        <v>296</v>
      </c>
      <c r="G52" s="114">
        <v>340</v>
      </c>
      <c r="H52" s="114">
        <v>324</v>
      </c>
      <c r="I52" s="140">
        <v>409</v>
      </c>
      <c r="J52" s="115">
        <v>-29</v>
      </c>
      <c r="K52" s="116">
        <v>-7.0904645476772616</v>
      </c>
    </row>
    <row r="53" spans="1:11" ht="14.1" customHeight="1" x14ac:dyDescent="0.2">
      <c r="A53" s="306" t="s">
        <v>277</v>
      </c>
      <c r="B53" s="307" t="s">
        <v>278</v>
      </c>
      <c r="C53" s="308"/>
      <c r="D53" s="113">
        <v>2.6948989412897015</v>
      </c>
      <c r="E53" s="115">
        <v>140</v>
      </c>
      <c r="F53" s="114">
        <v>123</v>
      </c>
      <c r="G53" s="114">
        <v>112</v>
      </c>
      <c r="H53" s="114">
        <v>127</v>
      </c>
      <c r="I53" s="140">
        <v>131</v>
      </c>
      <c r="J53" s="115">
        <v>9</v>
      </c>
      <c r="K53" s="116">
        <v>6.8702290076335881</v>
      </c>
    </row>
    <row r="54" spans="1:11" ht="14.1" customHeight="1" x14ac:dyDescent="0.2">
      <c r="A54" s="306" t="s">
        <v>279</v>
      </c>
      <c r="B54" s="307" t="s">
        <v>280</v>
      </c>
      <c r="C54" s="308"/>
      <c r="D54" s="113">
        <v>3.888354186717998</v>
      </c>
      <c r="E54" s="115">
        <v>202</v>
      </c>
      <c r="F54" s="114">
        <v>145</v>
      </c>
      <c r="G54" s="114">
        <v>181</v>
      </c>
      <c r="H54" s="114">
        <v>171</v>
      </c>
      <c r="I54" s="140">
        <v>233</v>
      </c>
      <c r="J54" s="115">
        <v>-31</v>
      </c>
      <c r="K54" s="116">
        <v>-13.304721030042918</v>
      </c>
    </row>
    <row r="55" spans="1:11" ht="14.1" customHeight="1" x14ac:dyDescent="0.2">
      <c r="A55" s="306">
        <v>72</v>
      </c>
      <c r="B55" s="307" t="s">
        <v>281</v>
      </c>
      <c r="C55" s="308"/>
      <c r="D55" s="113">
        <v>1.5591915303176132</v>
      </c>
      <c r="E55" s="115">
        <v>81</v>
      </c>
      <c r="F55" s="114">
        <v>123</v>
      </c>
      <c r="G55" s="114">
        <v>57</v>
      </c>
      <c r="H55" s="114">
        <v>66</v>
      </c>
      <c r="I55" s="140">
        <v>80</v>
      </c>
      <c r="J55" s="115">
        <v>1</v>
      </c>
      <c r="K55" s="116">
        <v>1.25</v>
      </c>
    </row>
    <row r="56" spans="1:11" ht="14.1" customHeight="1" x14ac:dyDescent="0.2">
      <c r="A56" s="306" t="s">
        <v>282</v>
      </c>
      <c r="B56" s="307" t="s">
        <v>283</v>
      </c>
      <c r="C56" s="308"/>
      <c r="D56" s="113">
        <v>0.32723772858517808</v>
      </c>
      <c r="E56" s="115">
        <v>17</v>
      </c>
      <c r="F56" s="114">
        <v>12</v>
      </c>
      <c r="G56" s="114">
        <v>20</v>
      </c>
      <c r="H56" s="114">
        <v>21</v>
      </c>
      <c r="I56" s="140">
        <v>12</v>
      </c>
      <c r="J56" s="115">
        <v>5</v>
      </c>
      <c r="K56" s="116">
        <v>41.666666666666664</v>
      </c>
    </row>
    <row r="57" spans="1:11" ht="14.1" customHeight="1" x14ac:dyDescent="0.2">
      <c r="A57" s="306" t="s">
        <v>284</v>
      </c>
      <c r="B57" s="307" t="s">
        <v>285</v>
      </c>
      <c r="C57" s="308"/>
      <c r="D57" s="113">
        <v>0.98171318575553412</v>
      </c>
      <c r="E57" s="115">
        <v>51</v>
      </c>
      <c r="F57" s="114">
        <v>105</v>
      </c>
      <c r="G57" s="114">
        <v>29</v>
      </c>
      <c r="H57" s="114">
        <v>34</v>
      </c>
      <c r="I57" s="140">
        <v>41</v>
      </c>
      <c r="J57" s="115">
        <v>10</v>
      </c>
      <c r="K57" s="116">
        <v>24.390243902439025</v>
      </c>
    </row>
    <row r="58" spans="1:11" ht="14.1" customHeight="1" x14ac:dyDescent="0.2">
      <c r="A58" s="306">
        <v>73</v>
      </c>
      <c r="B58" s="307" t="s">
        <v>286</v>
      </c>
      <c r="C58" s="308"/>
      <c r="D58" s="113">
        <v>1.4051973051010587</v>
      </c>
      <c r="E58" s="115">
        <v>73</v>
      </c>
      <c r="F58" s="114">
        <v>70</v>
      </c>
      <c r="G58" s="114">
        <v>65</v>
      </c>
      <c r="H58" s="114">
        <v>57</v>
      </c>
      <c r="I58" s="140">
        <v>77</v>
      </c>
      <c r="J58" s="115">
        <v>-4</v>
      </c>
      <c r="K58" s="116">
        <v>-5.1948051948051948</v>
      </c>
    </row>
    <row r="59" spans="1:11" ht="14.1" customHeight="1" x14ac:dyDescent="0.2">
      <c r="A59" s="306" t="s">
        <v>287</v>
      </c>
      <c r="B59" s="307" t="s">
        <v>288</v>
      </c>
      <c r="C59" s="308"/>
      <c r="D59" s="113">
        <v>1.1549566891241578</v>
      </c>
      <c r="E59" s="115">
        <v>60</v>
      </c>
      <c r="F59" s="114">
        <v>53</v>
      </c>
      <c r="G59" s="114">
        <v>55</v>
      </c>
      <c r="H59" s="114">
        <v>49</v>
      </c>
      <c r="I59" s="140">
        <v>67</v>
      </c>
      <c r="J59" s="115">
        <v>-7</v>
      </c>
      <c r="K59" s="116">
        <v>-10.447761194029852</v>
      </c>
    </row>
    <row r="60" spans="1:11" ht="14.1" customHeight="1" x14ac:dyDescent="0.2">
      <c r="A60" s="306">
        <v>81</v>
      </c>
      <c r="B60" s="307" t="s">
        <v>289</v>
      </c>
      <c r="C60" s="308"/>
      <c r="D60" s="113">
        <v>5.3705486044273343</v>
      </c>
      <c r="E60" s="115">
        <v>279</v>
      </c>
      <c r="F60" s="114">
        <v>234</v>
      </c>
      <c r="G60" s="114">
        <v>252</v>
      </c>
      <c r="H60" s="114">
        <v>210</v>
      </c>
      <c r="I60" s="140">
        <v>280</v>
      </c>
      <c r="J60" s="115">
        <v>-1</v>
      </c>
      <c r="K60" s="116">
        <v>-0.35714285714285715</v>
      </c>
    </row>
    <row r="61" spans="1:11" ht="14.1" customHeight="1" x14ac:dyDescent="0.2">
      <c r="A61" s="306" t="s">
        <v>290</v>
      </c>
      <c r="B61" s="307" t="s">
        <v>291</v>
      </c>
      <c r="C61" s="308"/>
      <c r="D61" s="113">
        <v>1.2704523580365736</v>
      </c>
      <c r="E61" s="115">
        <v>66</v>
      </c>
      <c r="F61" s="114">
        <v>40</v>
      </c>
      <c r="G61" s="114">
        <v>52</v>
      </c>
      <c r="H61" s="114">
        <v>41</v>
      </c>
      <c r="I61" s="140">
        <v>51</v>
      </c>
      <c r="J61" s="115">
        <v>15</v>
      </c>
      <c r="K61" s="116">
        <v>29.411764705882351</v>
      </c>
    </row>
    <row r="62" spans="1:11" ht="14.1" customHeight="1" x14ac:dyDescent="0.2">
      <c r="A62" s="306" t="s">
        <v>292</v>
      </c>
      <c r="B62" s="307" t="s">
        <v>293</v>
      </c>
      <c r="C62" s="308"/>
      <c r="D62" s="113">
        <v>1.9634263715110682</v>
      </c>
      <c r="E62" s="115">
        <v>102</v>
      </c>
      <c r="F62" s="114">
        <v>115</v>
      </c>
      <c r="G62" s="114">
        <v>106</v>
      </c>
      <c r="H62" s="114">
        <v>93</v>
      </c>
      <c r="I62" s="140">
        <v>115</v>
      </c>
      <c r="J62" s="115">
        <v>-13</v>
      </c>
      <c r="K62" s="116">
        <v>-11.304347826086957</v>
      </c>
    </row>
    <row r="63" spans="1:11" ht="14.1" customHeight="1" x14ac:dyDescent="0.2">
      <c r="A63" s="306"/>
      <c r="B63" s="307" t="s">
        <v>294</v>
      </c>
      <c r="C63" s="308"/>
      <c r="D63" s="113">
        <v>1.7516843118383061</v>
      </c>
      <c r="E63" s="115">
        <v>91</v>
      </c>
      <c r="F63" s="114">
        <v>106</v>
      </c>
      <c r="G63" s="114">
        <v>98</v>
      </c>
      <c r="H63" s="114">
        <v>88</v>
      </c>
      <c r="I63" s="140">
        <v>97</v>
      </c>
      <c r="J63" s="115">
        <v>-6</v>
      </c>
      <c r="K63" s="116">
        <v>-6.1855670103092786</v>
      </c>
    </row>
    <row r="64" spans="1:11" ht="14.1" customHeight="1" x14ac:dyDescent="0.2">
      <c r="A64" s="306" t="s">
        <v>295</v>
      </c>
      <c r="B64" s="307" t="s">
        <v>296</v>
      </c>
      <c r="C64" s="308"/>
      <c r="D64" s="113">
        <v>0.86621751684311843</v>
      </c>
      <c r="E64" s="115">
        <v>45</v>
      </c>
      <c r="F64" s="114">
        <v>32</v>
      </c>
      <c r="G64" s="114">
        <v>35</v>
      </c>
      <c r="H64" s="114">
        <v>36</v>
      </c>
      <c r="I64" s="140">
        <v>45</v>
      </c>
      <c r="J64" s="115">
        <v>0</v>
      </c>
      <c r="K64" s="116">
        <v>0</v>
      </c>
    </row>
    <row r="65" spans="1:11" ht="14.1" customHeight="1" x14ac:dyDescent="0.2">
      <c r="A65" s="306" t="s">
        <v>297</v>
      </c>
      <c r="B65" s="307" t="s">
        <v>298</v>
      </c>
      <c r="C65" s="308"/>
      <c r="D65" s="113">
        <v>0.53897978825794035</v>
      </c>
      <c r="E65" s="115">
        <v>28</v>
      </c>
      <c r="F65" s="114">
        <v>18</v>
      </c>
      <c r="G65" s="114">
        <v>18</v>
      </c>
      <c r="H65" s="114">
        <v>14</v>
      </c>
      <c r="I65" s="140">
        <v>33</v>
      </c>
      <c r="J65" s="115">
        <v>-5</v>
      </c>
      <c r="K65" s="116">
        <v>-15.151515151515152</v>
      </c>
    </row>
    <row r="66" spans="1:11" ht="14.1" customHeight="1" x14ac:dyDescent="0.2">
      <c r="A66" s="306">
        <v>82</v>
      </c>
      <c r="B66" s="307" t="s">
        <v>299</v>
      </c>
      <c r="C66" s="308"/>
      <c r="D66" s="113">
        <v>2.598652550529355</v>
      </c>
      <c r="E66" s="115">
        <v>135</v>
      </c>
      <c r="F66" s="114">
        <v>254</v>
      </c>
      <c r="G66" s="114">
        <v>117</v>
      </c>
      <c r="H66" s="114">
        <v>116</v>
      </c>
      <c r="I66" s="140">
        <v>127</v>
      </c>
      <c r="J66" s="115">
        <v>8</v>
      </c>
      <c r="K66" s="116">
        <v>6.2992125984251972</v>
      </c>
    </row>
    <row r="67" spans="1:11" ht="14.1" customHeight="1" x14ac:dyDescent="0.2">
      <c r="A67" s="306" t="s">
        <v>300</v>
      </c>
      <c r="B67" s="307" t="s">
        <v>301</v>
      </c>
      <c r="C67" s="308"/>
      <c r="D67" s="113">
        <v>1.6169393647738211</v>
      </c>
      <c r="E67" s="115">
        <v>84</v>
      </c>
      <c r="F67" s="114">
        <v>216</v>
      </c>
      <c r="G67" s="114">
        <v>82</v>
      </c>
      <c r="H67" s="114">
        <v>77</v>
      </c>
      <c r="I67" s="140">
        <v>83</v>
      </c>
      <c r="J67" s="115">
        <v>1</v>
      </c>
      <c r="K67" s="116">
        <v>1.2048192771084338</v>
      </c>
    </row>
    <row r="68" spans="1:11" ht="14.1" customHeight="1" x14ac:dyDescent="0.2">
      <c r="A68" s="306" t="s">
        <v>302</v>
      </c>
      <c r="B68" s="307" t="s">
        <v>303</v>
      </c>
      <c r="C68" s="308"/>
      <c r="D68" s="113">
        <v>0.57747834456207892</v>
      </c>
      <c r="E68" s="115">
        <v>30</v>
      </c>
      <c r="F68" s="114">
        <v>19</v>
      </c>
      <c r="G68" s="114">
        <v>24</v>
      </c>
      <c r="H68" s="114">
        <v>23</v>
      </c>
      <c r="I68" s="140">
        <v>28</v>
      </c>
      <c r="J68" s="115">
        <v>2</v>
      </c>
      <c r="K68" s="116">
        <v>7.1428571428571432</v>
      </c>
    </row>
    <row r="69" spans="1:11" ht="14.1" customHeight="1" x14ac:dyDescent="0.2">
      <c r="A69" s="306">
        <v>83</v>
      </c>
      <c r="B69" s="307" t="s">
        <v>304</v>
      </c>
      <c r="C69" s="308"/>
      <c r="D69" s="113">
        <v>2.9836381135707413</v>
      </c>
      <c r="E69" s="115">
        <v>155</v>
      </c>
      <c r="F69" s="114">
        <v>133</v>
      </c>
      <c r="G69" s="114">
        <v>156</v>
      </c>
      <c r="H69" s="114">
        <v>121</v>
      </c>
      <c r="I69" s="140">
        <v>191</v>
      </c>
      <c r="J69" s="115">
        <v>-36</v>
      </c>
      <c r="K69" s="116">
        <v>-18.848167539267017</v>
      </c>
    </row>
    <row r="70" spans="1:11" ht="14.1" customHeight="1" x14ac:dyDescent="0.2">
      <c r="A70" s="306" t="s">
        <v>305</v>
      </c>
      <c r="B70" s="307" t="s">
        <v>306</v>
      </c>
      <c r="C70" s="308"/>
      <c r="D70" s="113">
        <v>2.4639076034648699</v>
      </c>
      <c r="E70" s="115">
        <v>128</v>
      </c>
      <c r="F70" s="114">
        <v>95</v>
      </c>
      <c r="G70" s="114">
        <v>141</v>
      </c>
      <c r="H70" s="114">
        <v>103</v>
      </c>
      <c r="I70" s="140">
        <v>153</v>
      </c>
      <c r="J70" s="115">
        <v>-25</v>
      </c>
      <c r="K70" s="116">
        <v>-16.33986928104575</v>
      </c>
    </row>
    <row r="71" spans="1:11" ht="14.1" customHeight="1" x14ac:dyDescent="0.2">
      <c r="A71" s="306"/>
      <c r="B71" s="307" t="s">
        <v>307</v>
      </c>
      <c r="C71" s="308"/>
      <c r="D71" s="113">
        <v>1.5976900866217516</v>
      </c>
      <c r="E71" s="115">
        <v>83</v>
      </c>
      <c r="F71" s="114">
        <v>55</v>
      </c>
      <c r="G71" s="114">
        <v>103</v>
      </c>
      <c r="H71" s="114">
        <v>69</v>
      </c>
      <c r="I71" s="140">
        <v>120</v>
      </c>
      <c r="J71" s="115">
        <v>-37</v>
      </c>
      <c r="K71" s="116">
        <v>-30.833333333333332</v>
      </c>
    </row>
    <row r="72" spans="1:11" ht="14.1" customHeight="1" x14ac:dyDescent="0.2">
      <c r="A72" s="306">
        <v>84</v>
      </c>
      <c r="B72" s="307" t="s">
        <v>308</v>
      </c>
      <c r="C72" s="308"/>
      <c r="D72" s="113">
        <v>2.9643888354186716</v>
      </c>
      <c r="E72" s="115">
        <v>154</v>
      </c>
      <c r="F72" s="114">
        <v>95</v>
      </c>
      <c r="G72" s="114">
        <v>134</v>
      </c>
      <c r="H72" s="114">
        <v>105</v>
      </c>
      <c r="I72" s="140">
        <v>93</v>
      </c>
      <c r="J72" s="115">
        <v>61</v>
      </c>
      <c r="K72" s="116">
        <v>65.591397849462368</v>
      </c>
    </row>
    <row r="73" spans="1:11" ht="14.1" customHeight="1" x14ac:dyDescent="0.2">
      <c r="A73" s="306" t="s">
        <v>309</v>
      </c>
      <c r="B73" s="307" t="s">
        <v>310</v>
      </c>
      <c r="C73" s="308"/>
      <c r="D73" s="113">
        <v>1.3666987487969202</v>
      </c>
      <c r="E73" s="115">
        <v>71</v>
      </c>
      <c r="F73" s="114">
        <v>57</v>
      </c>
      <c r="G73" s="114">
        <v>56</v>
      </c>
      <c r="H73" s="114">
        <v>65</v>
      </c>
      <c r="I73" s="140">
        <v>35</v>
      </c>
      <c r="J73" s="115">
        <v>36</v>
      </c>
      <c r="K73" s="116">
        <v>102.85714285714286</v>
      </c>
    </row>
    <row r="74" spans="1:11" ht="14.1" customHeight="1" x14ac:dyDescent="0.2">
      <c r="A74" s="306" t="s">
        <v>311</v>
      </c>
      <c r="B74" s="307" t="s">
        <v>312</v>
      </c>
      <c r="C74" s="308"/>
      <c r="D74" s="113">
        <v>0.32723772858517808</v>
      </c>
      <c r="E74" s="115">
        <v>17</v>
      </c>
      <c r="F74" s="114">
        <v>9</v>
      </c>
      <c r="G74" s="114">
        <v>26</v>
      </c>
      <c r="H74" s="114">
        <v>9</v>
      </c>
      <c r="I74" s="140">
        <v>4</v>
      </c>
      <c r="J74" s="115">
        <v>13</v>
      </c>
      <c r="K74" s="116" t="s">
        <v>514</v>
      </c>
    </row>
    <row r="75" spans="1:11" ht="14.1" customHeight="1" x14ac:dyDescent="0.2">
      <c r="A75" s="306" t="s">
        <v>313</v>
      </c>
      <c r="B75" s="307" t="s">
        <v>314</v>
      </c>
      <c r="C75" s="308"/>
      <c r="D75" s="113">
        <v>0.80846968238691053</v>
      </c>
      <c r="E75" s="115">
        <v>42</v>
      </c>
      <c r="F75" s="114">
        <v>22</v>
      </c>
      <c r="G75" s="114">
        <v>27</v>
      </c>
      <c r="H75" s="114">
        <v>19</v>
      </c>
      <c r="I75" s="140">
        <v>41</v>
      </c>
      <c r="J75" s="115">
        <v>1</v>
      </c>
      <c r="K75" s="116">
        <v>2.4390243902439024</v>
      </c>
    </row>
    <row r="76" spans="1:11" ht="14.1" customHeight="1" x14ac:dyDescent="0.2">
      <c r="A76" s="306">
        <v>91</v>
      </c>
      <c r="B76" s="307" t="s">
        <v>315</v>
      </c>
      <c r="C76" s="308"/>
      <c r="D76" s="113">
        <v>0.23099133782483156</v>
      </c>
      <c r="E76" s="115">
        <v>12</v>
      </c>
      <c r="F76" s="114">
        <v>10</v>
      </c>
      <c r="G76" s="114">
        <v>36</v>
      </c>
      <c r="H76" s="114">
        <v>11</v>
      </c>
      <c r="I76" s="140">
        <v>8</v>
      </c>
      <c r="J76" s="115">
        <v>4</v>
      </c>
      <c r="K76" s="116">
        <v>50</v>
      </c>
    </row>
    <row r="77" spans="1:11" ht="14.1" customHeight="1" x14ac:dyDescent="0.2">
      <c r="A77" s="306">
        <v>92</v>
      </c>
      <c r="B77" s="307" t="s">
        <v>316</v>
      </c>
      <c r="C77" s="308"/>
      <c r="D77" s="113">
        <v>0.48123195380173245</v>
      </c>
      <c r="E77" s="115">
        <v>25</v>
      </c>
      <c r="F77" s="114">
        <v>16</v>
      </c>
      <c r="G77" s="114">
        <v>18</v>
      </c>
      <c r="H77" s="114">
        <v>23</v>
      </c>
      <c r="I77" s="140">
        <v>20</v>
      </c>
      <c r="J77" s="115">
        <v>5</v>
      </c>
      <c r="K77" s="116">
        <v>25</v>
      </c>
    </row>
    <row r="78" spans="1:11" ht="14.1" customHeight="1" x14ac:dyDescent="0.2">
      <c r="A78" s="306">
        <v>93</v>
      </c>
      <c r="B78" s="307" t="s">
        <v>317</v>
      </c>
      <c r="C78" s="308"/>
      <c r="D78" s="113">
        <v>0.30798845043310874</v>
      </c>
      <c r="E78" s="115">
        <v>16</v>
      </c>
      <c r="F78" s="114" t="s">
        <v>513</v>
      </c>
      <c r="G78" s="114">
        <v>8</v>
      </c>
      <c r="H78" s="114">
        <v>4</v>
      </c>
      <c r="I78" s="140">
        <v>4</v>
      </c>
      <c r="J78" s="115">
        <v>12</v>
      </c>
      <c r="K78" s="116" t="s">
        <v>514</v>
      </c>
    </row>
    <row r="79" spans="1:11" ht="14.1" customHeight="1" x14ac:dyDescent="0.2">
      <c r="A79" s="306">
        <v>94</v>
      </c>
      <c r="B79" s="307" t="s">
        <v>318</v>
      </c>
      <c r="C79" s="308"/>
      <c r="D79" s="113">
        <v>0.21174205967276227</v>
      </c>
      <c r="E79" s="115">
        <v>11</v>
      </c>
      <c r="F79" s="114">
        <v>5</v>
      </c>
      <c r="G79" s="114">
        <v>6</v>
      </c>
      <c r="H79" s="114">
        <v>8</v>
      </c>
      <c r="I79" s="140">
        <v>7</v>
      </c>
      <c r="J79" s="115">
        <v>4</v>
      </c>
      <c r="K79" s="116">
        <v>57.142857142857146</v>
      </c>
    </row>
    <row r="80" spans="1:11" ht="14.1" customHeight="1" x14ac:dyDescent="0.2">
      <c r="A80" s="306" t="s">
        <v>319</v>
      </c>
      <c r="B80" s="307" t="s">
        <v>320</v>
      </c>
      <c r="C80" s="308"/>
      <c r="D80" s="113" t="s">
        <v>513</v>
      </c>
      <c r="E80" s="115" t="s">
        <v>513</v>
      </c>
      <c r="F80" s="114">
        <v>0</v>
      </c>
      <c r="G80" s="114">
        <v>0</v>
      </c>
      <c r="H80" s="114" t="s">
        <v>513</v>
      </c>
      <c r="I80" s="140">
        <v>0</v>
      </c>
      <c r="J80" s="115" t="s">
        <v>513</v>
      </c>
      <c r="K80" s="116" t="s">
        <v>513</v>
      </c>
    </row>
    <row r="81" spans="1:11" ht="14.1" customHeight="1" x14ac:dyDescent="0.2">
      <c r="A81" s="310" t="s">
        <v>321</v>
      </c>
      <c r="B81" s="311" t="s">
        <v>333</v>
      </c>
      <c r="C81" s="312"/>
      <c r="D81" s="125">
        <v>9.6246390760346481E-2</v>
      </c>
      <c r="E81" s="143">
        <v>5</v>
      </c>
      <c r="F81" s="144" t="s">
        <v>513</v>
      </c>
      <c r="G81" s="144">
        <v>3</v>
      </c>
      <c r="H81" s="144" t="s">
        <v>513</v>
      </c>
      <c r="I81" s="145">
        <v>4</v>
      </c>
      <c r="J81" s="143">
        <v>1</v>
      </c>
      <c r="K81" s="146">
        <v>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50165</v>
      </c>
      <c r="C10" s="114">
        <v>26666</v>
      </c>
      <c r="D10" s="114">
        <v>23499</v>
      </c>
      <c r="E10" s="114">
        <v>39103</v>
      </c>
      <c r="F10" s="114">
        <v>10606</v>
      </c>
      <c r="G10" s="114">
        <v>5386</v>
      </c>
      <c r="H10" s="114">
        <v>14037</v>
      </c>
      <c r="I10" s="115">
        <v>6704</v>
      </c>
      <c r="J10" s="114">
        <v>5279</v>
      </c>
      <c r="K10" s="114">
        <v>1425</v>
      </c>
      <c r="L10" s="423">
        <v>3734</v>
      </c>
      <c r="M10" s="424">
        <v>4447</v>
      </c>
    </row>
    <row r="11" spans="1:13" ht="11.1" customHeight="1" x14ac:dyDescent="0.2">
      <c r="A11" s="422" t="s">
        <v>387</v>
      </c>
      <c r="B11" s="115">
        <v>52163</v>
      </c>
      <c r="C11" s="114">
        <v>28146</v>
      </c>
      <c r="D11" s="114">
        <v>24017</v>
      </c>
      <c r="E11" s="114">
        <v>40939</v>
      </c>
      <c r="F11" s="114">
        <v>10772</v>
      </c>
      <c r="G11" s="114">
        <v>5372</v>
      </c>
      <c r="H11" s="114">
        <v>14720</v>
      </c>
      <c r="I11" s="115">
        <v>6850</v>
      </c>
      <c r="J11" s="114">
        <v>5341</v>
      </c>
      <c r="K11" s="114">
        <v>1509</v>
      </c>
      <c r="L11" s="423">
        <v>5098</v>
      </c>
      <c r="M11" s="424">
        <v>3215</v>
      </c>
    </row>
    <row r="12" spans="1:13" ht="11.1" customHeight="1" x14ac:dyDescent="0.2">
      <c r="A12" s="422" t="s">
        <v>388</v>
      </c>
      <c r="B12" s="115">
        <v>53282</v>
      </c>
      <c r="C12" s="114">
        <v>28745</v>
      </c>
      <c r="D12" s="114">
        <v>24537</v>
      </c>
      <c r="E12" s="114">
        <v>41985</v>
      </c>
      <c r="F12" s="114">
        <v>10863</v>
      </c>
      <c r="G12" s="114">
        <v>5771</v>
      </c>
      <c r="H12" s="114">
        <v>15072</v>
      </c>
      <c r="I12" s="115">
        <v>6990</v>
      </c>
      <c r="J12" s="114">
        <v>5392</v>
      </c>
      <c r="K12" s="114">
        <v>1598</v>
      </c>
      <c r="L12" s="423">
        <v>5719</v>
      </c>
      <c r="M12" s="424">
        <v>4742</v>
      </c>
    </row>
    <row r="13" spans="1:13" s="110" customFormat="1" ht="11.1" customHeight="1" x14ac:dyDescent="0.2">
      <c r="A13" s="422" t="s">
        <v>389</v>
      </c>
      <c r="B13" s="115">
        <v>52151</v>
      </c>
      <c r="C13" s="114">
        <v>27904</v>
      </c>
      <c r="D13" s="114">
        <v>24247</v>
      </c>
      <c r="E13" s="114">
        <v>40884</v>
      </c>
      <c r="F13" s="114">
        <v>10825</v>
      </c>
      <c r="G13" s="114">
        <v>5467</v>
      </c>
      <c r="H13" s="114">
        <v>15025</v>
      </c>
      <c r="I13" s="115">
        <v>6852</v>
      </c>
      <c r="J13" s="114">
        <v>5308</v>
      </c>
      <c r="K13" s="114">
        <v>1544</v>
      </c>
      <c r="L13" s="423">
        <v>3340</v>
      </c>
      <c r="M13" s="424">
        <v>4526</v>
      </c>
    </row>
    <row r="14" spans="1:13" ht="15" customHeight="1" x14ac:dyDescent="0.2">
      <c r="A14" s="422" t="s">
        <v>390</v>
      </c>
      <c r="B14" s="115">
        <v>51411</v>
      </c>
      <c r="C14" s="114">
        <v>27568</v>
      </c>
      <c r="D14" s="114">
        <v>23843</v>
      </c>
      <c r="E14" s="114">
        <v>39486</v>
      </c>
      <c r="F14" s="114">
        <v>11590</v>
      </c>
      <c r="G14" s="114">
        <v>5108</v>
      </c>
      <c r="H14" s="114">
        <v>15062</v>
      </c>
      <c r="I14" s="115">
        <v>6736</v>
      </c>
      <c r="J14" s="114">
        <v>5224</v>
      </c>
      <c r="K14" s="114">
        <v>1512</v>
      </c>
      <c r="L14" s="423">
        <v>4198</v>
      </c>
      <c r="M14" s="424">
        <v>4796</v>
      </c>
    </row>
    <row r="15" spans="1:13" ht="11.1" customHeight="1" x14ac:dyDescent="0.2">
      <c r="A15" s="422" t="s">
        <v>387</v>
      </c>
      <c r="B15" s="115">
        <v>52858</v>
      </c>
      <c r="C15" s="114">
        <v>28636</v>
      </c>
      <c r="D15" s="114">
        <v>24222</v>
      </c>
      <c r="E15" s="114">
        <v>40343</v>
      </c>
      <c r="F15" s="114">
        <v>12235</v>
      </c>
      <c r="G15" s="114">
        <v>5020</v>
      </c>
      <c r="H15" s="114">
        <v>15853</v>
      </c>
      <c r="I15" s="115">
        <v>6914</v>
      </c>
      <c r="J15" s="114">
        <v>5247</v>
      </c>
      <c r="K15" s="114">
        <v>1667</v>
      </c>
      <c r="L15" s="423">
        <v>5062</v>
      </c>
      <c r="M15" s="424">
        <v>3690</v>
      </c>
    </row>
    <row r="16" spans="1:13" ht="11.1" customHeight="1" x14ac:dyDescent="0.2">
      <c r="A16" s="422" t="s">
        <v>388</v>
      </c>
      <c r="B16" s="115">
        <v>53402</v>
      </c>
      <c r="C16" s="114">
        <v>29046</v>
      </c>
      <c r="D16" s="114">
        <v>24356</v>
      </c>
      <c r="E16" s="114">
        <v>40879</v>
      </c>
      <c r="F16" s="114">
        <v>12423</v>
      </c>
      <c r="G16" s="114">
        <v>5353</v>
      </c>
      <c r="H16" s="114">
        <v>16148</v>
      </c>
      <c r="I16" s="115">
        <v>6973</v>
      </c>
      <c r="J16" s="114">
        <v>5211</v>
      </c>
      <c r="K16" s="114">
        <v>1762</v>
      </c>
      <c r="L16" s="423">
        <v>4897</v>
      </c>
      <c r="M16" s="424">
        <v>4517</v>
      </c>
    </row>
    <row r="17" spans="1:13" s="110" customFormat="1" ht="11.1" customHeight="1" x14ac:dyDescent="0.2">
      <c r="A17" s="422" t="s">
        <v>389</v>
      </c>
      <c r="B17" s="115">
        <v>53254</v>
      </c>
      <c r="C17" s="114">
        <v>28971</v>
      </c>
      <c r="D17" s="114">
        <v>24283</v>
      </c>
      <c r="E17" s="114">
        <v>40704</v>
      </c>
      <c r="F17" s="114">
        <v>12535</v>
      </c>
      <c r="G17" s="114">
        <v>5166</v>
      </c>
      <c r="H17" s="114">
        <v>16265</v>
      </c>
      <c r="I17" s="115">
        <v>6808</v>
      </c>
      <c r="J17" s="114">
        <v>5114</v>
      </c>
      <c r="K17" s="114">
        <v>1694</v>
      </c>
      <c r="L17" s="423">
        <v>3526</v>
      </c>
      <c r="M17" s="424">
        <v>4217</v>
      </c>
    </row>
    <row r="18" spans="1:13" ht="15" customHeight="1" x14ac:dyDescent="0.2">
      <c r="A18" s="422" t="s">
        <v>391</v>
      </c>
      <c r="B18" s="115">
        <v>53252</v>
      </c>
      <c r="C18" s="114">
        <v>28915</v>
      </c>
      <c r="D18" s="114">
        <v>24337</v>
      </c>
      <c r="E18" s="114">
        <v>40274</v>
      </c>
      <c r="F18" s="114">
        <v>12951</v>
      </c>
      <c r="G18" s="114">
        <v>5009</v>
      </c>
      <c r="H18" s="114">
        <v>16438</v>
      </c>
      <c r="I18" s="115">
        <v>6659</v>
      </c>
      <c r="J18" s="114">
        <v>5003</v>
      </c>
      <c r="K18" s="114">
        <v>1656</v>
      </c>
      <c r="L18" s="423">
        <v>4601</v>
      </c>
      <c r="M18" s="424">
        <v>4751</v>
      </c>
    </row>
    <row r="19" spans="1:13" ht="11.1" customHeight="1" x14ac:dyDescent="0.2">
      <c r="A19" s="422" t="s">
        <v>387</v>
      </c>
      <c r="B19" s="115">
        <v>54863</v>
      </c>
      <c r="C19" s="114">
        <v>30065</v>
      </c>
      <c r="D19" s="114">
        <v>24798</v>
      </c>
      <c r="E19" s="114">
        <v>41084</v>
      </c>
      <c r="F19" s="114">
        <v>13749</v>
      </c>
      <c r="G19" s="114">
        <v>4936</v>
      </c>
      <c r="H19" s="114">
        <v>17122</v>
      </c>
      <c r="I19" s="115">
        <v>6873</v>
      </c>
      <c r="J19" s="114">
        <v>5090</v>
      </c>
      <c r="K19" s="114">
        <v>1783</v>
      </c>
      <c r="L19" s="423">
        <v>6473</v>
      </c>
      <c r="M19" s="424">
        <v>5002</v>
      </c>
    </row>
    <row r="20" spans="1:13" ht="11.1" customHeight="1" x14ac:dyDescent="0.2">
      <c r="A20" s="422" t="s">
        <v>388</v>
      </c>
      <c r="B20" s="115">
        <v>55246</v>
      </c>
      <c r="C20" s="114">
        <v>30378</v>
      </c>
      <c r="D20" s="114">
        <v>24868</v>
      </c>
      <c r="E20" s="114">
        <v>41265</v>
      </c>
      <c r="F20" s="114">
        <v>13924</v>
      </c>
      <c r="G20" s="114">
        <v>5234</v>
      </c>
      <c r="H20" s="114">
        <v>17326</v>
      </c>
      <c r="I20" s="115">
        <v>6963</v>
      </c>
      <c r="J20" s="114">
        <v>5090</v>
      </c>
      <c r="K20" s="114">
        <v>1873</v>
      </c>
      <c r="L20" s="423">
        <v>4915</v>
      </c>
      <c r="M20" s="424">
        <v>4784</v>
      </c>
    </row>
    <row r="21" spans="1:13" s="110" customFormat="1" ht="11.1" customHeight="1" x14ac:dyDescent="0.2">
      <c r="A21" s="422" t="s">
        <v>389</v>
      </c>
      <c r="B21" s="115">
        <v>54200</v>
      </c>
      <c r="C21" s="114">
        <v>29562</v>
      </c>
      <c r="D21" s="114">
        <v>24638</v>
      </c>
      <c r="E21" s="114">
        <v>40517</v>
      </c>
      <c r="F21" s="114">
        <v>13673</v>
      </c>
      <c r="G21" s="114">
        <v>4956</v>
      </c>
      <c r="H21" s="114">
        <v>17322</v>
      </c>
      <c r="I21" s="115">
        <v>7001</v>
      </c>
      <c r="J21" s="114">
        <v>5101</v>
      </c>
      <c r="K21" s="114">
        <v>1900</v>
      </c>
      <c r="L21" s="423">
        <v>2886</v>
      </c>
      <c r="M21" s="424">
        <v>4187</v>
      </c>
    </row>
    <row r="22" spans="1:13" ht="15" customHeight="1" x14ac:dyDescent="0.2">
      <c r="A22" s="422" t="s">
        <v>392</v>
      </c>
      <c r="B22" s="115">
        <v>53624</v>
      </c>
      <c r="C22" s="114">
        <v>29150</v>
      </c>
      <c r="D22" s="114">
        <v>24474</v>
      </c>
      <c r="E22" s="114">
        <v>39966</v>
      </c>
      <c r="F22" s="114">
        <v>13628</v>
      </c>
      <c r="G22" s="114">
        <v>4562</v>
      </c>
      <c r="H22" s="114">
        <v>17496</v>
      </c>
      <c r="I22" s="115">
        <v>6816</v>
      </c>
      <c r="J22" s="114">
        <v>4971</v>
      </c>
      <c r="K22" s="114">
        <v>1845</v>
      </c>
      <c r="L22" s="423">
        <v>3969</v>
      </c>
      <c r="M22" s="424">
        <v>4587</v>
      </c>
    </row>
    <row r="23" spans="1:13" ht="11.1" customHeight="1" x14ac:dyDescent="0.2">
      <c r="A23" s="422" t="s">
        <v>387</v>
      </c>
      <c r="B23" s="115">
        <v>55112</v>
      </c>
      <c r="C23" s="114">
        <v>30318</v>
      </c>
      <c r="D23" s="114">
        <v>24794</v>
      </c>
      <c r="E23" s="114">
        <v>40787</v>
      </c>
      <c r="F23" s="114">
        <v>14253</v>
      </c>
      <c r="G23" s="114">
        <v>4492</v>
      </c>
      <c r="H23" s="114">
        <v>18204</v>
      </c>
      <c r="I23" s="115">
        <v>6989</v>
      </c>
      <c r="J23" s="114">
        <v>5088</v>
      </c>
      <c r="K23" s="114">
        <v>1901</v>
      </c>
      <c r="L23" s="423">
        <v>5291</v>
      </c>
      <c r="M23" s="424">
        <v>4140</v>
      </c>
    </row>
    <row r="24" spans="1:13" ht="11.1" customHeight="1" x14ac:dyDescent="0.2">
      <c r="A24" s="422" t="s">
        <v>388</v>
      </c>
      <c r="B24" s="115">
        <v>55695</v>
      </c>
      <c r="C24" s="114">
        <v>30671</v>
      </c>
      <c r="D24" s="114">
        <v>25024</v>
      </c>
      <c r="E24" s="114">
        <v>40857</v>
      </c>
      <c r="F24" s="114">
        <v>14460</v>
      </c>
      <c r="G24" s="114">
        <v>4713</v>
      </c>
      <c r="H24" s="114">
        <v>18551</v>
      </c>
      <c r="I24" s="115">
        <v>7125</v>
      </c>
      <c r="J24" s="114">
        <v>5168</v>
      </c>
      <c r="K24" s="114">
        <v>1957</v>
      </c>
      <c r="L24" s="423">
        <v>4834</v>
      </c>
      <c r="M24" s="424">
        <v>4475</v>
      </c>
    </row>
    <row r="25" spans="1:13" s="110" customFormat="1" ht="11.1" customHeight="1" x14ac:dyDescent="0.2">
      <c r="A25" s="422" t="s">
        <v>389</v>
      </c>
      <c r="B25" s="115">
        <v>54729</v>
      </c>
      <c r="C25" s="114">
        <v>29949</v>
      </c>
      <c r="D25" s="114">
        <v>24780</v>
      </c>
      <c r="E25" s="114">
        <v>39874</v>
      </c>
      <c r="F25" s="114">
        <v>14474</v>
      </c>
      <c r="G25" s="114">
        <v>4452</v>
      </c>
      <c r="H25" s="114">
        <v>18425</v>
      </c>
      <c r="I25" s="115">
        <v>7091</v>
      </c>
      <c r="J25" s="114">
        <v>5186</v>
      </c>
      <c r="K25" s="114">
        <v>1905</v>
      </c>
      <c r="L25" s="423">
        <v>3375</v>
      </c>
      <c r="M25" s="424">
        <v>4427</v>
      </c>
    </row>
    <row r="26" spans="1:13" ht="15" customHeight="1" x14ac:dyDescent="0.2">
      <c r="A26" s="422" t="s">
        <v>393</v>
      </c>
      <c r="B26" s="115">
        <v>55057</v>
      </c>
      <c r="C26" s="114">
        <v>30268</v>
      </c>
      <c r="D26" s="114">
        <v>24789</v>
      </c>
      <c r="E26" s="114">
        <v>40175</v>
      </c>
      <c r="F26" s="114">
        <v>14510</v>
      </c>
      <c r="G26" s="114">
        <v>4312</v>
      </c>
      <c r="H26" s="114">
        <v>18703</v>
      </c>
      <c r="I26" s="115">
        <v>6976</v>
      </c>
      <c r="J26" s="114">
        <v>5116</v>
      </c>
      <c r="K26" s="114">
        <v>1860</v>
      </c>
      <c r="L26" s="423">
        <v>5000</v>
      </c>
      <c r="M26" s="424">
        <v>4793</v>
      </c>
    </row>
    <row r="27" spans="1:13" ht="11.1" customHeight="1" x14ac:dyDescent="0.2">
      <c r="A27" s="422" t="s">
        <v>387</v>
      </c>
      <c r="B27" s="115">
        <v>56663</v>
      </c>
      <c r="C27" s="114">
        <v>31084</v>
      </c>
      <c r="D27" s="114">
        <v>25579</v>
      </c>
      <c r="E27" s="114">
        <v>41520</v>
      </c>
      <c r="F27" s="114">
        <v>14774</v>
      </c>
      <c r="G27" s="114">
        <v>4392</v>
      </c>
      <c r="H27" s="114">
        <v>19286</v>
      </c>
      <c r="I27" s="115">
        <v>7043</v>
      </c>
      <c r="J27" s="114">
        <v>5116</v>
      </c>
      <c r="K27" s="114">
        <v>1927</v>
      </c>
      <c r="L27" s="423">
        <v>5304</v>
      </c>
      <c r="M27" s="424">
        <v>3792</v>
      </c>
    </row>
    <row r="28" spans="1:13" ht="11.1" customHeight="1" x14ac:dyDescent="0.2">
      <c r="A28" s="422" t="s">
        <v>388</v>
      </c>
      <c r="B28" s="115">
        <v>56625</v>
      </c>
      <c r="C28" s="114">
        <v>31165</v>
      </c>
      <c r="D28" s="114">
        <v>25460</v>
      </c>
      <c r="E28" s="114">
        <v>41739</v>
      </c>
      <c r="F28" s="114">
        <v>14846</v>
      </c>
      <c r="G28" s="114">
        <v>4417</v>
      </c>
      <c r="H28" s="114">
        <v>19352</v>
      </c>
      <c r="I28" s="115">
        <v>7119</v>
      </c>
      <c r="J28" s="114">
        <v>5135</v>
      </c>
      <c r="K28" s="114">
        <v>1984</v>
      </c>
      <c r="L28" s="423">
        <v>5399</v>
      </c>
      <c r="M28" s="424">
        <v>5503</v>
      </c>
    </row>
    <row r="29" spans="1:13" s="110" customFormat="1" ht="11.1" customHeight="1" x14ac:dyDescent="0.2">
      <c r="A29" s="422" t="s">
        <v>389</v>
      </c>
      <c r="B29" s="115">
        <v>55576</v>
      </c>
      <c r="C29" s="114">
        <v>30406</v>
      </c>
      <c r="D29" s="114">
        <v>25170</v>
      </c>
      <c r="E29" s="114">
        <v>40771</v>
      </c>
      <c r="F29" s="114">
        <v>14795</v>
      </c>
      <c r="G29" s="114">
        <v>4196</v>
      </c>
      <c r="H29" s="114">
        <v>19213</v>
      </c>
      <c r="I29" s="115">
        <v>7079</v>
      </c>
      <c r="J29" s="114">
        <v>5103</v>
      </c>
      <c r="K29" s="114">
        <v>1976</v>
      </c>
      <c r="L29" s="423">
        <v>3623</v>
      </c>
      <c r="M29" s="424">
        <v>4896</v>
      </c>
    </row>
    <row r="30" spans="1:13" ht="15" customHeight="1" x14ac:dyDescent="0.2">
      <c r="A30" s="422" t="s">
        <v>394</v>
      </c>
      <c r="B30" s="115">
        <v>55751</v>
      </c>
      <c r="C30" s="114">
        <v>30503</v>
      </c>
      <c r="D30" s="114">
        <v>25248</v>
      </c>
      <c r="E30" s="114">
        <v>40678</v>
      </c>
      <c r="F30" s="114">
        <v>15071</v>
      </c>
      <c r="G30" s="114">
        <v>3959</v>
      </c>
      <c r="H30" s="114">
        <v>19429</v>
      </c>
      <c r="I30" s="115">
        <v>6794</v>
      </c>
      <c r="J30" s="114">
        <v>4824</v>
      </c>
      <c r="K30" s="114">
        <v>1970</v>
      </c>
      <c r="L30" s="423">
        <v>4980</v>
      </c>
      <c r="M30" s="424">
        <v>4920</v>
      </c>
    </row>
    <row r="31" spans="1:13" ht="11.1" customHeight="1" x14ac:dyDescent="0.2">
      <c r="A31" s="422" t="s">
        <v>387</v>
      </c>
      <c r="B31" s="115">
        <v>57125</v>
      </c>
      <c r="C31" s="114">
        <v>31453</v>
      </c>
      <c r="D31" s="114">
        <v>25672</v>
      </c>
      <c r="E31" s="114">
        <v>41620</v>
      </c>
      <c r="F31" s="114">
        <v>15504</v>
      </c>
      <c r="G31" s="114">
        <v>3942</v>
      </c>
      <c r="H31" s="114">
        <v>19900</v>
      </c>
      <c r="I31" s="115">
        <v>7044</v>
      </c>
      <c r="J31" s="114">
        <v>4943</v>
      </c>
      <c r="K31" s="114">
        <v>2101</v>
      </c>
      <c r="L31" s="423">
        <v>5146</v>
      </c>
      <c r="M31" s="424">
        <v>3737</v>
      </c>
    </row>
    <row r="32" spans="1:13" ht="11.1" customHeight="1" x14ac:dyDescent="0.2">
      <c r="A32" s="422" t="s">
        <v>388</v>
      </c>
      <c r="B32" s="115">
        <v>57435</v>
      </c>
      <c r="C32" s="114">
        <v>31544</v>
      </c>
      <c r="D32" s="114">
        <v>25891</v>
      </c>
      <c r="E32" s="114">
        <v>41557</v>
      </c>
      <c r="F32" s="114">
        <v>15877</v>
      </c>
      <c r="G32" s="114">
        <v>4158</v>
      </c>
      <c r="H32" s="114">
        <v>20077</v>
      </c>
      <c r="I32" s="115">
        <v>7139</v>
      </c>
      <c r="J32" s="114">
        <v>4941</v>
      </c>
      <c r="K32" s="114">
        <v>2198</v>
      </c>
      <c r="L32" s="423">
        <v>5410</v>
      </c>
      <c r="M32" s="424">
        <v>5289</v>
      </c>
    </row>
    <row r="33" spans="1:13" s="110" customFormat="1" ht="11.1" customHeight="1" x14ac:dyDescent="0.2">
      <c r="A33" s="422" t="s">
        <v>389</v>
      </c>
      <c r="B33" s="115">
        <v>56487</v>
      </c>
      <c r="C33" s="114">
        <v>30876</v>
      </c>
      <c r="D33" s="114">
        <v>25611</v>
      </c>
      <c r="E33" s="114">
        <v>40630</v>
      </c>
      <c r="F33" s="114">
        <v>15856</v>
      </c>
      <c r="G33" s="114">
        <v>3908</v>
      </c>
      <c r="H33" s="114">
        <v>19953</v>
      </c>
      <c r="I33" s="115">
        <v>7028</v>
      </c>
      <c r="J33" s="114">
        <v>4885</v>
      </c>
      <c r="K33" s="114">
        <v>2143</v>
      </c>
      <c r="L33" s="423">
        <v>3650</v>
      </c>
      <c r="M33" s="424">
        <v>4557</v>
      </c>
    </row>
    <row r="34" spans="1:13" ht="15" customHeight="1" x14ac:dyDescent="0.2">
      <c r="A34" s="422" t="s">
        <v>395</v>
      </c>
      <c r="B34" s="115">
        <v>56483</v>
      </c>
      <c r="C34" s="114">
        <v>30981</v>
      </c>
      <c r="D34" s="114">
        <v>25502</v>
      </c>
      <c r="E34" s="114">
        <v>40472</v>
      </c>
      <c r="F34" s="114">
        <v>16010</v>
      </c>
      <c r="G34" s="114">
        <v>3728</v>
      </c>
      <c r="H34" s="114">
        <v>20219</v>
      </c>
      <c r="I34" s="115">
        <v>7100</v>
      </c>
      <c r="J34" s="114">
        <v>4925</v>
      </c>
      <c r="K34" s="114">
        <v>2175</v>
      </c>
      <c r="L34" s="423">
        <v>4376</v>
      </c>
      <c r="M34" s="424">
        <v>4134</v>
      </c>
    </row>
    <row r="35" spans="1:13" ht="11.1" customHeight="1" x14ac:dyDescent="0.2">
      <c r="A35" s="422" t="s">
        <v>387</v>
      </c>
      <c r="B35" s="115">
        <v>58416</v>
      </c>
      <c r="C35" s="114">
        <v>32204</v>
      </c>
      <c r="D35" s="114">
        <v>26212</v>
      </c>
      <c r="E35" s="114">
        <v>41799</v>
      </c>
      <c r="F35" s="114">
        <v>16617</v>
      </c>
      <c r="G35" s="114">
        <v>3819</v>
      </c>
      <c r="H35" s="114">
        <v>20897</v>
      </c>
      <c r="I35" s="115">
        <v>7301</v>
      </c>
      <c r="J35" s="114">
        <v>5076</v>
      </c>
      <c r="K35" s="114">
        <v>2225</v>
      </c>
      <c r="L35" s="423">
        <v>5120</v>
      </c>
      <c r="M35" s="424">
        <v>3421</v>
      </c>
    </row>
    <row r="36" spans="1:13" ht="11.1" customHeight="1" x14ac:dyDescent="0.2">
      <c r="A36" s="422" t="s">
        <v>388</v>
      </c>
      <c r="B36" s="115">
        <v>58746</v>
      </c>
      <c r="C36" s="114">
        <v>32317</v>
      </c>
      <c r="D36" s="114">
        <v>26429</v>
      </c>
      <c r="E36" s="114">
        <v>41883</v>
      </c>
      <c r="F36" s="114">
        <v>16863</v>
      </c>
      <c r="G36" s="114">
        <v>4092</v>
      </c>
      <c r="H36" s="114">
        <v>21013</v>
      </c>
      <c r="I36" s="115">
        <v>7394</v>
      </c>
      <c r="J36" s="114">
        <v>5015</v>
      </c>
      <c r="K36" s="114">
        <v>2379</v>
      </c>
      <c r="L36" s="423">
        <v>5254</v>
      </c>
      <c r="M36" s="424">
        <v>5046</v>
      </c>
    </row>
    <row r="37" spans="1:13" s="110" customFormat="1" ht="11.1" customHeight="1" x14ac:dyDescent="0.2">
      <c r="A37" s="422" t="s">
        <v>389</v>
      </c>
      <c r="B37" s="115">
        <v>58709</v>
      </c>
      <c r="C37" s="114">
        <v>32287</v>
      </c>
      <c r="D37" s="114">
        <v>26422</v>
      </c>
      <c r="E37" s="114">
        <v>41573</v>
      </c>
      <c r="F37" s="114">
        <v>17136</v>
      </c>
      <c r="G37" s="114">
        <v>4121</v>
      </c>
      <c r="H37" s="114">
        <v>21027</v>
      </c>
      <c r="I37" s="115">
        <v>7398</v>
      </c>
      <c r="J37" s="114">
        <v>5035</v>
      </c>
      <c r="K37" s="114">
        <v>2363</v>
      </c>
      <c r="L37" s="423">
        <v>4089</v>
      </c>
      <c r="M37" s="424">
        <v>4393</v>
      </c>
    </row>
    <row r="38" spans="1:13" ht="15" customHeight="1" x14ac:dyDescent="0.2">
      <c r="A38" s="425" t="s">
        <v>396</v>
      </c>
      <c r="B38" s="115">
        <v>59064</v>
      </c>
      <c r="C38" s="114">
        <v>32596</v>
      </c>
      <c r="D38" s="114">
        <v>26468</v>
      </c>
      <c r="E38" s="114">
        <v>41819</v>
      </c>
      <c r="F38" s="114">
        <v>17245</v>
      </c>
      <c r="G38" s="114">
        <v>4043</v>
      </c>
      <c r="H38" s="114">
        <v>21188</v>
      </c>
      <c r="I38" s="115">
        <v>7419</v>
      </c>
      <c r="J38" s="114">
        <v>5013</v>
      </c>
      <c r="K38" s="114">
        <v>2406</v>
      </c>
      <c r="L38" s="423">
        <v>5243</v>
      </c>
      <c r="M38" s="424">
        <v>4897</v>
      </c>
    </row>
    <row r="39" spans="1:13" ht="11.1" customHeight="1" x14ac:dyDescent="0.2">
      <c r="A39" s="422" t="s">
        <v>387</v>
      </c>
      <c r="B39" s="115">
        <v>60902</v>
      </c>
      <c r="C39" s="114">
        <v>33730</v>
      </c>
      <c r="D39" s="114">
        <v>27172</v>
      </c>
      <c r="E39" s="114">
        <v>43089</v>
      </c>
      <c r="F39" s="114">
        <v>17813</v>
      </c>
      <c r="G39" s="114">
        <v>4157</v>
      </c>
      <c r="H39" s="114">
        <v>21857</v>
      </c>
      <c r="I39" s="115">
        <v>7667</v>
      </c>
      <c r="J39" s="114">
        <v>5170</v>
      </c>
      <c r="K39" s="114">
        <v>2497</v>
      </c>
      <c r="L39" s="423">
        <v>5642</v>
      </c>
      <c r="M39" s="424">
        <v>4041</v>
      </c>
    </row>
    <row r="40" spans="1:13" ht="11.1" customHeight="1" x14ac:dyDescent="0.2">
      <c r="A40" s="425" t="s">
        <v>388</v>
      </c>
      <c r="B40" s="115">
        <v>61267</v>
      </c>
      <c r="C40" s="114">
        <v>33950</v>
      </c>
      <c r="D40" s="114">
        <v>27317</v>
      </c>
      <c r="E40" s="114">
        <v>43104</v>
      </c>
      <c r="F40" s="114">
        <v>18163</v>
      </c>
      <c r="G40" s="114">
        <v>4513</v>
      </c>
      <c r="H40" s="114">
        <v>22035</v>
      </c>
      <c r="I40" s="115">
        <v>7739</v>
      </c>
      <c r="J40" s="114">
        <v>5225</v>
      </c>
      <c r="K40" s="114">
        <v>2514</v>
      </c>
      <c r="L40" s="423">
        <v>5996</v>
      </c>
      <c r="M40" s="424">
        <v>5828</v>
      </c>
    </row>
    <row r="41" spans="1:13" s="110" customFormat="1" ht="11.1" customHeight="1" x14ac:dyDescent="0.2">
      <c r="A41" s="422" t="s">
        <v>389</v>
      </c>
      <c r="B41" s="115">
        <v>60839</v>
      </c>
      <c r="C41" s="114">
        <v>33612</v>
      </c>
      <c r="D41" s="114">
        <v>27227</v>
      </c>
      <c r="E41" s="114">
        <v>42548</v>
      </c>
      <c r="F41" s="114">
        <v>18291</v>
      </c>
      <c r="G41" s="114">
        <v>4425</v>
      </c>
      <c r="H41" s="114">
        <v>22011</v>
      </c>
      <c r="I41" s="115">
        <v>7731</v>
      </c>
      <c r="J41" s="114">
        <v>5210</v>
      </c>
      <c r="K41" s="114">
        <v>2521</v>
      </c>
      <c r="L41" s="423">
        <v>4038</v>
      </c>
      <c r="M41" s="424">
        <v>4603</v>
      </c>
    </row>
    <row r="42" spans="1:13" ht="15" customHeight="1" x14ac:dyDescent="0.2">
      <c r="A42" s="422" t="s">
        <v>397</v>
      </c>
      <c r="B42" s="115">
        <v>61261</v>
      </c>
      <c r="C42" s="114">
        <v>33908</v>
      </c>
      <c r="D42" s="114">
        <v>27353</v>
      </c>
      <c r="E42" s="114">
        <v>42629</v>
      </c>
      <c r="F42" s="114">
        <v>18632</v>
      </c>
      <c r="G42" s="114">
        <v>4308</v>
      </c>
      <c r="H42" s="114">
        <v>22235</v>
      </c>
      <c r="I42" s="115">
        <v>7627</v>
      </c>
      <c r="J42" s="114">
        <v>5082</v>
      </c>
      <c r="K42" s="114">
        <v>2545</v>
      </c>
      <c r="L42" s="423">
        <v>5074</v>
      </c>
      <c r="M42" s="424">
        <v>5092</v>
      </c>
    </row>
    <row r="43" spans="1:13" ht="11.1" customHeight="1" x14ac:dyDescent="0.2">
      <c r="A43" s="422" t="s">
        <v>387</v>
      </c>
      <c r="B43" s="115">
        <v>62535</v>
      </c>
      <c r="C43" s="114">
        <v>34825</v>
      </c>
      <c r="D43" s="114">
        <v>27710</v>
      </c>
      <c r="E43" s="114">
        <v>43532</v>
      </c>
      <c r="F43" s="114">
        <v>19003</v>
      </c>
      <c r="G43" s="114">
        <v>4389</v>
      </c>
      <c r="H43" s="114">
        <v>22677</v>
      </c>
      <c r="I43" s="115">
        <v>7892</v>
      </c>
      <c r="J43" s="114">
        <v>5233</v>
      </c>
      <c r="K43" s="114">
        <v>2659</v>
      </c>
      <c r="L43" s="423">
        <v>5919</v>
      </c>
      <c r="M43" s="424">
        <v>4597</v>
      </c>
    </row>
    <row r="44" spans="1:13" ht="11.1" customHeight="1" x14ac:dyDescent="0.2">
      <c r="A44" s="422" t="s">
        <v>388</v>
      </c>
      <c r="B44" s="115">
        <v>62475</v>
      </c>
      <c r="C44" s="114">
        <v>34775</v>
      </c>
      <c r="D44" s="114">
        <v>27700</v>
      </c>
      <c r="E44" s="114">
        <v>43307</v>
      </c>
      <c r="F44" s="114">
        <v>19168</v>
      </c>
      <c r="G44" s="114">
        <v>4757</v>
      </c>
      <c r="H44" s="114">
        <v>22703</v>
      </c>
      <c r="I44" s="115">
        <v>7826</v>
      </c>
      <c r="J44" s="114">
        <v>5122</v>
      </c>
      <c r="K44" s="114">
        <v>2704</v>
      </c>
      <c r="L44" s="423">
        <v>5806</v>
      </c>
      <c r="M44" s="424">
        <v>5866</v>
      </c>
    </row>
    <row r="45" spans="1:13" s="110" customFormat="1" ht="11.1" customHeight="1" x14ac:dyDescent="0.2">
      <c r="A45" s="422" t="s">
        <v>389</v>
      </c>
      <c r="B45" s="115">
        <v>61765</v>
      </c>
      <c r="C45" s="114">
        <v>34199</v>
      </c>
      <c r="D45" s="114">
        <v>27566</v>
      </c>
      <c r="E45" s="114">
        <v>42767</v>
      </c>
      <c r="F45" s="114">
        <v>18998</v>
      </c>
      <c r="G45" s="114">
        <v>4688</v>
      </c>
      <c r="H45" s="114">
        <v>22605</v>
      </c>
      <c r="I45" s="115">
        <v>7693</v>
      </c>
      <c r="J45" s="114">
        <v>5041</v>
      </c>
      <c r="K45" s="114">
        <v>2652</v>
      </c>
      <c r="L45" s="423">
        <v>3862</v>
      </c>
      <c r="M45" s="424">
        <v>4590</v>
      </c>
    </row>
    <row r="46" spans="1:13" ht="15" customHeight="1" x14ac:dyDescent="0.2">
      <c r="A46" s="422" t="s">
        <v>398</v>
      </c>
      <c r="B46" s="115">
        <v>61843</v>
      </c>
      <c r="C46" s="114">
        <v>34366</v>
      </c>
      <c r="D46" s="114">
        <v>27477</v>
      </c>
      <c r="E46" s="114">
        <v>42960</v>
      </c>
      <c r="F46" s="114">
        <v>18883</v>
      </c>
      <c r="G46" s="114">
        <v>4563</v>
      </c>
      <c r="H46" s="114">
        <v>22729</v>
      </c>
      <c r="I46" s="115">
        <v>7629</v>
      </c>
      <c r="J46" s="114">
        <v>4989</v>
      </c>
      <c r="K46" s="114">
        <v>2640</v>
      </c>
      <c r="L46" s="423">
        <v>5330</v>
      </c>
      <c r="M46" s="424">
        <v>5438</v>
      </c>
    </row>
    <row r="47" spans="1:13" ht="11.1" customHeight="1" x14ac:dyDescent="0.2">
      <c r="A47" s="422" t="s">
        <v>387</v>
      </c>
      <c r="B47" s="115">
        <v>62848</v>
      </c>
      <c r="C47" s="114">
        <v>35075</v>
      </c>
      <c r="D47" s="114">
        <v>27773</v>
      </c>
      <c r="E47" s="114">
        <v>43639</v>
      </c>
      <c r="F47" s="114">
        <v>19209</v>
      </c>
      <c r="G47" s="114">
        <v>4633</v>
      </c>
      <c r="H47" s="114">
        <v>23046</v>
      </c>
      <c r="I47" s="115">
        <v>7895</v>
      </c>
      <c r="J47" s="114">
        <v>5126</v>
      </c>
      <c r="K47" s="114">
        <v>2769</v>
      </c>
      <c r="L47" s="423">
        <v>5496</v>
      </c>
      <c r="M47" s="424">
        <v>4518</v>
      </c>
    </row>
    <row r="48" spans="1:13" ht="11.1" customHeight="1" x14ac:dyDescent="0.2">
      <c r="A48" s="422" t="s">
        <v>388</v>
      </c>
      <c r="B48" s="115">
        <v>63044</v>
      </c>
      <c r="C48" s="114">
        <v>35159</v>
      </c>
      <c r="D48" s="114">
        <v>27885</v>
      </c>
      <c r="E48" s="114">
        <v>43754</v>
      </c>
      <c r="F48" s="114">
        <v>19290</v>
      </c>
      <c r="G48" s="114">
        <v>5014</v>
      </c>
      <c r="H48" s="114">
        <v>23100</v>
      </c>
      <c r="I48" s="115">
        <v>7921</v>
      </c>
      <c r="J48" s="114">
        <v>5075</v>
      </c>
      <c r="K48" s="114">
        <v>2846</v>
      </c>
      <c r="L48" s="423">
        <v>5339</v>
      </c>
      <c r="M48" s="424">
        <v>5142</v>
      </c>
    </row>
    <row r="49" spans="1:17" s="110" customFormat="1" ht="11.1" customHeight="1" x14ac:dyDescent="0.2">
      <c r="A49" s="422" t="s">
        <v>389</v>
      </c>
      <c r="B49" s="115">
        <v>60889</v>
      </c>
      <c r="C49" s="114">
        <v>33778</v>
      </c>
      <c r="D49" s="114">
        <v>27111</v>
      </c>
      <c r="E49" s="114">
        <v>42416</v>
      </c>
      <c r="F49" s="114">
        <v>18473</v>
      </c>
      <c r="G49" s="114">
        <v>4919</v>
      </c>
      <c r="H49" s="114">
        <v>22258</v>
      </c>
      <c r="I49" s="115">
        <v>7753</v>
      </c>
      <c r="J49" s="114">
        <v>4934</v>
      </c>
      <c r="K49" s="114">
        <v>2819</v>
      </c>
      <c r="L49" s="423">
        <v>4215</v>
      </c>
      <c r="M49" s="424">
        <v>4842</v>
      </c>
    </row>
    <row r="50" spans="1:17" ht="15" customHeight="1" x14ac:dyDescent="0.2">
      <c r="A50" s="422" t="s">
        <v>399</v>
      </c>
      <c r="B50" s="143">
        <v>60713</v>
      </c>
      <c r="C50" s="144">
        <v>33697</v>
      </c>
      <c r="D50" s="144">
        <v>27016</v>
      </c>
      <c r="E50" s="144">
        <v>42337</v>
      </c>
      <c r="F50" s="144">
        <v>18376</v>
      </c>
      <c r="G50" s="144">
        <v>4866</v>
      </c>
      <c r="H50" s="144">
        <v>22230</v>
      </c>
      <c r="I50" s="143">
        <v>7538</v>
      </c>
      <c r="J50" s="144">
        <v>4804</v>
      </c>
      <c r="K50" s="144">
        <v>2734</v>
      </c>
      <c r="L50" s="426">
        <v>4922</v>
      </c>
      <c r="M50" s="427">
        <v>5195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-1.8272076063580356</v>
      </c>
      <c r="C6" s="480">
        <f>'Tabelle 3.3'!J11</f>
        <v>-1.192816882946651</v>
      </c>
      <c r="D6" s="481">
        <f t="shared" ref="D6:E9" si="0">IF(OR(AND(B6&gt;=-50,B6&lt;=50),ISNUMBER(B6)=FALSE),B6,"")</f>
        <v>-1.8272076063580356</v>
      </c>
      <c r="E6" s="481">
        <f t="shared" si="0"/>
        <v>-1.192816882946651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0.7039980017060905</v>
      </c>
      <c r="C7" s="480">
        <f>'Tabelle 3.1'!J23</f>
        <v>-2.6006845590352197</v>
      </c>
      <c r="D7" s="481">
        <f t="shared" si="0"/>
        <v>0.7039980017060905</v>
      </c>
      <c r="E7" s="481">
        <f>IF(OR(AND(C7&gt;=-50,C7&lt;=50),ISNUMBER(C7)=FALSE),C7,"")</f>
        <v>-2.6006845590352197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-1.8272076063580356</v>
      </c>
      <c r="C14" s="480">
        <f>'Tabelle 3.3'!J11</f>
        <v>-1.192816882946651</v>
      </c>
      <c r="D14" s="481">
        <f>IF(OR(AND(B14&gt;=-50,B14&lt;=50),ISNUMBER(B14)=FALSE),B14,"")</f>
        <v>-1.8272076063580356</v>
      </c>
      <c r="E14" s="481">
        <f>IF(OR(AND(C14&gt;=-50,C14&lt;=50),ISNUMBER(C14)=FALSE),C14,"")</f>
        <v>-1.192816882946651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-0.5961251862891207</v>
      </c>
      <c r="C15" s="480">
        <f>'Tabelle 3.3'!J12</f>
        <v>0</v>
      </c>
      <c r="D15" s="481">
        <f t="shared" ref="D15:E45" si="3">IF(OR(AND(B15&gt;=-50,B15&lt;=50),ISNUMBER(B15)=FALSE),B15,"")</f>
        <v>-0.5961251862891207</v>
      </c>
      <c r="E15" s="481">
        <f t="shared" si="3"/>
        <v>0</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4.3513295729250601</v>
      </c>
      <c r="C16" s="480">
        <f>'Tabelle 3.3'!J13</f>
        <v>31.111111111111111</v>
      </c>
      <c r="D16" s="481">
        <f t="shared" si="3"/>
        <v>4.3513295729250601</v>
      </c>
      <c r="E16" s="481">
        <f t="shared" si="3"/>
        <v>31.111111111111111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-5.2462676154597458</v>
      </c>
      <c r="C17" s="480">
        <f>'Tabelle 3.3'!J14</f>
        <v>7.8341013824884795</v>
      </c>
      <c r="D17" s="481">
        <f t="shared" si="3"/>
        <v>-5.2462676154597458</v>
      </c>
      <c r="E17" s="481">
        <f t="shared" si="3"/>
        <v>7.8341013824884795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-2.0327218641546851</v>
      </c>
      <c r="C18" s="480">
        <f>'Tabelle 3.3'!J15</f>
        <v>3.2085561497326203</v>
      </c>
      <c r="D18" s="481">
        <f t="shared" si="3"/>
        <v>-2.0327218641546851</v>
      </c>
      <c r="E18" s="481">
        <f t="shared" si="3"/>
        <v>3.2085561497326203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-7.0425886271710683</v>
      </c>
      <c r="C19" s="480">
        <f>'Tabelle 3.3'!J16</f>
        <v>4.9450549450549453</v>
      </c>
      <c r="D19" s="481">
        <f t="shared" si="3"/>
        <v>-7.0425886271710683</v>
      </c>
      <c r="E19" s="481">
        <f t="shared" si="3"/>
        <v>4.9450549450549453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-4.1182682154171069</v>
      </c>
      <c r="C20" s="480">
        <f>'Tabelle 3.3'!J17</f>
        <v>29.23076923076923</v>
      </c>
      <c r="D20" s="481">
        <f t="shared" si="3"/>
        <v>-4.1182682154171069</v>
      </c>
      <c r="E20" s="481">
        <f t="shared" si="3"/>
        <v>29.23076923076923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7.3418751271100264</v>
      </c>
      <c r="C21" s="480">
        <f>'Tabelle 3.3'!J18</f>
        <v>3.5769828926905132</v>
      </c>
      <c r="D21" s="481">
        <f t="shared" si="3"/>
        <v>7.3418751271100264</v>
      </c>
      <c r="E21" s="481">
        <f t="shared" si="3"/>
        <v>3.5769828926905132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3.5186015239802777</v>
      </c>
      <c r="C22" s="480">
        <f>'Tabelle 3.3'!J19</f>
        <v>5.7624736472241747</v>
      </c>
      <c r="D22" s="481">
        <f t="shared" si="3"/>
        <v>3.5186015239802777</v>
      </c>
      <c r="E22" s="481">
        <f t="shared" si="3"/>
        <v>5.7624736472241747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-7.0969570969570972</v>
      </c>
      <c r="C23" s="480">
        <f>'Tabelle 3.3'!J20</f>
        <v>-15.544041450777202</v>
      </c>
      <c r="D23" s="481">
        <f t="shared" si="3"/>
        <v>-7.0969570969570972</v>
      </c>
      <c r="E23" s="481">
        <f t="shared" si="3"/>
        <v>-15.544041450777202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-0.51792828685258963</v>
      </c>
      <c r="C24" s="480">
        <f>'Tabelle 3.3'!J21</f>
        <v>-9.9514563106796121</v>
      </c>
      <c r="D24" s="481">
        <f t="shared" si="3"/>
        <v>-0.51792828685258963</v>
      </c>
      <c r="E24" s="481">
        <f t="shared" si="3"/>
        <v>-9.9514563106796121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1.2847965738758029</v>
      </c>
      <c r="C25" s="480">
        <f>'Tabelle 3.3'!J22</f>
        <v>0</v>
      </c>
      <c r="D25" s="481">
        <f t="shared" si="3"/>
        <v>1.2847965738758029</v>
      </c>
      <c r="E25" s="481">
        <f t="shared" si="3"/>
        <v>0</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-18.252730109204368</v>
      </c>
      <c r="C26" s="480">
        <f>'Tabelle 3.3'!J23</f>
        <v>3.7974683544303796</v>
      </c>
      <c r="D26" s="481">
        <f t="shared" si="3"/>
        <v>-18.252730109204368</v>
      </c>
      <c r="E26" s="481">
        <f t="shared" si="3"/>
        <v>3.7974683544303796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8.8033012379642361</v>
      </c>
      <c r="C27" s="480">
        <f>'Tabelle 3.3'!J24</f>
        <v>0.15060240963855423</v>
      </c>
      <c r="D27" s="481">
        <f t="shared" si="3"/>
        <v>8.8033012379642361</v>
      </c>
      <c r="E27" s="481">
        <f t="shared" si="3"/>
        <v>0.15060240963855423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-22.75801876500109</v>
      </c>
      <c r="C28" s="480">
        <f>'Tabelle 3.3'!J25</f>
        <v>-5.2554744525547443</v>
      </c>
      <c r="D28" s="481">
        <f t="shared" si="3"/>
        <v>-22.75801876500109</v>
      </c>
      <c r="E28" s="481">
        <f t="shared" si="3"/>
        <v>-5.2554744525547443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-10.910582444626744</v>
      </c>
      <c r="C29" s="480">
        <f>'Tabelle 3.3'!J26</f>
        <v>100</v>
      </c>
      <c r="D29" s="481">
        <f t="shared" si="3"/>
        <v>-10.910582444626744</v>
      </c>
      <c r="E29" s="481" t="str">
        <f t="shared" si="3"/>
        <v/>
      </c>
      <c r="F29" s="476" t="str">
        <f t="shared" si="4"/>
        <v/>
      </c>
      <c r="G29" s="476" t="str">
        <f t="shared" si="4"/>
        <v>&gt;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4.6787709497206702</v>
      </c>
      <c r="C30" s="480">
        <f>'Tabelle 3.3'!J27</f>
        <v>-10.112359550561798</v>
      </c>
      <c r="D30" s="481">
        <f t="shared" si="3"/>
        <v>4.6787709497206702</v>
      </c>
      <c r="E30" s="481">
        <f t="shared" si="3"/>
        <v>-10.112359550561798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4.9655172413793105</v>
      </c>
      <c r="C31" s="480">
        <f>'Tabelle 3.3'!J28</f>
        <v>4.3478260869565215</v>
      </c>
      <c r="D31" s="481">
        <f t="shared" si="3"/>
        <v>4.9655172413793105</v>
      </c>
      <c r="E31" s="481">
        <f t="shared" si="3"/>
        <v>4.3478260869565215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2.4838292367399739</v>
      </c>
      <c r="C32" s="480">
        <f>'Tabelle 3.3'!J29</f>
        <v>5.0438596491228074</v>
      </c>
      <c r="D32" s="481">
        <f t="shared" si="3"/>
        <v>2.4838292367399739</v>
      </c>
      <c r="E32" s="481">
        <f t="shared" si="3"/>
        <v>5.0438596491228074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-4.5370124701512333</v>
      </c>
      <c r="C33" s="480">
        <f>'Tabelle 3.3'!J30</f>
        <v>-6.557377049180328</v>
      </c>
      <c r="D33" s="481">
        <f t="shared" si="3"/>
        <v>-4.5370124701512333</v>
      </c>
      <c r="E33" s="481">
        <f t="shared" si="3"/>
        <v>-6.557377049180328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6.2181447502548419</v>
      </c>
      <c r="C34" s="480">
        <f>'Tabelle 3.3'!J31</f>
        <v>-5.408271474019088</v>
      </c>
      <c r="D34" s="481">
        <f t="shared" si="3"/>
        <v>6.2181447502548419</v>
      </c>
      <c r="E34" s="481">
        <f t="shared" si="3"/>
        <v>-5.408271474019088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-0.5961251862891207</v>
      </c>
      <c r="C37" s="480">
        <f>'Tabelle 3.3'!J34</f>
        <v>0</v>
      </c>
      <c r="D37" s="481">
        <f t="shared" si="3"/>
        <v>-0.5961251862891207</v>
      </c>
      <c r="E37" s="481">
        <f t="shared" si="3"/>
        <v>0</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0.29268292682926828</v>
      </c>
      <c r="C38" s="480">
        <f>'Tabelle 3.3'!J35</f>
        <v>6.3279857397504458</v>
      </c>
      <c r="D38" s="481">
        <f t="shared" si="3"/>
        <v>0.29268292682926828</v>
      </c>
      <c r="E38" s="481">
        <f t="shared" si="3"/>
        <v>6.3279857397504458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-2.4609971171782261</v>
      </c>
      <c r="C39" s="480">
        <f>'Tabelle 3.3'!J36</f>
        <v>-2.5604551920341394</v>
      </c>
      <c r="D39" s="481">
        <f t="shared" si="3"/>
        <v>-2.4609971171782261</v>
      </c>
      <c r="E39" s="481">
        <f t="shared" si="3"/>
        <v>-2.5604551920341394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-2.4609971171782261</v>
      </c>
      <c r="C45" s="480">
        <f>'Tabelle 3.3'!J36</f>
        <v>-2.5604551920341394</v>
      </c>
      <c r="D45" s="481">
        <f t="shared" si="3"/>
        <v>-2.4609971171782261</v>
      </c>
      <c r="E45" s="481">
        <f t="shared" si="3"/>
        <v>-2.5604551920341394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55057</v>
      </c>
      <c r="C51" s="487">
        <v>5116</v>
      </c>
      <c r="D51" s="487">
        <v>1860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56663</v>
      </c>
      <c r="C52" s="487">
        <v>5116</v>
      </c>
      <c r="D52" s="487">
        <v>1927</v>
      </c>
      <c r="E52" s="488">
        <f t="shared" ref="E52:G70" si="11">IF($A$51=37802,IF(COUNTBLANK(B$51:B$70)&gt;0,#N/A,B52/B$51*100),IF(COUNTBLANK(B$51:B$75)&gt;0,#N/A,B52/B$51*100))</f>
        <v>102.91697695115971</v>
      </c>
      <c r="F52" s="488">
        <f t="shared" si="11"/>
        <v>100</v>
      </c>
      <c r="G52" s="488">
        <f t="shared" si="11"/>
        <v>103.60215053763442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56625</v>
      </c>
      <c r="C53" s="487">
        <v>5135</v>
      </c>
      <c r="D53" s="487">
        <v>1984</v>
      </c>
      <c r="E53" s="488">
        <f t="shared" si="11"/>
        <v>102.84795757124434</v>
      </c>
      <c r="F53" s="488">
        <f t="shared" si="11"/>
        <v>100.37138389366693</v>
      </c>
      <c r="G53" s="488">
        <f t="shared" si="11"/>
        <v>106.66666666666667</v>
      </c>
      <c r="H53" s="489">
        <f>IF(ISERROR(L53)=TRUE,IF(MONTH(A53)=MONTH(MAX(A$51:A$75)),A53,""),"")</f>
        <v>41883</v>
      </c>
      <c r="I53" s="488">
        <f t="shared" si="12"/>
        <v>102.84795757124434</v>
      </c>
      <c r="J53" s="488">
        <f t="shared" si="10"/>
        <v>100.37138389366693</v>
      </c>
      <c r="K53" s="488">
        <f t="shared" si="10"/>
        <v>106.66666666666667</v>
      </c>
      <c r="L53" s="488" t="e">
        <f t="shared" si="13"/>
        <v>#N/A</v>
      </c>
    </row>
    <row r="54" spans="1:14" ht="15" customHeight="1" x14ac:dyDescent="0.2">
      <c r="A54" s="490" t="s">
        <v>462</v>
      </c>
      <c r="B54" s="487">
        <v>55576</v>
      </c>
      <c r="C54" s="487">
        <v>5103</v>
      </c>
      <c r="D54" s="487">
        <v>1976</v>
      </c>
      <c r="E54" s="488">
        <f t="shared" si="11"/>
        <v>100.9426594256861</v>
      </c>
      <c r="F54" s="488">
        <f t="shared" si="11"/>
        <v>99.745895230648941</v>
      </c>
      <c r="G54" s="488">
        <f t="shared" si="11"/>
        <v>106.23655913978493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55751</v>
      </c>
      <c r="C55" s="487">
        <v>4824</v>
      </c>
      <c r="D55" s="487">
        <v>1970</v>
      </c>
      <c r="E55" s="488">
        <f t="shared" si="11"/>
        <v>101.26051183319105</v>
      </c>
      <c r="F55" s="488">
        <f t="shared" si="11"/>
        <v>94.292415949960912</v>
      </c>
      <c r="G55" s="488">
        <f t="shared" si="11"/>
        <v>105.91397849462365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57125</v>
      </c>
      <c r="C56" s="487">
        <v>4943</v>
      </c>
      <c r="D56" s="487">
        <v>2101</v>
      </c>
      <c r="E56" s="488">
        <f t="shared" si="11"/>
        <v>103.75610730697278</v>
      </c>
      <c r="F56" s="488">
        <f t="shared" si="11"/>
        <v>96.618451915559035</v>
      </c>
      <c r="G56" s="488">
        <f t="shared" si="11"/>
        <v>112.95698924731184</v>
      </c>
      <c r="H56" s="489" t="str">
        <f t="shared" si="14"/>
        <v/>
      </c>
      <c r="I56" s="488" t="str">
        <f t="shared" si="12"/>
        <v/>
      </c>
      <c r="J56" s="488" t="str">
        <f t="shared" si="10"/>
        <v/>
      </c>
      <c r="K56" s="488" t="str">
        <f t="shared" si="10"/>
        <v/>
      </c>
      <c r="L56" s="488" t="e">
        <f t="shared" si="13"/>
        <v>#N/A</v>
      </c>
    </row>
    <row r="57" spans="1:14" ht="15" customHeight="1" x14ac:dyDescent="0.2">
      <c r="A57" s="490">
        <v>42248</v>
      </c>
      <c r="B57" s="487">
        <v>57435</v>
      </c>
      <c r="C57" s="487">
        <v>4941</v>
      </c>
      <c r="D57" s="487">
        <v>2198</v>
      </c>
      <c r="E57" s="488">
        <f t="shared" si="11"/>
        <v>104.31916014312439</v>
      </c>
      <c r="F57" s="488">
        <f t="shared" si="11"/>
        <v>96.579358874120402</v>
      </c>
      <c r="G57" s="488">
        <f t="shared" si="11"/>
        <v>118.17204301075267</v>
      </c>
      <c r="H57" s="489">
        <f t="shared" si="14"/>
        <v>42248</v>
      </c>
      <c r="I57" s="488">
        <f t="shared" si="12"/>
        <v>104.31916014312439</v>
      </c>
      <c r="J57" s="488">
        <f t="shared" si="10"/>
        <v>96.579358874120402</v>
      </c>
      <c r="K57" s="488">
        <f t="shared" si="10"/>
        <v>118.17204301075267</v>
      </c>
      <c r="L57" s="488" t="e">
        <f t="shared" si="13"/>
        <v>#N/A</v>
      </c>
    </row>
    <row r="58" spans="1:14" ht="15" customHeight="1" x14ac:dyDescent="0.2">
      <c r="A58" s="490" t="s">
        <v>465</v>
      </c>
      <c r="B58" s="487">
        <v>56487</v>
      </c>
      <c r="C58" s="487">
        <v>4885</v>
      </c>
      <c r="D58" s="487">
        <v>2143</v>
      </c>
      <c r="E58" s="488">
        <f t="shared" si="11"/>
        <v>102.5973082441833</v>
      </c>
      <c r="F58" s="488">
        <f t="shared" si="11"/>
        <v>95.484753713838927</v>
      </c>
      <c r="G58" s="488">
        <f t="shared" si="11"/>
        <v>115.21505376344085</v>
      </c>
      <c r="H58" s="489" t="str">
        <f t="shared" si="14"/>
        <v/>
      </c>
      <c r="I58" s="488" t="str">
        <f t="shared" si="12"/>
        <v/>
      </c>
      <c r="J58" s="488" t="str">
        <f t="shared" si="10"/>
        <v/>
      </c>
      <c r="K58" s="488" t="str">
        <f t="shared" si="10"/>
        <v/>
      </c>
      <c r="L58" s="488" t="e">
        <f t="shared" si="13"/>
        <v>#N/A</v>
      </c>
    </row>
    <row r="59" spans="1:14" ht="15" customHeight="1" x14ac:dyDescent="0.2">
      <c r="A59" s="490" t="s">
        <v>466</v>
      </c>
      <c r="B59" s="487">
        <v>56483</v>
      </c>
      <c r="C59" s="487">
        <v>4925</v>
      </c>
      <c r="D59" s="487">
        <v>2175</v>
      </c>
      <c r="E59" s="488">
        <f t="shared" si="11"/>
        <v>102.59004304629747</v>
      </c>
      <c r="F59" s="488">
        <f t="shared" si="11"/>
        <v>96.266614542611421</v>
      </c>
      <c r="G59" s="488">
        <f t="shared" si="11"/>
        <v>116.93548387096774</v>
      </c>
      <c r="H59" s="489" t="str">
        <f t="shared" si="14"/>
        <v/>
      </c>
      <c r="I59" s="488" t="str">
        <f t="shared" si="12"/>
        <v/>
      </c>
      <c r="J59" s="488" t="str">
        <f t="shared" si="10"/>
        <v/>
      </c>
      <c r="K59" s="488" t="str">
        <f t="shared" si="10"/>
        <v/>
      </c>
      <c r="L59" s="488" t="e">
        <f t="shared" si="13"/>
        <v>#N/A</v>
      </c>
    </row>
    <row r="60" spans="1:14" ht="15" customHeight="1" x14ac:dyDescent="0.2">
      <c r="A60" s="490" t="s">
        <v>467</v>
      </c>
      <c r="B60" s="487">
        <v>58416</v>
      </c>
      <c r="C60" s="487">
        <v>5076</v>
      </c>
      <c r="D60" s="487">
        <v>2225</v>
      </c>
      <c r="E60" s="488">
        <f t="shared" si="11"/>
        <v>106.10094992462358</v>
      </c>
      <c r="F60" s="488">
        <f t="shared" si="11"/>
        <v>99.21813917122752</v>
      </c>
      <c r="G60" s="488">
        <f t="shared" si="11"/>
        <v>119.6236559139785</v>
      </c>
      <c r="H60" s="489" t="str">
        <f t="shared" si="14"/>
        <v/>
      </c>
      <c r="I60" s="488" t="str">
        <f t="shared" si="12"/>
        <v/>
      </c>
      <c r="J60" s="488" t="str">
        <f t="shared" si="10"/>
        <v/>
      </c>
      <c r="K60" s="488" t="str">
        <f t="shared" si="10"/>
        <v/>
      </c>
      <c r="L60" s="488" t="e">
        <f t="shared" si="13"/>
        <v>#N/A</v>
      </c>
    </row>
    <row r="61" spans="1:14" ht="15" customHeight="1" x14ac:dyDescent="0.2">
      <c r="A61" s="490">
        <v>42614</v>
      </c>
      <c r="B61" s="487">
        <v>58746</v>
      </c>
      <c r="C61" s="487">
        <v>5015</v>
      </c>
      <c r="D61" s="487">
        <v>2379</v>
      </c>
      <c r="E61" s="488">
        <f t="shared" si="11"/>
        <v>106.70032875020435</v>
      </c>
      <c r="F61" s="488">
        <f t="shared" si="11"/>
        <v>98.025801407349491</v>
      </c>
      <c r="G61" s="488">
        <f t="shared" si="11"/>
        <v>127.90322580645162</v>
      </c>
      <c r="H61" s="489">
        <f t="shared" si="14"/>
        <v>42614</v>
      </c>
      <c r="I61" s="488">
        <f t="shared" si="12"/>
        <v>106.70032875020435</v>
      </c>
      <c r="J61" s="488">
        <f t="shared" si="10"/>
        <v>98.025801407349491</v>
      </c>
      <c r="K61" s="488">
        <f t="shared" si="10"/>
        <v>127.90322580645162</v>
      </c>
      <c r="L61" s="488" t="e">
        <f t="shared" si="13"/>
        <v>#N/A</v>
      </c>
    </row>
    <row r="62" spans="1:14" ht="15" customHeight="1" x14ac:dyDescent="0.2">
      <c r="A62" s="490" t="s">
        <v>468</v>
      </c>
      <c r="B62" s="487">
        <v>58709</v>
      </c>
      <c r="C62" s="487">
        <v>5035</v>
      </c>
      <c r="D62" s="487">
        <v>2363</v>
      </c>
      <c r="E62" s="488">
        <f t="shared" si="11"/>
        <v>106.63312566976042</v>
      </c>
      <c r="F62" s="488">
        <f t="shared" si="11"/>
        <v>98.416731821735723</v>
      </c>
      <c r="G62" s="488">
        <f t="shared" si="11"/>
        <v>127.04301075268818</v>
      </c>
      <c r="H62" s="489" t="str">
        <f t="shared" si="14"/>
        <v/>
      </c>
      <c r="I62" s="488" t="str">
        <f t="shared" si="12"/>
        <v/>
      </c>
      <c r="J62" s="488" t="str">
        <f t="shared" si="10"/>
        <v/>
      </c>
      <c r="K62" s="488" t="str">
        <f t="shared" si="10"/>
        <v/>
      </c>
      <c r="L62" s="488" t="e">
        <f t="shared" si="13"/>
        <v>#N/A</v>
      </c>
    </row>
    <row r="63" spans="1:14" ht="15" customHeight="1" x14ac:dyDescent="0.2">
      <c r="A63" s="490" t="s">
        <v>469</v>
      </c>
      <c r="B63" s="487">
        <v>59064</v>
      </c>
      <c r="C63" s="487">
        <v>5013</v>
      </c>
      <c r="D63" s="487">
        <v>2406</v>
      </c>
      <c r="E63" s="488">
        <f t="shared" si="11"/>
        <v>107.27791198212762</v>
      </c>
      <c r="F63" s="488">
        <f t="shared" si="11"/>
        <v>97.986708365910872</v>
      </c>
      <c r="G63" s="488">
        <f t="shared" si="11"/>
        <v>129.35483870967741</v>
      </c>
      <c r="H63" s="489" t="str">
        <f t="shared" si="14"/>
        <v/>
      </c>
      <c r="I63" s="488" t="str">
        <f t="shared" si="12"/>
        <v/>
      </c>
      <c r="J63" s="488" t="str">
        <f t="shared" si="10"/>
        <v/>
      </c>
      <c r="K63" s="488" t="str">
        <f t="shared" si="10"/>
        <v/>
      </c>
      <c r="L63" s="488" t="e">
        <f t="shared" si="13"/>
        <v>#N/A</v>
      </c>
    </row>
    <row r="64" spans="1:14" ht="15" customHeight="1" x14ac:dyDescent="0.2">
      <c r="A64" s="490" t="s">
        <v>470</v>
      </c>
      <c r="B64" s="487">
        <v>60902</v>
      </c>
      <c r="C64" s="487">
        <v>5170</v>
      </c>
      <c r="D64" s="487">
        <v>2497</v>
      </c>
      <c r="E64" s="488">
        <f t="shared" si="11"/>
        <v>110.61627041066531</v>
      </c>
      <c r="F64" s="488">
        <f t="shared" si="11"/>
        <v>101.05551211884286</v>
      </c>
      <c r="G64" s="488">
        <f t="shared" si="11"/>
        <v>134.24731182795699</v>
      </c>
      <c r="H64" s="489" t="str">
        <f t="shared" si="14"/>
        <v/>
      </c>
      <c r="I64" s="488" t="str">
        <f t="shared" si="12"/>
        <v/>
      </c>
      <c r="J64" s="488" t="str">
        <f t="shared" si="10"/>
        <v/>
      </c>
      <c r="K64" s="488" t="str">
        <f t="shared" si="10"/>
        <v/>
      </c>
      <c r="L64" s="488" t="e">
        <f t="shared" si="13"/>
        <v>#N/A</v>
      </c>
    </row>
    <row r="65" spans="1:12" ht="15" customHeight="1" x14ac:dyDescent="0.2">
      <c r="A65" s="490">
        <v>42979</v>
      </c>
      <c r="B65" s="487">
        <v>61267</v>
      </c>
      <c r="C65" s="487">
        <v>5225</v>
      </c>
      <c r="D65" s="487">
        <v>2514</v>
      </c>
      <c r="E65" s="488">
        <f t="shared" si="11"/>
        <v>111.27921971774705</v>
      </c>
      <c r="F65" s="488">
        <f t="shared" si="11"/>
        <v>102.13057075840501</v>
      </c>
      <c r="G65" s="488">
        <f t="shared" si="11"/>
        <v>135.16129032258064</v>
      </c>
      <c r="H65" s="489">
        <f t="shared" si="14"/>
        <v>42979</v>
      </c>
      <c r="I65" s="488">
        <f t="shared" si="12"/>
        <v>111.27921971774705</v>
      </c>
      <c r="J65" s="488">
        <f t="shared" si="10"/>
        <v>102.13057075840501</v>
      </c>
      <c r="K65" s="488">
        <f t="shared" si="10"/>
        <v>135.16129032258064</v>
      </c>
      <c r="L65" s="488" t="e">
        <f t="shared" si="13"/>
        <v>#N/A</v>
      </c>
    </row>
    <row r="66" spans="1:12" ht="15" customHeight="1" x14ac:dyDescent="0.2">
      <c r="A66" s="490" t="s">
        <v>471</v>
      </c>
      <c r="B66" s="487">
        <v>60839</v>
      </c>
      <c r="C66" s="487">
        <v>5210</v>
      </c>
      <c r="D66" s="487">
        <v>2521</v>
      </c>
      <c r="E66" s="488">
        <f t="shared" si="11"/>
        <v>110.50184354396353</v>
      </c>
      <c r="F66" s="488">
        <f t="shared" si="11"/>
        <v>101.83737294761532</v>
      </c>
      <c r="G66" s="488">
        <f t="shared" si="11"/>
        <v>135.53763440860217</v>
      </c>
      <c r="H66" s="489" t="str">
        <f t="shared" si="14"/>
        <v/>
      </c>
      <c r="I66" s="488" t="str">
        <f t="shared" si="12"/>
        <v/>
      </c>
      <c r="J66" s="488" t="str">
        <f t="shared" si="10"/>
        <v/>
      </c>
      <c r="K66" s="488" t="str">
        <f t="shared" si="10"/>
        <v/>
      </c>
      <c r="L66" s="488" t="e">
        <f t="shared" si="13"/>
        <v>#N/A</v>
      </c>
    </row>
    <row r="67" spans="1:12" ht="15" customHeight="1" x14ac:dyDescent="0.2">
      <c r="A67" s="490" t="s">
        <v>472</v>
      </c>
      <c r="B67" s="487">
        <v>61261</v>
      </c>
      <c r="C67" s="487">
        <v>5082</v>
      </c>
      <c r="D67" s="487">
        <v>2545</v>
      </c>
      <c r="E67" s="488">
        <f t="shared" si="11"/>
        <v>111.26832192091831</v>
      </c>
      <c r="F67" s="488">
        <f t="shared" si="11"/>
        <v>99.335418295543406</v>
      </c>
      <c r="G67" s="488">
        <f t="shared" si="11"/>
        <v>136.8279569892473</v>
      </c>
      <c r="H67" s="489" t="str">
        <f t="shared" si="14"/>
        <v/>
      </c>
      <c r="I67" s="488" t="str">
        <f t="shared" si="12"/>
        <v/>
      </c>
      <c r="J67" s="488" t="str">
        <f t="shared" si="12"/>
        <v/>
      </c>
      <c r="K67" s="488" t="str">
        <f t="shared" si="12"/>
        <v/>
      </c>
      <c r="L67" s="488" t="e">
        <f t="shared" si="13"/>
        <v>#N/A</v>
      </c>
    </row>
    <row r="68" spans="1:12" ht="15" customHeight="1" x14ac:dyDescent="0.2">
      <c r="A68" s="490" t="s">
        <v>473</v>
      </c>
      <c r="B68" s="487">
        <v>62535</v>
      </c>
      <c r="C68" s="487">
        <v>5233</v>
      </c>
      <c r="D68" s="487">
        <v>2659</v>
      </c>
      <c r="E68" s="488">
        <f t="shared" si="11"/>
        <v>113.58228744755434</v>
      </c>
      <c r="F68" s="488">
        <f t="shared" si="11"/>
        <v>102.28694292415949</v>
      </c>
      <c r="G68" s="488">
        <f t="shared" si="11"/>
        <v>142.95698924731184</v>
      </c>
      <c r="H68" s="489" t="str">
        <f t="shared" si="14"/>
        <v/>
      </c>
      <c r="I68" s="488" t="str">
        <f t="shared" si="12"/>
        <v/>
      </c>
      <c r="J68" s="488" t="str">
        <f t="shared" si="12"/>
        <v/>
      </c>
      <c r="K68" s="488" t="str">
        <f t="shared" si="12"/>
        <v/>
      </c>
      <c r="L68" s="488" t="e">
        <f t="shared" si="13"/>
        <v>#N/A</v>
      </c>
    </row>
    <row r="69" spans="1:12" ht="15" customHeight="1" x14ac:dyDescent="0.2">
      <c r="A69" s="490">
        <v>43344</v>
      </c>
      <c r="B69" s="487">
        <v>62475</v>
      </c>
      <c r="C69" s="487">
        <v>5122</v>
      </c>
      <c r="D69" s="487">
        <v>2704</v>
      </c>
      <c r="E69" s="488">
        <f t="shared" si="11"/>
        <v>113.47330947926694</v>
      </c>
      <c r="F69" s="488">
        <f t="shared" si="11"/>
        <v>100.11727912431587</v>
      </c>
      <c r="G69" s="488">
        <f t="shared" si="11"/>
        <v>145.3763440860215</v>
      </c>
      <c r="H69" s="489">
        <f t="shared" si="14"/>
        <v>43344</v>
      </c>
      <c r="I69" s="488">
        <f t="shared" si="12"/>
        <v>113.47330947926694</v>
      </c>
      <c r="J69" s="488">
        <f t="shared" si="12"/>
        <v>100.11727912431587</v>
      </c>
      <c r="K69" s="488">
        <f t="shared" si="12"/>
        <v>145.3763440860215</v>
      </c>
      <c r="L69" s="488" t="e">
        <f t="shared" si="13"/>
        <v>#N/A</v>
      </c>
    </row>
    <row r="70" spans="1:12" ht="15" customHeight="1" x14ac:dyDescent="0.2">
      <c r="A70" s="490" t="s">
        <v>474</v>
      </c>
      <c r="B70" s="487">
        <v>61765</v>
      </c>
      <c r="C70" s="487">
        <v>5041</v>
      </c>
      <c r="D70" s="487">
        <v>2652</v>
      </c>
      <c r="E70" s="488">
        <f t="shared" si="11"/>
        <v>112.18373685453258</v>
      </c>
      <c r="F70" s="488">
        <f t="shared" si="11"/>
        <v>98.534010946051595</v>
      </c>
      <c r="G70" s="488">
        <f t="shared" si="11"/>
        <v>142.58064516129031</v>
      </c>
      <c r="H70" s="489" t="str">
        <f t="shared" si="14"/>
        <v/>
      </c>
      <c r="I70" s="488" t="str">
        <f t="shared" si="12"/>
        <v/>
      </c>
      <c r="J70" s="488" t="str">
        <f t="shared" si="12"/>
        <v/>
      </c>
      <c r="K70" s="488" t="str">
        <f t="shared" si="12"/>
        <v/>
      </c>
      <c r="L70" s="488" t="e">
        <f t="shared" si="13"/>
        <v>#N/A</v>
      </c>
    </row>
    <row r="71" spans="1:12" ht="15" customHeight="1" x14ac:dyDescent="0.2">
      <c r="A71" s="490" t="s">
        <v>475</v>
      </c>
      <c r="B71" s="487">
        <v>61843</v>
      </c>
      <c r="C71" s="487">
        <v>4989</v>
      </c>
      <c r="D71" s="487">
        <v>2640</v>
      </c>
      <c r="E71" s="491">
        <f t="shared" ref="E71:G75" si="15">IF($A$51=37802,IF(COUNTBLANK(B$51:B$70)&gt;0,#N/A,IF(ISBLANK(B71)=FALSE,B71/B$51*100,#N/A)),IF(COUNTBLANK(B$51:B$75)&gt;0,#N/A,B71/B$51*100))</f>
        <v>112.3254082133062</v>
      </c>
      <c r="F71" s="491">
        <f t="shared" si="15"/>
        <v>97.517591868647386</v>
      </c>
      <c r="G71" s="491">
        <f t="shared" si="15"/>
        <v>141.93548387096774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62848</v>
      </c>
      <c r="C72" s="487">
        <v>5126</v>
      </c>
      <c r="D72" s="487">
        <v>2769</v>
      </c>
      <c r="E72" s="491">
        <f t="shared" si="15"/>
        <v>114.15078918212033</v>
      </c>
      <c r="F72" s="491">
        <f t="shared" si="15"/>
        <v>100.19546520719311</v>
      </c>
      <c r="G72" s="491">
        <f t="shared" si="15"/>
        <v>148.87096774193549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63044</v>
      </c>
      <c r="C73" s="487">
        <v>5075</v>
      </c>
      <c r="D73" s="487">
        <v>2846</v>
      </c>
      <c r="E73" s="491">
        <f t="shared" si="15"/>
        <v>114.50678387852588</v>
      </c>
      <c r="F73" s="491">
        <f t="shared" si="15"/>
        <v>99.198592650508203</v>
      </c>
      <c r="G73" s="491">
        <f t="shared" si="15"/>
        <v>153.01075268817203</v>
      </c>
      <c r="H73" s="492">
        <f>IF(A$51=37802,IF(ISERROR(L73)=TRUE,IF(ISBLANK(A73)=FALSE,IF(MONTH(A73)=MONTH(MAX(A$51:A$75)),A73,""),""),""),IF(ISERROR(L73)=TRUE,IF(MONTH(A73)=MONTH(MAX(A$51:A$75)),A73,""),""))</f>
        <v>43709</v>
      </c>
      <c r="I73" s="488">
        <f t="shared" si="12"/>
        <v>114.50678387852588</v>
      </c>
      <c r="J73" s="488">
        <f t="shared" si="12"/>
        <v>99.198592650508203</v>
      </c>
      <c r="K73" s="488">
        <f t="shared" si="12"/>
        <v>153.01075268817203</v>
      </c>
      <c r="L73" s="488" t="e">
        <f t="shared" si="13"/>
        <v>#N/A</v>
      </c>
    </row>
    <row r="74" spans="1:12" ht="15" customHeight="1" x14ac:dyDescent="0.2">
      <c r="A74" s="490" t="s">
        <v>477</v>
      </c>
      <c r="B74" s="487">
        <v>60889</v>
      </c>
      <c r="C74" s="487">
        <v>4934</v>
      </c>
      <c r="D74" s="487">
        <v>2819</v>
      </c>
      <c r="E74" s="491">
        <f t="shared" si="15"/>
        <v>110.59265851753636</v>
      </c>
      <c r="F74" s="491">
        <f t="shared" si="15"/>
        <v>96.442533229085228</v>
      </c>
      <c r="G74" s="491">
        <f t="shared" si="15"/>
        <v>151.55913978494624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60713</v>
      </c>
      <c r="C75" s="493">
        <v>4804</v>
      </c>
      <c r="D75" s="493">
        <v>2734</v>
      </c>
      <c r="E75" s="491">
        <f t="shared" si="15"/>
        <v>110.27298981055998</v>
      </c>
      <c r="F75" s="491">
        <f t="shared" si="15"/>
        <v>93.901485535574665</v>
      </c>
      <c r="G75" s="491">
        <f t="shared" si="15"/>
        <v>146.98924731182797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114.50678387852588</v>
      </c>
      <c r="J77" s="488">
        <f>IF(J75&lt;&gt;"",J75,IF(J74&lt;&gt;"",J74,IF(J73&lt;&gt;"",J73,IF(J72&lt;&gt;"",J72,IF(J71&lt;&gt;"",J71,IF(J70&lt;&gt;"",J70,""))))))</f>
        <v>99.198592650508203</v>
      </c>
      <c r="K77" s="488">
        <f>IF(K75&lt;&gt;"",K75,IF(K74&lt;&gt;"",K74,IF(K73&lt;&gt;"",K73,IF(K72&lt;&gt;"",K72,IF(K71&lt;&gt;"",K71,IF(K70&lt;&gt;"",K70,""))))))</f>
        <v>153.01075268817203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+14,5%</v>
      </c>
      <c r="J79" s="488" t="str">
        <f>"GeB - ausschließlich: "&amp;IF(J77&gt;100,"+","")&amp;TEXT(J77-100,"0,0")&amp;"%"</f>
        <v>GeB - ausschließlich: -0,8%</v>
      </c>
      <c r="K79" s="488" t="str">
        <f>"GeB - im Nebenjob: "&amp;IF(K77&gt;100,"+","")&amp;TEXT(K77-100,"0,0")&amp;"%"</f>
        <v>GeB - im Nebenjob: +53,0%</v>
      </c>
    </row>
    <row r="81" spans="9:9" ht="15" customHeight="1" x14ac:dyDescent="0.2">
      <c r="I81" s="488" t="str">
        <f>IF(ISERROR(HLOOKUP(1,I$78:K$79,2,FALSE)),"",HLOOKUP(1,I$78:K$79,2,FALSE))</f>
        <v>GeB - im Nebenjob: +53,0%</v>
      </c>
    </row>
    <row r="82" spans="9:9" ht="15" customHeight="1" x14ac:dyDescent="0.2">
      <c r="I82" s="488" t="str">
        <f>IF(ISERROR(HLOOKUP(2,I$78:K$79,2,FALSE)),"",HLOOKUP(2,I$78:K$79,2,FALSE))</f>
        <v>SvB: +14,5%</v>
      </c>
    </row>
    <row r="83" spans="9:9" ht="15" customHeight="1" x14ac:dyDescent="0.2">
      <c r="I83" s="488" t="str">
        <f>IF(ISERROR(HLOOKUP(3,I$78:K$79,2,FALSE)),"",HLOOKUP(3,I$78:K$79,2,FALSE))</f>
        <v>GeB - ausschließlich: -0,8%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60713</v>
      </c>
      <c r="E12" s="114">
        <v>60889</v>
      </c>
      <c r="F12" s="114">
        <v>63044</v>
      </c>
      <c r="G12" s="114">
        <v>62848</v>
      </c>
      <c r="H12" s="114">
        <v>61843</v>
      </c>
      <c r="I12" s="115">
        <v>-1130</v>
      </c>
      <c r="J12" s="116">
        <v>-1.8272076063580356</v>
      </c>
      <c r="N12" s="117"/>
    </row>
    <row r="13" spans="1:15" s="110" customFormat="1" ht="13.5" customHeight="1" x14ac:dyDescent="0.2">
      <c r="A13" s="118" t="s">
        <v>105</v>
      </c>
      <c r="B13" s="119" t="s">
        <v>106</v>
      </c>
      <c r="C13" s="113">
        <v>55.502116515408559</v>
      </c>
      <c r="D13" s="114">
        <v>33697</v>
      </c>
      <c r="E13" s="114">
        <v>33778</v>
      </c>
      <c r="F13" s="114">
        <v>35159</v>
      </c>
      <c r="G13" s="114">
        <v>35075</v>
      </c>
      <c r="H13" s="114">
        <v>34366</v>
      </c>
      <c r="I13" s="115">
        <v>-669</v>
      </c>
      <c r="J13" s="116">
        <v>-1.946691497410231</v>
      </c>
    </row>
    <row r="14" spans="1:15" s="110" customFormat="1" ht="13.5" customHeight="1" x14ac:dyDescent="0.2">
      <c r="A14" s="120"/>
      <c r="B14" s="119" t="s">
        <v>107</v>
      </c>
      <c r="C14" s="113">
        <v>44.497883484591441</v>
      </c>
      <c r="D14" s="114">
        <v>27016</v>
      </c>
      <c r="E14" s="114">
        <v>27111</v>
      </c>
      <c r="F14" s="114">
        <v>27885</v>
      </c>
      <c r="G14" s="114">
        <v>27773</v>
      </c>
      <c r="H14" s="114">
        <v>27477</v>
      </c>
      <c r="I14" s="115">
        <v>-461</v>
      </c>
      <c r="J14" s="116">
        <v>-1.6777668595552644</v>
      </c>
    </row>
    <row r="15" spans="1:15" s="110" customFormat="1" ht="13.5" customHeight="1" x14ac:dyDescent="0.2">
      <c r="A15" s="118" t="s">
        <v>105</v>
      </c>
      <c r="B15" s="121" t="s">
        <v>108</v>
      </c>
      <c r="C15" s="113">
        <v>8.0147579595803204</v>
      </c>
      <c r="D15" s="114">
        <v>4866</v>
      </c>
      <c r="E15" s="114">
        <v>4919</v>
      </c>
      <c r="F15" s="114">
        <v>5014</v>
      </c>
      <c r="G15" s="114">
        <v>4633</v>
      </c>
      <c r="H15" s="114">
        <v>4563</v>
      </c>
      <c r="I15" s="115">
        <v>303</v>
      </c>
      <c r="J15" s="116">
        <v>6.6403681788297169</v>
      </c>
    </row>
    <row r="16" spans="1:15" s="110" customFormat="1" ht="13.5" customHeight="1" x14ac:dyDescent="0.2">
      <c r="A16" s="118"/>
      <c r="B16" s="121" t="s">
        <v>109</v>
      </c>
      <c r="C16" s="113">
        <v>67.810847759129018</v>
      </c>
      <c r="D16" s="114">
        <v>41170</v>
      </c>
      <c r="E16" s="114">
        <v>41326</v>
      </c>
      <c r="F16" s="114">
        <v>43053</v>
      </c>
      <c r="G16" s="114">
        <v>43486</v>
      </c>
      <c r="H16" s="114">
        <v>42858</v>
      </c>
      <c r="I16" s="115">
        <v>-1688</v>
      </c>
      <c r="J16" s="116">
        <v>-3.9385878949087685</v>
      </c>
    </row>
    <row r="17" spans="1:10" s="110" customFormat="1" ht="13.5" customHeight="1" x14ac:dyDescent="0.2">
      <c r="A17" s="118"/>
      <c r="B17" s="121" t="s">
        <v>110</v>
      </c>
      <c r="C17" s="113">
        <v>23.116960123861446</v>
      </c>
      <c r="D17" s="114">
        <v>14035</v>
      </c>
      <c r="E17" s="114">
        <v>13975</v>
      </c>
      <c r="F17" s="114">
        <v>14349</v>
      </c>
      <c r="G17" s="114">
        <v>14133</v>
      </c>
      <c r="H17" s="114">
        <v>13876</v>
      </c>
      <c r="I17" s="115">
        <v>159</v>
      </c>
      <c r="J17" s="116">
        <v>1.1458633611991929</v>
      </c>
    </row>
    <row r="18" spans="1:10" s="110" customFormat="1" ht="13.5" customHeight="1" x14ac:dyDescent="0.2">
      <c r="A18" s="120"/>
      <c r="B18" s="121" t="s">
        <v>111</v>
      </c>
      <c r="C18" s="113">
        <v>1.0574341574292161</v>
      </c>
      <c r="D18" s="114">
        <v>642</v>
      </c>
      <c r="E18" s="114">
        <v>669</v>
      </c>
      <c r="F18" s="114">
        <v>628</v>
      </c>
      <c r="G18" s="114">
        <v>596</v>
      </c>
      <c r="H18" s="114">
        <v>546</v>
      </c>
      <c r="I18" s="115">
        <v>96</v>
      </c>
      <c r="J18" s="116">
        <v>17.582417582417584</v>
      </c>
    </row>
    <row r="19" spans="1:10" s="110" customFormat="1" ht="13.5" customHeight="1" x14ac:dyDescent="0.2">
      <c r="A19" s="120"/>
      <c r="B19" s="121" t="s">
        <v>112</v>
      </c>
      <c r="C19" s="113">
        <v>0.30800652249106453</v>
      </c>
      <c r="D19" s="114">
        <v>187</v>
      </c>
      <c r="E19" s="114">
        <v>189</v>
      </c>
      <c r="F19" s="114">
        <v>188</v>
      </c>
      <c r="G19" s="114">
        <v>176</v>
      </c>
      <c r="H19" s="114">
        <v>150</v>
      </c>
      <c r="I19" s="115">
        <v>37</v>
      </c>
      <c r="J19" s="116">
        <v>24.666666666666668</v>
      </c>
    </row>
    <row r="20" spans="1:10" s="110" customFormat="1" ht="13.5" customHeight="1" x14ac:dyDescent="0.2">
      <c r="A20" s="118" t="s">
        <v>113</v>
      </c>
      <c r="B20" s="122" t="s">
        <v>114</v>
      </c>
      <c r="C20" s="113">
        <v>69.733006110717639</v>
      </c>
      <c r="D20" s="114">
        <v>42337</v>
      </c>
      <c r="E20" s="114">
        <v>42416</v>
      </c>
      <c r="F20" s="114">
        <v>43754</v>
      </c>
      <c r="G20" s="114">
        <v>43639</v>
      </c>
      <c r="H20" s="114">
        <v>42960</v>
      </c>
      <c r="I20" s="115">
        <v>-623</v>
      </c>
      <c r="J20" s="116">
        <v>-1.4501862197392923</v>
      </c>
    </row>
    <row r="21" spans="1:10" s="110" customFormat="1" ht="13.5" customHeight="1" x14ac:dyDescent="0.2">
      <c r="A21" s="120"/>
      <c r="B21" s="122" t="s">
        <v>115</v>
      </c>
      <c r="C21" s="113">
        <v>30.266993889282361</v>
      </c>
      <c r="D21" s="114">
        <v>18376</v>
      </c>
      <c r="E21" s="114">
        <v>18473</v>
      </c>
      <c r="F21" s="114">
        <v>19290</v>
      </c>
      <c r="G21" s="114">
        <v>19209</v>
      </c>
      <c r="H21" s="114">
        <v>18883</v>
      </c>
      <c r="I21" s="115">
        <v>-507</v>
      </c>
      <c r="J21" s="116">
        <v>-2.6849547211777791</v>
      </c>
    </row>
    <row r="22" spans="1:10" s="110" customFormat="1" ht="13.5" customHeight="1" x14ac:dyDescent="0.2">
      <c r="A22" s="118" t="s">
        <v>113</v>
      </c>
      <c r="B22" s="122" t="s">
        <v>116</v>
      </c>
      <c r="C22" s="113">
        <v>91.868298387495258</v>
      </c>
      <c r="D22" s="114">
        <v>55776</v>
      </c>
      <c r="E22" s="114">
        <v>55961</v>
      </c>
      <c r="F22" s="114">
        <v>57779</v>
      </c>
      <c r="G22" s="114">
        <v>57147</v>
      </c>
      <c r="H22" s="114">
        <v>57075</v>
      </c>
      <c r="I22" s="115">
        <v>-1299</v>
      </c>
      <c r="J22" s="116">
        <v>-2.2759526938239159</v>
      </c>
    </row>
    <row r="23" spans="1:10" s="110" customFormat="1" ht="13.5" customHeight="1" x14ac:dyDescent="0.2">
      <c r="A23" s="123"/>
      <c r="B23" s="124" t="s">
        <v>117</v>
      </c>
      <c r="C23" s="125">
        <v>8.0279347092056064</v>
      </c>
      <c r="D23" s="114">
        <v>4874</v>
      </c>
      <c r="E23" s="114">
        <v>4875</v>
      </c>
      <c r="F23" s="114">
        <v>5208</v>
      </c>
      <c r="G23" s="114">
        <v>5642</v>
      </c>
      <c r="H23" s="114">
        <v>4709</v>
      </c>
      <c r="I23" s="115">
        <v>165</v>
      </c>
      <c r="J23" s="116">
        <v>3.503928647271183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7538</v>
      </c>
      <c r="E26" s="114">
        <v>7753</v>
      </c>
      <c r="F26" s="114">
        <v>7921</v>
      </c>
      <c r="G26" s="114">
        <v>7895</v>
      </c>
      <c r="H26" s="140">
        <v>7629</v>
      </c>
      <c r="I26" s="115">
        <v>-91</v>
      </c>
      <c r="J26" s="116">
        <v>-1.192816882946651</v>
      </c>
    </row>
    <row r="27" spans="1:10" s="110" customFormat="1" ht="13.5" customHeight="1" x14ac:dyDescent="0.2">
      <c r="A27" s="118" t="s">
        <v>105</v>
      </c>
      <c r="B27" s="119" t="s">
        <v>106</v>
      </c>
      <c r="C27" s="113">
        <v>47.917219421597238</v>
      </c>
      <c r="D27" s="115">
        <v>3612</v>
      </c>
      <c r="E27" s="114">
        <v>3680</v>
      </c>
      <c r="F27" s="114">
        <v>3738</v>
      </c>
      <c r="G27" s="114">
        <v>3723</v>
      </c>
      <c r="H27" s="140">
        <v>3657</v>
      </c>
      <c r="I27" s="115">
        <v>-45</v>
      </c>
      <c r="J27" s="116">
        <v>-1.2305168170631666</v>
      </c>
    </row>
    <row r="28" spans="1:10" s="110" customFormat="1" ht="13.5" customHeight="1" x14ac:dyDescent="0.2">
      <c r="A28" s="120"/>
      <c r="B28" s="119" t="s">
        <v>107</v>
      </c>
      <c r="C28" s="113">
        <v>52.082780578402762</v>
      </c>
      <c r="D28" s="115">
        <v>3926</v>
      </c>
      <c r="E28" s="114">
        <v>4073</v>
      </c>
      <c r="F28" s="114">
        <v>4183</v>
      </c>
      <c r="G28" s="114">
        <v>4172</v>
      </c>
      <c r="H28" s="140">
        <v>3972</v>
      </c>
      <c r="I28" s="115">
        <v>-46</v>
      </c>
      <c r="J28" s="116">
        <v>-1.1581067472306144</v>
      </c>
    </row>
    <row r="29" spans="1:10" s="110" customFormat="1" ht="13.5" customHeight="1" x14ac:dyDescent="0.2">
      <c r="A29" s="118" t="s">
        <v>105</v>
      </c>
      <c r="B29" s="121" t="s">
        <v>108</v>
      </c>
      <c r="C29" s="113">
        <v>15.282568320509419</v>
      </c>
      <c r="D29" s="115">
        <v>1152</v>
      </c>
      <c r="E29" s="114">
        <v>1201</v>
      </c>
      <c r="F29" s="114">
        <v>1281</v>
      </c>
      <c r="G29" s="114">
        <v>1323</v>
      </c>
      <c r="H29" s="140">
        <v>1185</v>
      </c>
      <c r="I29" s="115">
        <v>-33</v>
      </c>
      <c r="J29" s="116">
        <v>-2.7848101265822787</v>
      </c>
    </row>
    <row r="30" spans="1:10" s="110" customFormat="1" ht="13.5" customHeight="1" x14ac:dyDescent="0.2">
      <c r="A30" s="118"/>
      <c r="B30" s="121" t="s">
        <v>109</v>
      </c>
      <c r="C30" s="113">
        <v>40.846378349694881</v>
      </c>
      <c r="D30" s="115">
        <v>3079</v>
      </c>
      <c r="E30" s="114">
        <v>3181</v>
      </c>
      <c r="F30" s="114">
        <v>3220</v>
      </c>
      <c r="G30" s="114">
        <v>3200</v>
      </c>
      <c r="H30" s="140">
        <v>3163</v>
      </c>
      <c r="I30" s="115">
        <v>-84</v>
      </c>
      <c r="J30" s="116">
        <v>-2.6557066076509641</v>
      </c>
    </row>
    <row r="31" spans="1:10" s="110" customFormat="1" ht="13.5" customHeight="1" x14ac:dyDescent="0.2">
      <c r="A31" s="118"/>
      <c r="B31" s="121" t="s">
        <v>110</v>
      </c>
      <c r="C31" s="113">
        <v>21.159458742371982</v>
      </c>
      <c r="D31" s="115">
        <v>1595</v>
      </c>
      <c r="E31" s="114">
        <v>1594</v>
      </c>
      <c r="F31" s="114">
        <v>1635</v>
      </c>
      <c r="G31" s="114">
        <v>1628</v>
      </c>
      <c r="H31" s="140">
        <v>1585</v>
      </c>
      <c r="I31" s="115">
        <v>10</v>
      </c>
      <c r="J31" s="116">
        <v>0.63091482649842268</v>
      </c>
    </row>
    <row r="32" spans="1:10" s="110" customFormat="1" ht="13.5" customHeight="1" x14ac:dyDescent="0.2">
      <c r="A32" s="120"/>
      <c r="B32" s="121" t="s">
        <v>111</v>
      </c>
      <c r="C32" s="113">
        <v>22.711594587423718</v>
      </c>
      <c r="D32" s="115">
        <v>1712</v>
      </c>
      <c r="E32" s="114">
        <v>1777</v>
      </c>
      <c r="F32" s="114">
        <v>1785</v>
      </c>
      <c r="G32" s="114">
        <v>1744</v>
      </c>
      <c r="H32" s="140">
        <v>1696</v>
      </c>
      <c r="I32" s="115">
        <v>16</v>
      </c>
      <c r="J32" s="116">
        <v>0.94339622641509435</v>
      </c>
    </row>
    <row r="33" spans="1:10" s="110" customFormat="1" ht="13.5" customHeight="1" x14ac:dyDescent="0.2">
      <c r="A33" s="120"/>
      <c r="B33" s="121" t="s">
        <v>112</v>
      </c>
      <c r="C33" s="113">
        <v>2.5603608384186787</v>
      </c>
      <c r="D33" s="115">
        <v>193</v>
      </c>
      <c r="E33" s="114">
        <v>194</v>
      </c>
      <c r="F33" s="114">
        <v>199</v>
      </c>
      <c r="G33" s="114">
        <v>165</v>
      </c>
      <c r="H33" s="140">
        <v>163</v>
      </c>
      <c r="I33" s="115">
        <v>30</v>
      </c>
      <c r="J33" s="116">
        <v>18.404907975460123</v>
      </c>
    </row>
    <row r="34" spans="1:10" s="110" customFormat="1" ht="13.5" customHeight="1" x14ac:dyDescent="0.2">
      <c r="A34" s="118" t="s">
        <v>113</v>
      </c>
      <c r="B34" s="122" t="s">
        <v>116</v>
      </c>
      <c r="C34" s="113">
        <v>95.59564871318652</v>
      </c>
      <c r="D34" s="115">
        <v>7206</v>
      </c>
      <c r="E34" s="114">
        <v>7423</v>
      </c>
      <c r="F34" s="114">
        <v>7581</v>
      </c>
      <c r="G34" s="114">
        <v>7577</v>
      </c>
      <c r="H34" s="140">
        <v>7305</v>
      </c>
      <c r="I34" s="115">
        <v>-99</v>
      </c>
      <c r="J34" s="116">
        <v>-1.3552361396303902</v>
      </c>
    </row>
    <row r="35" spans="1:10" s="110" customFormat="1" ht="13.5" customHeight="1" x14ac:dyDescent="0.2">
      <c r="A35" s="118"/>
      <c r="B35" s="119" t="s">
        <v>117</v>
      </c>
      <c r="C35" s="113">
        <v>4.2186256301406209</v>
      </c>
      <c r="D35" s="115">
        <v>318</v>
      </c>
      <c r="E35" s="114">
        <v>319</v>
      </c>
      <c r="F35" s="114">
        <v>329</v>
      </c>
      <c r="G35" s="114">
        <v>305</v>
      </c>
      <c r="H35" s="140">
        <v>313</v>
      </c>
      <c r="I35" s="115">
        <v>5</v>
      </c>
      <c r="J35" s="116">
        <v>1.5974440894568691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4804</v>
      </c>
      <c r="E37" s="114">
        <v>4934</v>
      </c>
      <c r="F37" s="114">
        <v>5075</v>
      </c>
      <c r="G37" s="114">
        <v>5126</v>
      </c>
      <c r="H37" s="140">
        <v>4989</v>
      </c>
      <c r="I37" s="115">
        <v>-185</v>
      </c>
      <c r="J37" s="116">
        <v>-3.7081579474844659</v>
      </c>
    </row>
    <row r="38" spans="1:10" s="110" customFormat="1" ht="13.5" customHeight="1" x14ac:dyDescent="0.2">
      <c r="A38" s="118" t="s">
        <v>105</v>
      </c>
      <c r="B38" s="119" t="s">
        <v>106</v>
      </c>
      <c r="C38" s="113">
        <v>48.792672772689428</v>
      </c>
      <c r="D38" s="115">
        <v>2344</v>
      </c>
      <c r="E38" s="114">
        <v>2372</v>
      </c>
      <c r="F38" s="114">
        <v>2436</v>
      </c>
      <c r="G38" s="114">
        <v>2470</v>
      </c>
      <c r="H38" s="140">
        <v>2439</v>
      </c>
      <c r="I38" s="115">
        <v>-95</v>
      </c>
      <c r="J38" s="116">
        <v>-3.895038950389504</v>
      </c>
    </row>
    <row r="39" spans="1:10" s="110" customFormat="1" ht="13.5" customHeight="1" x14ac:dyDescent="0.2">
      <c r="A39" s="120"/>
      <c r="B39" s="119" t="s">
        <v>107</v>
      </c>
      <c r="C39" s="113">
        <v>51.207327227310572</v>
      </c>
      <c r="D39" s="115">
        <v>2460</v>
      </c>
      <c r="E39" s="114">
        <v>2562</v>
      </c>
      <c r="F39" s="114">
        <v>2639</v>
      </c>
      <c r="G39" s="114">
        <v>2656</v>
      </c>
      <c r="H39" s="140">
        <v>2550</v>
      </c>
      <c r="I39" s="115">
        <v>-90</v>
      </c>
      <c r="J39" s="116">
        <v>-3.5294117647058822</v>
      </c>
    </row>
    <row r="40" spans="1:10" s="110" customFormat="1" ht="13.5" customHeight="1" x14ac:dyDescent="0.2">
      <c r="A40" s="118" t="s">
        <v>105</v>
      </c>
      <c r="B40" s="121" t="s">
        <v>108</v>
      </c>
      <c r="C40" s="113">
        <v>19.109075770191506</v>
      </c>
      <c r="D40" s="115">
        <v>918</v>
      </c>
      <c r="E40" s="114">
        <v>940</v>
      </c>
      <c r="F40" s="114">
        <v>1008</v>
      </c>
      <c r="G40" s="114">
        <v>1066</v>
      </c>
      <c r="H40" s="140">
        <v>962</v>
      </c>
      <c r="I40" s="115">
        <v>-44</v>
      </c>
      <c r="J40" s="116">
        <v>-4.5738045738045736</v>
      </c>
    </row>
    <row r="41" spans="1:10" s="110" customFormat="1" ht="13.5" customHeight="1" x14ac:dyDescent="0.2">
      <c r="A41" s="118"/>
      <c r="B41" s="121" t="s">
        <v>109</v>
      </c>
      <c r="C41" s="113">
        <v>23.501248959200666</v>
      </c>
      <c r="D41" s="115">
        <v>1129</v>
      </c>
      <c r="E41" s="114">
        <v>1174</v>
      </c>
      <c r="F41" s="114">
        <v>1206</v>
      </c>
      <c r="G41" s="114">
        <v>1227</v>
      </c>
      <c r="H41" s="140">
        <v>1257</v>
      </c>
      <c r="I41" s="115">
        <v>-128</v>
      </c>
      <c r="J41" s="116">
        <v>-10.182975338106603</v>
      </c>
    </row>
    <row r="42" spans="1:10" s="110" customFormat="1" ht="13.5" customHeight="1" x14ac:dyDescent="0.2">
      <c r="A42" s="118"/>
      <c r="B42" s="121" t="s">
        <v>110</v>
      </c>
      <c r="C42" s="113">
        <v>22.46044962531224</v>
      </c>
      <c r="D42" s="115">
        <v>1079</v>
      </c>
      <c r="E42" s="114">
        <v>1084</v>
      </c>
      <c r="F42" s="114">
        <v>1118</v>
      </c>
      <c r="G42" s="114">
        <v>1130</v>
      </c>
      <c r="H42" s="140">
        <v>1117</v>
      </c>
      <c r="I42" s="115">
        <v>-38</v>
      </c>
      <c r="J42" s="116">
        <v>-3.4019695613249774</v>
      </c>
    </row>
    <row r="43" spans="1:10" s="110" customFormat="1" ht="13.5" customHeight="1" x14ac:dyDescent="0.2">
      <c r="A43" s="120"/>
      <c r="B43" s="121" t="s">
        <v>111</v>
      </c>
      <c r="C43" s="113">
        <v>34.929225645295588</v>
      </c>
      <c r="D43" s="115">
        <v>1678</v>
      </c>
      <c r="E43" s="114">
        <v>1736</v>
      </c>
      <c r="F43" s="114">
        <v>1743</v>
      </c>
      <c r="G43" s="114">
        <v>1703</v>
      </c>
      <c r="H43" s="140">
        <v>1653</v>
      </c>
      <c r="I43" s="115">
        <v>25</v>
      </c>
      <c r="J43" s="116">
        <v>1.5124016938898972</v>
      </c>
    </row>
    <row r="44" spans="1:10" s="110" customFormat="1" ht="13.5" customHeight="1" x14ac:dyDescent="0.2">
      <c r="A44" s="120"/>
      <c r="B44" s="121" t="s">
        <v>112</v>
      </c>
      <c r="C44" s="113">
        <v>3.8301415487094088</v>
      </c>
      <c r="D44" s="115">
        <v>184</v>
      </c>
      <c r="E44" s="114">
        <v>185</v>
      </c>
      <c r="F44" s="114">
        <v>190</v>
      </c>
      <c r="G44" s="114">
        <v>155</v>
      </c>
      <c r="H44" s="140">
        <v>150</v>
      </c>
      <c r="I44" s="115">
        <v>34</v>
      </c>
      <c r="J44" s="116">
        <v>22.666666666666668</v>
      </c>
    </row>
    <row r="45" spans="1:10" s="110" customFormat="1" ht="13.5" customHeight="1" x14ac:dyDescent="0.2">
      <c r="A45" s="118" t="s">
        <v>113</v>
      </c>
      <c r="B45" s="122" t="s">
        <v>116</v>
      </c>
      <c r="C45" s="113">
        <v>95.607826810990844</v>
      </c>
      <c r="D45" s="115">
        <v>4593</v>
      </c>
      <c r="E45" s="114">
        <v>4723</v>
      </c>
      <c r="F45" s="114">
        <v>4849</v>
      </c>
      <c r="G45" s="114">
        <v>4913</v>
      </c>
      <c r="H45" s="140">
        <v>4777</v>
      </c>
      <c r="I45" s="115">
        <v>-184</v>
      </c>
      <c r="J45" s="116">
        <v>-3.8517898262507848</v>
      </c>
    </row>
    <row r="46" spans="1:10" s="110" customFormat="1" ht="13.5" customHeight="1" x14ac:dyDescent="0.2">
      <c r="A46" s="118"/>
      <c r="B46" s="119" t="s">
        <v>117</v>
      </c>
      <c r="C46" s="113">
        <v>4.1007493755204001</v>
      </c>
      <c r="D46" s="115">
        <v>197</v>
      </c>
      <c r="E46" s="114">
        <v>200</v>
      </c>
      <c r="F46" s="114">
        <v>216</v>
      </c>
      <c r="G46" s="114">
        <v>201</v>
      </c>
      <c r="H46" s="140">
        <v>201</v>
      </c>
      <c r="I46" s="115">
        <v>-4</v>
      </c>
      <c r="J46" s="116">
        <v>-1.9900497512437811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2734</v>
      </c>
      <c r="E48" s="114">
        <v>2819</v>
      </c>
      <c r="F48" s="114">
        <v>2846</v>
      </c>
      <c r="G48" s="114">
        <v>2769</v>
      </c>
      <c r="H48" s="140">
        <v>2640</v>
      </c>
      <c r="I48" s="115">
        <v>94</v>
      </c>
      <c r="J48" s="116">
        <v>3.5606060606060606</v>
      </c>
    </row>
    <row r="49" spans="1:12" s="110" customFormat="1" ht="13.5" customHeight="1" x14ac:dyDescent="0.2">
      <c r="A49" s="118" t="s">
        <v>105</v>
      </c>
      <c r="B49" s="119" t="s">
        <v>106</v>
      </c>
      <c r="C49" s="113">
        <v>46.378931967812726</v>
      </c>
      <c r="D49" s="115">
        <v>1268</v>
      </c>
      <c r="E49" s="114">
        <v>1308</v>
      </c>
      <c r="F49" s="114">
        <v>1302</v>
      </c>
      <c r="G49" s="114">
        <v>1253</v>
      </c>
      <c r="H49" s="140">
        <v>1218</v>
      </c>
      <c r="I49" s="115">
        <v>50</v>
      </c>
      <c r="J49" s="116">
        <v>4.1050903119868636</v>
      </c>
    </row>
    <row r="50" spans="1:12" s="110" customFormat="1" ht="13.5" customHeight="1" x14ac:dyDescent="0.2">
      <c r="A50" s="120"/>
      <c r="B50" s="119" t="s">
        <v>107</v>
      </c>
      <c r="C50" s="113">
        <v>53.621068032187274</v>
      </c>
      <c r="D50" s="115">
        <v>1466</v>
      </c>
      <c r="E50" s="114">
        <v>1511</v>
      </c>
      <c r="F50" s="114">
        <v>1544</v>
      </c>
      <c r="G50" s="114">
        <v>1516</v>
      </c>
      <c r="H50" s="140">
        <v>1422</v>
      </c>
      <c r="I50" s="115">
        <v>44</v>
      </c>
      <c r="J50" s="116">
        <v>3.0942334739803092</v>
      </c>
    </row>
    <row r="51" spans="1:12" s="110" customFormat="1" ht="13.5" customHeight="1" x14ac:dyDescent="0.2">
      <c r="A51" s="118" t="s">
        <v>105</v>
      </c>
      <c r="B51" s="121" t="s">
        <v>108</v>
      </c>
      <c r="C51" s="113">
        <v>8.5588880760790058</v>
      </c>
      <c r="D51" s="115">
        <v>234</v>
      </c>
      <c r="E51" s="114">
        <v>261</v>
      </c>
      <c r="F51" s="114">
        <v>273</v>
      </c>
      <c r="G51" s="114">
        <v>257</v>
      </c>
      <c r="H51" s="140">
        <v>223</v>
      </c>
      <c r="I51" s="115">
        <v>11</v>
      </c>
      <c r="J51" s="116">
        <v>4.9327354260089686</v>
      </c>
    </row>
    <row r="52" spans="1:12" s="110" customFormat="1" ht="13.5" customHeight="1" x14ac:dyDescent="0.2">
      <c r="A52" s="118"/>
      <c r="B52" s="121" t="s">
        <v>109</v>
      </c>
      <c r="C52" s="113">
        <v>71.324067300658371</v>
      </c>
      <c r="D52" s="115">
        <v>1950</v>
      </c>
      <c r="E52" s="114">
        <v>2007</v>
      </c>
      <c r="F52" s="114">
        <v>2014</v>
      </c>
      <c r="G52" s="114">
        <v>1973</v>
      </c>
      <c r="H52" s="140">
        <v>1906</v>
      </c>
      <c r="I52" s="115">
        <v>44</v>
      </c>
      <c r="J52" s="116">
        <v>2.3084994753410282</v>
      </c>
    </row>
    <row r="53" spans="1:12" s="110" customFormat="1" ht="13.5" customHeight="1" x14ac:dyDescent="0.2">
      <c r="A53" s="118"/>
      <c r="B53" s="121" t="s">
        <v>110</v>
      </c>
      <c r="C53" s="113">
        <v>18.873445501097294</v>
      </c>
      <c r="D53" s="115">
        <v>516</v>
      </c>
      <c r="E53" s="114">
        <v>510</v>
      </c>
      <c r="F53" s="114">
        <v>517</v>
      </c>
      <c r="G53" s="114">
        <v>498</v>
      </c>
      <c r="H53" s="140">
        <v>468</v>
      </c>
      <c r="I53" s="115">
        <v>48</v>
      </c>
      <c r="J53" s="116">
        <v>10.256410256410257</v>
      </c>
    </row>
    <row r="54" spans="1:12" s="110" customFormat="1" ht="13.5" customHeight="1" x14ac:dyDescent="0.2">
      <c r="A54" s="120"/>
      <c r="B54" s="121" t="s">
        <v>111</v>
      </c>
      <c r="C54" s="113">
        <v>1.2435991221653255</v>
      </c>
      <c r="D54" s="115">
        <v>34</v>
      </c>
      <c r="E54" s="114">
        <v>41</v>
      </c>
      <c r="F54" s="114">
        <v>42</v>
      </c>
      <c r="G54" s="114">
        <v>41</v>
      </c>
      <c r="H54" s="140">
        <v>43</v>
      </c>
      <c r="I54" s="115">
        <v>-9</v>
      </c>
      <c r="J54" s="116">
        <v>-20.930232558139537</v>
      </c>
    </row>
    <row r="55" spans="1:12" s="110" customFormat="1" ht="13.5" customHeight="1" x14ac:dyDescent="0.2">
      <c r="A55" s="120"/>
      <c r="B55" s="121" t="s">
        <v>112</v>
      </c>
      <c r="C55" s="113">
        <v>0.32918800292611561</v>
      </c>
      <c r="D55" s="115">
        <v>9</v>
      </c>
      <c r="E55" s="114">
        <v>9</v>
      </c>
      <c r="F55" s="114">
        <v>9</v>
      </c>
      <c r="G55" s="114">
        <v>10</v>
      </c>
      <c r="H55" s="140">
        <v>13</v>
      </c>
      <c r="I55" s="115">
        <v>-4</v>
      </c>
      <c r="J55" s="116">
        <v>-30.76923076923077</v>
      </c>
    </row>
    <row r="56" spans="1:12" s="110" customFormat="1" ht="13.5" customHeight="1" x14ac:dyDescent="0.2">
      <c r="A56" s="118" t="s">
        <v>113</v>
      </c>
      <c r="B56" s="122" t="s">
        <v>116</v>
      </c>
      <c r="C56" s="113">
        <v>95.574250182882224</v>
      </c>
      <c r="D56" s="115">
        <v>2613</v>
      </c>
      <c r="E56" s="114">
        <v>2700</v>
      </c>
      <c r="F56" s="114">
        <v>2732</v>
      </c>
      <c r="G56" s="114">
        <v>2664</v>
      </c>
      <c r="H56" s="140">
        <v>2528</v>
      </c>
      <c r="I56" s="115">
        <v>85</v>
      </c>
      <c r="J56" s="116">
        <v>3.3623417721518987</v>
      </c>
    </row>
    <row r="57" spans="1:12" s="110" customFormat="1" ht="13.5" customHeight="1" x14ac:dyDescent="0.2">
      <c r="A57" s="142"/>
      <c r="B57" s="124" t="s">
        <v>117</v>
      </c>
      <c r="C57" s="125">
        <v>4.4257498171177758</v>
      </c>
      <c r="D57" s="143">
        <v>121</v>
      </c>
      <c r="E57" s="144">
        <v>119</v>
      </c>
      <c r="F57" s="144">
        <v>113</v>
      </c>
      <c r="G57" s="144">
        <v>104</v>
      </c>
      <c r="H57" s="145">
        <v>112</v>
      </c>
      <c r="I57" s="143">
        <v>9</v>
      </c>
      <c r="J57" s="146">
        <v>8.0357142857142865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60713</v>
      </c>
      <c r="E12" s="236">
        <v>60889</v>
      </c>
      <c r="F12" s="114">
        <v>63044</v>
      </c>
      <c r="G12" s="114">
        <v>62848</v>
      </c>
      <c r="H12" s="140">
        <v>61843</v>
      </c>
      <c r="I12" s="115">
        <v>-1130</v>
      </c>
      <c r="J12" s="116">
        <v>-1.8272076063580356</v>
      </c>
    </row>
    <row r="13" spans="1:15" s="110" customFormat="1" ht="12" customHeight="1" x14ac:dyDescent="0.2">
      <c r="A13" s="118" t="s">
        <v>105</v>
      </c>
      <c r="B13" s="119" t="s">
        <v>106</v>
      </c>
      <c r="C13" s="113">
        <v>55.502116515408559</v>
      </c>
      <c r="D13" s="115">
        <v>33697</v>
      </c>
      <c r="E13" s="114">
        <v>33778</v>
      </c>
      <c r="F13" s="114">
        <v>35159</v>
      </c>
      <c r="G13" s="114">
        <v>35075</v>
      </c>
      <c r="H13" s="140">
        <v>34366</v>
      </c>
      <c r="I13" s="115">
        <v>-669</v>
      </c>
      <c r="J13" s="116">
        <v>-1.946691497410231</v>
      </c>
    </row>
    <row r="14" spans="1:15" s="110" customFormat="1" ht="12" customHeight="1" x14ac:dyDescent="0.2">
      <c r="A14" s="118"/>
      <c r="B14" s="119" t="s">
        <v>107</v>
      </c>
      <c r="C14" s="113">
        <v>44.497883484591441</v>
      </c>
      <c r="D14" s="115">
        <v>27016</v>
      </c>
      <c r="E14" s="114">
        <v>27111</v>
      </c>
      <c r="F14" s="114">
        <v>27885</v>
      </c>
      <c r="G14" s="114">
        <v>27773</v>
      </c>
      <c r="H14" s="140">
        <v>27477</v>
      </c>
      <c r="I14" s="115">
        <v>-461</v>
      </c>
      <c r="J14" s="116">
        <v>-1.6777668595552644</v>
      </c>
    </row>
    <row r="15" spans="1:15" s="110" customFormat="1" ht="12" customHeight="1" x14ac:dyDescent="0.2">
      <c r="A15" s="118" t="s">
        <v>105</v>
      </c>
      <c r="B15" s="121" t="s">
        <v>108</v>
      </c>
      <c r="C15" s="113">
        <v>8.0147579595803204</v>
      </c>
      <c r="D15" s="115">
        <v>4866</v>
      </c>
      <c r="E15" s="114">
        <v>4919</v>
      </c>
      <c r="F15" s="114">
        <v>5014</v>
      </c>
      <c r="G15" s="114">
        <v>4633</v>
      </c>
      <c r="H15" s="140">
        <v>4563</v>
      </c>
      <c r="I15" s="115">
        <v>303</v>
      </c>
      <c r="J15" s="116">
        <v>6.6403681788297169</v>
      </c>
    </row>
    <row r="16" spans="1:15" s="110" customFormat="1" ht="12" customHeight="1" x14ac:dyDescent="0.2">
      <c r="A16" s="118"/>
      <c r="B16" s="121" t="s">
        <v>109</v>
      </c>
      <c r="C16" s="113">
        <v>67.810847759129018</v>
      </c>
      <c r="D16" s="115">
        <v>41170</v>
      </c>
      <c r="E16" s="114">
        <v>41326</v>
      </c>
      <c r="F16" s="114">
        <v>43053</v>
      </c>
      <c r="G16" s="114">
        <v>43486</v>
      </c>
      <c r="H16" s="140">
        <v>42858</v>
      </c>
      <c r="I16" s="115">
        <v>-1688</v>
      </c>
      <c r="J16" s="116">
        <v>-3.9385878949087685</v>
      </c>
    </row>
    <row r="17" spans="1:10" s="110" customFormat="1" ht="12" customHeight="1" x14ac:dyDescent="0.2">
      <c r="A17" s="118"/>
      <c r="B17" s="121" t="s">
        <v>110</v>
      </c>
      <c r="C17" s="113">
        <v>23.116960123861446</v>
      </c>
      <c r="D17" s="115">
        <v>14035</v>
      </c>
      <c r="E17" s="114">
        <v>13975</v>
      </c>
      <c r="F17" s="114">
        <v>14349</v>
      </c>
      <c r="G17" s="114">
        <v>14133</v>
      </c>
      <c r="H17" s="140">
        <v>13876</v>
      </c>
      <c r="I17" s="115">
        <v>159</v>
      </c>
      <c r="J17" s="116">
        <v>1.1458633611991929</v>
      </c>
    </row>
    <row r="18" spans="1:10" s="110" customFormat="1" ht="12" customHeight="1" x14ac:dyDescent="0.2">
      <c r="A18" s="120"/>
      <c r="B18" s="121" t="s">
        <v>111</v>
      </c>
      <c r="C18" s="113">
        <v>1.0574341574292161</v>
      </c>
      <c r="D18" s="115">
        <v>642</v>
      </c>
      <c r="E18" s="114">
        <v>669</v>
      </c>
      <c r="F18" s="114">
        <v>628</v>
      </c>
      <c r="G18" s="114">
        <v>596</v>
      </c>
      <c r="H18" s="140">
        <v>546</v>
      </c>
      <c r="I18" s="115">
        <v>96</v>
      </c>
      <c r="J18" s="116">
        <v>17.582417582417584</v>
      </c>
    </row>
    <row r="19" spans="1:10" s="110" customFormat="1" ht="12" customHeight="1" x14ac:dyDescent="0.2">
      <c r="A19" s="120"/>
      <c r="B19" s="121" t="s">
        <v>112</v>
      </c>
      <c r="C19" s="113">
        <v>0.30800652249106453</v>
      </c>
      <c r="D19" s="115">
        <v>187</v>
      </c>
      <c r="E19" s="114">
        <v>189</v>
      </c>
      <c r="F19" s="114">
        <v>188</v>
      </c>
      <c r="G19" s="114">
        <v>176</v>
      </c>
      <c r="H19" s="140">
        <v>150</v>
      </c>
      <c r="I19" s="115">
        <v>37</v>
      </c>
      <c r="J19" s="116">
        <v>24.666666666666668</v>
      </c>
    </row>
    <row r="20" spans="1:10" s="110" customFormat="1" ht="12" customHeight="1" x14ac:dyDescent="0.2">
      <c r="A20" s="118" t="s">
        <v>113</v>
      </c>
      <c r="B20" s="119" t="s">
        <v>181</v>
      </c>
      <c r="C20" s="113">
        <v>69.733006110717639</v>
      </c>
      <c r="D20" s="115">
        <v>42337</v>
      </c>
      <c r="E20" s="114">
        <v>42416</v>
      </c>
      <c r="F20" s="114">
        <v>43754</v>
      </c>
      <c r="G20" s="114">
        <v>43639</v>
      </c>
      <c r="H20" s="140">
        <v>42960</v>
      </c>
      <c r="I20" s="115">
        <v>-623</v>
      </c>
      <c r="J20" s="116">
        <v>-1.4501862197392923</v>
      </c>
    </row>
    <row r="21" spans="1:10" s="110" customFormat="1" ht="12" customHeight="1" x14ac:dyDescent="0.2">
      <c r="A21" s="118"/>
      <c r="B21" s="119" t="s">
        <v>182</v>
      </c>
      <c r="C21" s="113">
        <v>30.266993889282361</v>
      </c>
      <c r="D21" s="115">
        <v>18376</v>
      </c>
      <c r="E21" s="114">
        <v>18473</v>
      </c>
      <c r="F21" s="114">
        <v>19290</v>
      </c>
      <c r="G21" s="114">
        <v>19209</v>
      </c>
      <c r="H21" s="140">
        <v>18883</v>
      </c>
      <c r="I21" s="115">
        <v>-507</v>
      </c>
      <c r="J21" s="116">
        <v>-2.6849547211777791</v>
      </c>
    </row>
    <row r="22" spans="1:10" s="110" customFormat="1" ht="12" customHeight="1" x14ac:dyDescent="0.2">
      <c r="A22" s="118" t="s">
        <v>113</v>
      </c>
      <c r="B22" s="119" t="s">
        <v>116</v>
      </c>
      <c r="C22" s="113">
        <v>91.868298387495258</v>
      </c>
      <c r="D22" s="115">
        <v>55776</v>
      </c>
      <c r="E22" s="114">
        <v>55961</v>
      </c>
      <c r="F22" s="114">
        <v>57779</v>
      </c>
      <c r="G22" s="114">
        <v>57147</v>
      </c>
      <c r="H22" s="140">
        <v>57075</v>
      </c>
      <c r="I22" s="115">
        <v>-1299</v>
      </c>
      <c r="J22" s="116">
        <v>-2.2759526938239159</v>
      </c>
    </row>
    <row r="23" spans="1:10" s="110" customFormat="1" ht="12" customHeight="1" x14ac:dyDescent="0.2">
      <c r="A23" s="118"/>
      <c r="B23" s="119" t="s">
        <v>117</v>
      </c>
      <c r="C23" s="113">
        <v>8.0279347092056064</v>
      </c>
      <c r="D23" s="115">
        <v>4874</v>
      </c>
      <c r="E23" s="114">
        <v>4875</v>
      </c>
      <c r="F23" s="114">
        <v>5208</v>
      </c>
      <c r="G23" s="114">
        <v>5642</v>
      </c>
      <c r="H23" s="140">
        <v>4709</v>
      </c>
      <c r="I23" s="115">
        <v>165</v>
      </c>
      <c r="J23" s="116">
        <v>3.503928647271183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854699</v>
      </c>
      <c r="E25" s="236">
        <v>858523</v>
      </c>
      <c r="F25" s="236">
        <v>865473</v>
      </c>
      <c r="G25" s="236">
        <v>854164</v>
      </c>
      <c r="H25" s="241">
        <v>848724</v>
      </c>
      <c r="I25" s="235">
        <v>5975</v>
      </c>
      <c r="J25" s="116">
        <v>0.7039980017060905</v>
      </c>
    </row>
    <row r="26" spans="1:10" s="110" customFormat="1" ht="12" customHeight="1" x14ac:dyDescent="0.2">
      <c r="A26" s="118" t="s">
        <v>105</v>
      </c>
      <c r="B26" s="119" t="s">
        <v>106</v>
      </c>
      <c r="C26" s="113">
        <v>51.776824355708854</v>
      </c>
      <c r="D26" s="115">
        <v>442536</v>
      </c>
      <c r="E26" s="114">
        <v>443643</v>
      </c>
      <c r="F26" s="114">
        <v>449815</v>
      </c>
      <c r="G26" s="114">
        <v>443714</v>
      </c>
      <c r="H26" s="140">
        <v>439962</v>
      </c>
      <c r="I26" s="115">
        <v>2574</v>
      </c>
      <c r="J26" s="116">
        <v>0.58505052709097605</v>
      </c>
    </row>
    <row r="27" spans="1:10" s="110" customFormat="1" ht="12" customHeight="1" x14ac:dyDescent="0.2">
      <c r="A27" s="118"/>
      <c r="B27" s="119" t="s">
        <v>107</v>
      </c>
      <c r="C27" s="113">
        <v>48.223175644291146</v>
      </c>
      <c r="D27" s="115">
        <v>412163</v>
      </c>
      <c r="E27" s="114">
        <v>414880</v>
      </c>
      <c r="F27" s="114">
        <v>415658</v>
      </c>
      <c r="G27" s="114">
        <v>410450</v>
      </c>
      <c r="H27" s="140">
        <v>408762</v>
      </c>
      <c r="I27" s="115">
        <v>3401</v>
      </c>
      <c r="J27" s="116">
        <v>0.8320245032561735</v>
      </c>
    </row>
    <row r="28" spans="1:10" s="110" customFormat="1" ht="12" customHeight="1" x14ac:dyDescent="0.2">
      <c r="A28" s="118" t="s">
        <v>105</v>
      </c>
      <c r="B28" s="121" t="s">
        <v>108</v>
      </c>
      <c r="C28" s="113">
        <v>7.7565318316740743</v>
      </c>
      <c r="D28" s="115">
        <v>66295</v>
      </c>
      <c r="E28" s="114">
        <v>68319</v>
      </c>
      <c r="F28" s="114">
        <v>68519</v>
      </c>
      <c r="G28" s="114">
        <v>61519</v>
      </c>
      <c r="H28" s="140">
        <v>62450</v>
      </c>
      <c r="I28" s="115">
        <v>3845</v>
      </c>
      <c r="J28" s="116">
        <v>6.1569255404323462</v>
      </c>
    </row>
    <row r="29" spans="1:10" s="110" customFormat="1" ht="12" customHeight="1" x14ac:dyDescent="0.2">
      <c r="A29" s="118"/>
      <c r="B29" s="121" t="s">
        <v>109</v>
      </c>
      <c r="C29" s="113">
        <v>66.886588143896276</v>
      </c>
      <c r="D29" s="115">
        <v>571679</v>
      </c>
      <c r="E29" s="114">
        <v>573882</v>
      </c>
      <c r="F29" s="114">
        <v>580798</v>
      </c>
      <c r="G29" s="114">
        <v>580075</v>
      </c>
      <c r="H29" s="140">
        <v>577520</v>
      </c>
      <c r="I29" s="115">
        <v>-5841</v>
      </c>
      <c r="J29" s="116">
        <v>-1.0113935448123008</v>
      </c>
    </row>
    <row r="30" spans="1:10" s="110" customFormat="1" ht="12" customHeight="1" x14ac:dyDescent="0.2">
      <c r="A30" s="118"/>
      <c r="B30" s="121" t="s">
        <v>110</v>
      </c>
      <c r="C30" s="113">
        <v>24.301654734590773</v>
      </c>
      <c r="D30" s="115">
        <v>207706</v>
      </c>
      <c r="E30" s="114">
        <v>207185</v>
      </c>
      <c r="F30" s="114">
        <v>207334</v>
      </c>
      <c r="G30" s="114">
        <v>204199</v>
      </c>
      <c r="H30" s="140">
        <v>200804</v>
      </c>
      <c r="I30" s="115">
        <v>6902</v>
      </c>
      <c r="J30" s="116">
        <v>3.4371825262444973</v>
      </c>
    </row>
    <row r="31" spans="1:10" s="110" customFormat="1" ht="12" customHeight="1" x14ac:dyDescent="0.2">
      <c r="A31" s="120"/>
      <c r="B31" s="121" t="s">
        <v>111</v>
      </c>
      <c r="C31" s="113">
        <v>1.055225289838879</v>
      </c>
      <c r="D31" s="115">
        <v>9019</v>
      </c>
      <c r="E31" s="114">
        <v>9137</v>
      </c>
      <c r="F31" s="114">
        <v>8822</v>
      </c>
      <c r="G31" s="114">
        <v>8371</v>
      </c>
      <c r="H31" s="140">
        <v>7950</v>
      </c>
      <c r="I31" s="115">
        <v>1069</v>
      </c>
      <c r="J31" s="116">
        <v>13.446540880503145</v>
      </c>
    </row>
    <row r="32" spans="1:10" s="110" customFormat="1" ht="12" customHeight="1" x14ac:dyDescent="0.2">
      <c r="A32" s="120"/>
      <c r="B32" s="121" t="s">
        <v>112</v>
      </c>
      <c r="C32" s="113">
        <v>0.31964469362898518</v>
      </c>
      <c r="D32" s="115">
        <v>2732</v>
      </c>
      <c r="E32" s="114">
        <v>2747</v>
      </c>
      <c r="F32" s="114">
        <v>2722</v>
      </c>
      <c r="G32" s="114">
        <v>2334</v>
      </c>
      <c r="H32" s="140">
        <v>2178</v>
      </c>
      <c r="I32" s="115">
        <v>554</v>
      </c>
      <c r="J32" s="116">
        <v>25.436179981634528</v>
      </c>
    </row>
    <row r="33" spans="1:10" s="110" customFormat="1" ht="12" customHeight="1" x14ac:dyDescent="0.2">
      <c r="A33" s="118" t="s">
        <v>113</v>
      </c>
      <c r="B33" s="119" t="s">
        <v>181</v>
      </c>
      <c r="C33" s="113">
        <v>68.245897093596696</v>
      </c>
      <c r="D33" s="115">
        <v>583297</v>
      </c>
      <c r="E33" s="114">
        <v>586907</v>
      </c>
      <c r="F33" s="114">
        <v>593512</v>
      </c>
      <c r="G33" s="114">
        <v>586879</v>
      </c>
      <c r="H33" s="140">
        <v>585624</v>
      </c>
      <c r="I33" s="115">
        <v>-2327</v>
      </c>
      <c r="J33" s="116">
        <v>-0.39735393358195703</v>
      </c>
    </row>
    <row r="34" spans="1:10" s="110" customFormat="1" ht="12" customHeight="1" x14ac:dyDescent="0.2">
      <c r="A34" s="118"/>
      <c r="B34" s="119" t="s">
        <v>182</v>
      </c>
      <c r="C34" s="113">
        <v>31.754102906403308</v>
      </c>
      <c r="D34" s="115">
        <v>271402</v>
      </c>
      <c r="E34" s="114">
        <v>271616</v>
      </c>
      <c r="F34" s="114">
        <v>271961</v>
      </c>
      <c r="G34" s="114">
        <v>267285</v>
      </c>
      <c r="H34" s="140">
        <v>263100</v>
      </c>
      <c r="I34" s="115">
        <v>8302</v>
      </c>
      <c r="J34" s="116">
        <v>3.1554541999239833</v>
      </c>
    </row>
    <row r="35" spans="1:10" s="110" customFormat="1" ht="12" customHeight="1" x14ac:dyDescent="0.2">
      <c r="A35" s="118" t="s">
        <v>113</v>
      </c>
      <c r="B35" s="119" t="s">
        <v>116</v>
      </c>
      <c r="C35" s="113">
        <v>93.069372960539326</v>
      </c>
      <c r="D35" s="115">
        <v>795463</v>
      </c>
      <c r="E35" s="114">
        <v>800071</v>
      </c>
      <c r="F35" s="114">
        <v>806567</v>
      </c>
      <c r="G35" s="114">
        <v>795646</v>
      </c>
      <c r="H35" s="140">
        <v>792941</v>
      </c>
      <c r="I35" s="115">
        <v>2522</v>
      </c>
      <c r="J35" s="116">
        <v>0.31805645060603499</v>
      </c>
    </row>
    <row r="36" spans="1:10" s="110" customFormat="1" ht="12" customHeight="1" x14ac:dyDescent="0.2">
      <c r="A36" s="118"/>
      <c r="B36" s="119" t="s">
        <v>117</v>
      </c>
      <c r="C36" s="113">
        <v>6.8821889343499878</v>
      </c>
      <c r="D36" s="115">
        <v>58822</v>
      </c>
      <c r="E36" s="114">
        <v>58043</v>
      </c>
      <c r="F36" s="114">
        <v>58491</v>
      </c>
      <c r="G36" s="114">
        <v>58067</v>
      </c>
      <c r="H36" s="140">
        <v>55347</v>
      </c>
      <c r="I36" s="115">
        <v>3475</v>
      </c>
      <c r="J36" s="116">
        <v>6.2785697508446709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70486</v>
      </c>
      <c r="E64" s="236">
        <v>70520</v>
      </c>
      <c r="F64" s="236">
        <v>70718</v>
      </c>
      <c r="G64" s="236">
        <v>69994</v>
      </c>
      <c r="H64" s="140">
        <v>69242</v>
      </c>
      <c r="I64" s="115">
        <v>1244</v>
      </c>
      <c r="J64" s="116">
        <v>1.7965974408595939</v>
      </c>
    </row>
    <row r="65" spans="1:12" s="110" customFormat="1" ht="12" customHeight="1" x14ac:dyDescent="0.2">
      <c r="A65" s="118" t="s">
        <v>105</v>
      </c>
      <c r="B65" s="119" t="s">
        <v>106</v>
      </c>
      <c r="C65" s="113">
        <v>51.113696336861217</v>
      </c>
      <c r="D65" s="235">
        <v>36028</v>
      </c>
      <c r="E65" s="236">
        <v>36014</v>
      </c>
      <c r="F65" s="236">
        <v>36191</v>
      </c>
      <c r="G65" s="236">
        <v>35799</v>
      </c>
      <c r="H65" s="140">
        <v>35272</v>
      </c>
      <c r="I65" s="115">
        <v>756</v>
      </c>
      <c r="J65" s="116">
        <v>2.1433431617146743</v>
      </c>
    </row>
    <row r="66" spans="1:12" s="110" customFormat="1" ht="12" customHeight="1" x14ac:dyDescent="0.2">
      <c r="A66" s="118"/>
      <c r="B66" s="119" t="s">
        <v>107</v>
      </c>
      <c r="C66" s="113">
        <v>48.886303663138783</v>
      </c>
      <c r="D66" s="235">
        <v>34458</v>
      </c>
      <c r="E66" s="236">
        <v>34506</v>
      </c>
      <c r="F66" s="236">
        <v>34527</v>
      </c>
      <c r="G66" s="236">
        <v>34195</v>
      </c>
      <c r="H66" s="140">
        <v>33970</v>
      </c>
      <c r="I66" s="115">
        <v>488</v>
      </c>
      <c r="J66" s="116">
        <v>1.4365616720635854</v>
      </c>
    </row>
    <row r="67" spans="1:12" s="110" customFormat="1" ht="12" customHeight="1" x14ac:dyDescent="0.2">
      <c r="A67" s="118" t="s">
        <v>105</v>
      </c>
      <c r="B67" s="121" t="s">
        <v>108</v>
      </c>
      <c r="C67" s="113">
        <v>7.5291547257611438</v>
      </c>
      <c r="D67" s="235">
        <v>5307</v>
      </c>
      <c r="E67" s="236">
        <v>5401</v>
      </c>
      <c r="F67" s="236">
        <v>5380</v>
      </c>
      <c r="G67" s="236">
        <v>4881</v>
      </c>
      <c r="H67" s="140">
        <v>4883</v>
      </c>
      <c r="I67" s="115">
        <v>424</v>
      </c>
      <c r="J67" s="116">
        <v>8.6831865656358804</v>
      </c>
    </row>
    <row r="68" spans="1:12" s="110" customFormat="1" ht="12" customHeight="1" x14ac:dyDescent="0.2">
      <c r="A68" s="118"/>
      <c r="B68" s="121" t="s">
        <v>109</v>
      </c>
      <c r="C68" s="113">
        <v>66.953721306358716</v>
      </c>
      <c r="D68" s="235">
        <v>47193</v>
      </c>
      <c r="E68" s="236">
        <v>47229</v>
      </c>
      <c r="F68" s="236">
        <v>47546</v>
      </c>
      <c r="G68" s="236">
        <v>47605</v>
      </c>
      <c r="H68" s="140">
        <v>47195</v>
      </c>
      <c r="I68" s="115">
        <v>-2</v>
      </c>
      <c r="J68" s="116">
        <v>-4.2377370484161462E-3</v>
      </c>
    </row>
    <row r="69" spans="1:12" s="110" customFormat="1" ht="12" customHeight="1" x14ac:dyDescent="0.2">
      <c r="A69" s="118"/>
      <c r="B69" s="121" t="s">
        <v>110</v>
      </c>
      <c r="C69" s="113">
        <v>24.433220781431775</v>
      </c>
      <c r="D69" s="235">
        <v>17222</v>
      </c>
      <c r="E69" s="236">
        <v>17123</v>
      </c>
      <c r="F69" s="236">
        <v>17056</v>
      </c>
      <c r="G69" s="236">
        <v>16785</v>
      </c>
      <c r="H69" s="140">
        <v>16502</v>
      </c>
      <c r="I69" s="115">
        <v>720</v>
      </c>
      <c r="J69" s="116">
        <v>4.3631075021209549</v>
      </c>
    </row>
    <row r="70" spans="1:12" s="110" customFormat="1" ht="12" customHeight="1" x14ac:dyDescent="0.2">
      <c r="A70" s="120"/>
      <c r="B70" s="121" t="s">
        <v>111</v>
      </c>
      <c r="C70" s="113">
        <v>1.0839031864483728</v>
      </c>
      <c r="D70" s="235">
        <v>764</v>
      </c>
      <c r="E70" s="236">
        <v>767</v>
      </c>
      <c r="F70" s="236">
        <v>736</v>
      </c>
      <c r="G70" s="236">
        <v>723</v>
      </c>
      <c r="H70" s="140">
        <v>662</v>
      </c>
      <c r="I70" s="115">
        <v>102</v>
      </c>
      <c r="J70" s="116">
        <v>15.407854984894259</v>
      </c>
    </row>
    <row r="71" spans="1:12" s="110" customFormat="1" ht="12" customHeight="1" x14ac:dyDescent="0.2">
      <c r="A71" s="120"/>
      <c r="B71" s="121" t="s">
        <v>112</v>
      </c>
      <c r="C71" s="113">
        <v>0.30928127571432623</v>
      </c>
      <c r="D71" s="235">
        <v>218</v>
      </c>
      <c r="E71" s="236">
        <v>223</v>
      </c>
      <c r="F71" s="236">
        <v>228</v>
      </c>
      <c r="G71" s="236">
        <v>222</v>
      </c>
      <c r="H71" s="140">
        <v>190</v>
      </c>
      <c r="I71" s="115">
        <v>28</v>
      </c>
      <c r="J71" s="116">
        <v>14.736842105263158</v>
      </c>
    </row>
    <row r="72" spans="1:12" s="110" customFormat="1" ht="12" customHeight="1" x14ac:dyDescent="0.2">
      <c r="A72" s="118" t="s">
        <v>113</v>
      </c>
      <c r="B72" s="119" t="s">
        <v>181</v>
      </c>
      <c r="C72" s="113">
        <v>70.020997077433819</v>
      </c>
      <c r="D72" s="235">
        <v>49355</v>
      </c>
      <c r="E72" s="236">
        <v>49417</v>
      </c>
      <c r="F72" s="236">
        <v>49763</v>
      </c>
      <c r="G72" s="236">
        <v>49494</v>
      </c>
      <c r="H72" s="140">
        <v>49063</v>
      </c>
      <c r="I72" s="115">
        <v>292</v>
      </c>
      <c r="J72" s="116">
        <v>0.59515317041354987</v>
      </c>
    </row>
    <row r="73" spans="1:12" s="110" customFormat="1" ht="12" customHeight="1" x14ac:dyDescent="0.2">
      <c r="A73" s="118"/>
      <c r="B73" s="119" t="s">
        <v>182</v>
      </c>
      <c r="C73" s="113">
        <v>29.979002922566185</v>
      </c>
      <c r="D73" s="115">
        <v>21131</v>
      </c>
      <c r="E73" s="114">
        <v>21103</v>
      </c>
      <c r="F73" s="114">
        <v>20955</v>
      </c>
      <c r="G73" s="114">
        <v>20500</v>
      </c>
      <c r="H73" s="140">
        <v>20179</v>
      </c>
      <c r="I73" s="115">
        <v>952</v>
      </c>
      <c r="J73" s="116">
        <v>4.7177759056444817</v>
      </c>
    </row>
    <row r="74" spans="1:12" s="110" customFormat="1" ht="12" customHeight="1" x14ac:dyDescent="0.2">
      <c r="A74" s="118" t="s">
        <v>113</v>
      </c>
      <c r="B74" s="119" t="s">
        <v>116</v>
      </c>
      <c r="C74" s="113">
        <v>95.055755752915474</v>
      </c>
      <c r="D74" s="115">
        <v>67001</v>
      </c>
      <c r="E74" s="114">
        <v>67096</v>
      </c>
      <c r="F74" s="114">
        <v>67239</v>
      </c>
      <c r="G74" s="114">
        <v>66084</v>
      </c>
      <c r="H74" s="140">
        <v>65886</v>
      </c>
      <c r="I74" s="115">
        <v>1115</v>
      </c>
      <c r="J74" s="116">
        <v>1.6923170324499894</v>
      </c>
    </row>
    <row r="75" spans="1:12" s="110" customFormat="1" ht="12" customHeight="1" x14ac:dyDescent="0.2">
      <c r="A75" s="142"/>
      <c r="B75" s="124" t="s">
        <v>117</v>
      </c>
      <c r="C75" s="125">
        <v>4.8818205033623698</v>
      </c>
      <c r="D75" s="143">
        <v>3441</v>
      </c>
      <c r="E75" s="144">
        <v>3384</v>
      </c>
      <c r="F75" s="144">
        <v>3438</v>
      </c>
      <c r="G75" s="144">
        <v>3868</v>
      </c>
      <c r="H75" s="145">
        <v>3315</v>
      </c>
      <c r="I75" s="143">
        <v>126</v>
      </c>
      <c r="J75" s="146">
        <v>3.8009049773755654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60713</v>
      </c>
      <c r="G11" s="114">
        <v>60889</v>
      </c>
      <c r="H11" s="114">
        <v>63044</v>
      </c>
      <c r="I11" s="114">
        <v>62848</v>
      </c>
      <c r="J11" s="140">
        <v>61843</v>
      </c>
      <c r="K11" s="114">
        <v>-1130</v>
      </c>
      <c r="L11" s="116">
        <v>-1.8272076063580356</v>
      </c>
    </row>
    <row r="12" spans="1:17" s="110" customFormat="1" ht="24.95" customHeight="1" x14ac:dyDescent="0.2">
      <c r="A12" s="604" t="s">
        <v>185</v>
      </c>
      <c r="B12" s="605"/>
      <c r="C12" s="605"/>
      <c r="D12" s="606"/>
      <c r="E12" s="113">
        <v>55.502116515408559</v>
      </c>
      <c r="F12" s="115">
        <v>33697</v>
      </c>
      <c r="G12" s="114">
        <v>33778</v>
      </c>
      <c r="H12" s="114">
        <v>35159</v>
      </c>
      <c r="I12" s="114">
        <v>35075</v>
      </c>
      <c r="J12" s="140">
        <v>34366</v>
      </c>
      <c r="K12" s="114">
        <v>-669</v>
      </c>
      <c r="L12" s="116">
        <v>-1.946691497410231</v>
      </c>
    </row>
    <row r="13" spans="1:17" s="110" customFormat="1" ht="15" customHeight="1" x14ac:dyDescent="0.2">
      <c r="A13" s="120"/>
      <c r="B13" s="612" t="s">
        <v>107</v>
      </c>
      <c r="C13" s="612"/>
      <c r="E13" s="113">
        <v>44.497883484591441</v>
      </c>
      <c r="F13" s="115">
        <v>27016</v>
      </c>
      <c r="G13" s="114">
        <v>27111</v>
      </c>
      <c r="H13" s="114">
        <v>27885</v>
      </c>
      <c r="I13" s="114">
        <v>27773</v>
      </c>
      <c r="J13" s="140">
        <v>27477</v>
      </c>
      <c r="K13" s="114">
        <v>-461</v>
      </c>
      <c r="L13" s="116">
        <v>-1.6777668595552644</v>
      </c>
    </row>
    <row r="14" spans="1:17" s="110" customFormat="1" ht="24.95" customHeight="1" x14ac:dyDescent="0.2">
      <c r="A14" s="604" t="s">
        <v>186</v>
      </c>
      <c r="B14" s="605"/>
      <c r="C14" s="605"/>
      <c r="D14" s="606"/>
      <c r="E14" s="113">
        <v>8.0147579595803204</v>
      </c>
      <c r="F14" s="115">
        <v>4866</v>
      </c>
      <c r="G14" s="114">
        <v>4919</v>
      </c>
      <c r="H14" s="114">
        <v>5014</v>
      </c>
      <c r="I14" s="114">
        <v>4633</v>
      </c>
      <c r="J14" s="140">
        <v>4563</v>
      </c>
      <c r="K14" s="114">
        <v>303</v>
      </c>
      <c r="L14" s="116">
        <v>6.6403681788297169</v>
      </c>
    </row>
    <row r="15" spans="1:17" s="110" customFormat="1" ht="15" customHeight="1" x14ac:dyDescent="0.2">
      <c r="A15" s="120"/>
      <c r="B15" s="119"/>
      <c r="C15" s="258" t="s">
        <v>106</v>
      </c>
      <c r="E15" s="113">
        <v>60.665844636251542</v>
      </c>
      <c r="F15" s="115">
        <v>2952</v>
      </c>
      <c r="G15" s="114">
        <v>2974</v>
      </c>
      <c r="H15" s="114">
        <v>3047</v>
      </c>
      <c r="I15" s="114">
        <v>2793</v>
      </c>
      <c r="J15" s="140">
        <v>2732</v>
      </c>
      <c r="K15" s="114">
        <v>220</v>
      </c>
      <c r="L15" s="116">
        <v>8.0527086383601763</v>
      </c>
    </row>
    <row r="16" spans="1:17" s="110" customFormat="1" ht="15" customHeight="1" x14ac:dyDescent="0.2">
      <c r="A16" s="120"/>
      <c r="B16" s="119"/>
      <c r="C16" s="258" t="s">
        <v>107</v>
      </c>
      <c r="E16" s="113">
        <v>39.334155363748458</v>
      </c>
      <c r="F16" s="115">
        <v>1914</v>
      </c>
      <c r="G16" s="114">
        <v>1945</v>
      </c>
      <c r="H16" s="114">
        <v>1967</v>
      </c>
      <c r="I16" s="114">
        <v>1840</v>
      </c>
      <c r="J16" s="140">
        <v>1831</v>
      </c>
      <c r="K16" s="114">
        <v>83</v>
      </c>
      <c r="L16" s="116">
        <v>4.5330420535226654</v>
      </c>
    </row>
    <row r="17" spans="1:12" s="110" customFormat="1" ht="15" customHeight="1" x14ac:dyDescent="0.2">
      <c r="A17" s="120"/>
      <c r="B17" s="121" t="s">
        <v>109</v>
      </c>
      <c r="C17" s="258"/>
      <c r="E17" s="113">
        <v>67.810847759129018</v>
      </c>
      <c r="F17" s="115">
        <v>41170</v>
      </c>
      <c r="G17" s="114">
        <v>41326</v>
      </c>
      <c r="H17" s="114">
        <v>43053</v>
      </c>
      <c r="I17" s="114">
        <v>43486</v>
      </c>
      <c r="J17" s="140">
        <v>42858</v>
      </c>
      <c r="K17" s="114">
        <v>-1688</v>
      </c>
      <c r="L17" s="116">
        <v>-3.9385878949087685</v>
      </c>
    </row>
    <row r="18" spans="1:12" s="110" customFormat="1" ht="15" customHeight="1" x14ac:dyDescent="0.2">
      <c r="A18" s="120"/>
      <c r="B18" s="119"/>
      <c r="C18" s="258" t="s">
        <v>106</v>
      </c>
      <c r="E18" s="113">
        <v>55.445712897741075</v>
      </c>
      <c r="F18" s="115">
        <v>22827</v>
      </c>
      <c r="G18" s="114">
        <v>22935</v>
      </c>
      <c r="H18" s="114">
        <v>24011</v>
      </c>
      <c r="I18" s="114">
        <v>24332</v>
      </c>
      <c r="J18" s="140">
        <v>23873</v>
      </c>
      <c r="K18" s="114">
        <v>-1046</v>
      </c>
      <c r="L18" s="116">
        <v>-4.3815188706907389</v>
      </c>
    </row>
    <row r="19" spans="1:12" s="110" customFormat="1" ht="15" customHeight="1" x14ac:dyDescent="0.2">
      <c r="A19" s="120"/>
      <c r="B19" s="119"/>
      <c r="C19" s="258" t="s">
        <v>107</v>
      </c>
      <c r="E19" s="113">
        <v>44.554287102258925</v>
      </c>
      <c r="F19" s="115">
        <v>18343</v>
      </c>
      <c r="G19" s="114">
        <v>18391</v>
      </c>
      <c r="H19" s="114">
        <v>19042</v>
      </c>
      <c r="I19" s="114">
        <v>19154</v>
      </c>
      <c r="J19" s="140">
        <v>18985</v>
      </c>
      <c r="K19" s="114">
        <v>-642</v>
      </c>
      <c r="L19" s="116">
        <v>-3.3816170661048197</v>
      </c>
    </row>
    <row r="20" spans="1:12" s="110" customFormat="1" ht="15" customHeight="1" x14ac:dyDescent="0.2">
      <c r="A20" s="120"/>
      <c r="B20" s="121" t="s">
        <v>110</v>
      </c>
      <c r="C20" s="258"/>
      <c r="E20" s="113">
        <v>23.116960123861446</v>
      </c>
      <c r="F20" s="115">
        <v>14035</v>
      </c>
      <c r="G20" s="114">
        <v>13975</v>
      </c>
      <c r="H20" s="114">
        <v>14349</v>
      </c>
      <c r="I20" s="114">
        <v>14133</v>
      </c>
      <c r="J20" s="140">
        <v>13876</v>
      </c>
      <c r="K20" s="114">
        <v>159</v>
      </c>
      <c r="L20" s="116">
        <v>1.1458633611991929</v>
      </c>
    </row>
    <row r="21" spans="1:12" s="110" customFormat="1" ht="15" customHeight="1" x14ac:dyDescent="0.2">
      <c r="A21" s="120"/>
      <c r="B21" s="119"/>
      <c r="C21" s="258" t="s">
        <v>106</v>
      </c>
      <c r="E21" s="113">
        <v>53.366583541147129</v>
      </c>
      <c r="F21" s="115">
        <v>7490</v>
      </c>
      <c r="G21" s="114">
        <v>7432</v>
      </c>
      <c r="H21" s="114">
        <v>7694</v>
      </c>
      <c r="I21" s="114">
        <v>7567</v>
      </c>
      <c r="J21" s="140">
        <v>7406</v>
      </c>
      <c r="K21" s="114">
        <v>84</v>
      </c>
      <c r="L21" s="116">
        <v>1.1342155009451795</v>
      </c>
    </row>
    <row r="22" spans="1:12" s="110" customFormat="1" ht="15" customHeight="1" x14ac:dyDescent="0.2">
      <c r="A22" s="120"/>
      <c r="B22" s="119"/>
      <c r="C22" s="258" t="s">
        <v>107</v>
      </c>
      <c r="E22" s="113">
        <v>46.633416458852871</v>
      </c>
      <c r="F22" s="115">
        <v>6545</v>
      </c>
      <c r="G22" s="114">
        <v>6543</v>
      </c>
      <c r="H22" s="114">
        <v>6655</v>
      </c>
      <c r="I22" s="114">
        <v>6566</v>
      </c>
      <c r="J22" s="140">
        <v>6470</v>
      </c>
      <c r="K22" s="114">
        <v>75</v>
      </c>
      <c r="L22" s="116">
        <v>1.1591962905718702</v>
      </c>
    </row>
    <row r="23" spans="1:12" s="110" customFormat="1" ht="15" customHeight="1" x14ac:dyDescent="0.2">
      <c r="A23" s="120"/>
      <c r="B23" s="121" t="s">
        <v>111</v>
      </c>
      <c r="C23" s="258"/>
      <c r="E23" s="113">
        <v>1.0574341574292161</v>
      </c>
      <c r="F23" s="115">
        <v>642</v>
      </c>
      <c r="G23" s="114">
        <v>669</v>
      </c>
      <c r="H23" s="114">
        <v>628</v>
      </c>
      <c r="I23" s="114">
        <v>596</v>
      </c>
      <c r="J23" s="140">
        <v>546</v>
      </c>
      <c r="K23" s="114">
        <v>96</v>
      </c>
      <c r="L23" s="116">
        <v>17.582417582417584</v>
      </c>
    </row>
    <row r="24" spans="1:12" s="110" customFormat="1" ht="15" customHeight="1" x14ac:dyDescent="0.2">
      <c r="A24" s="120"/>
      <c r="B24" s="119"/>
      <c r="C24" s="258" t="s">
        <v>106</v>
      </c>
      <c r="E24" s="113">
        <v>66.666666666666671</v>
      </c>
      <c r="F24" s="115">
        <v>428</v>
      </c>
      <c r="G24" s="114">
        <v>437</v>
      </c>
      <c r="H24" s="114">
        <v>407</v>
      </c>
      <c r="I24" s="114">
        <v>383</v>
      </c>
      <c r="J24" s="140">
        <v>355</v>
      </c>
      <c r="K24" s="114">
        <v>73</v>
      </c>
      <c r="L24" s="116">
        <v>20.56338028169014</v>
      </c>
    </row>
    <row r="25" spans="1:12" s="110" customFormat="1" ht="15" customHeight="1" x14ac:dyDescent="0.2">
      <c r="A25" s="120"/>
      <c r="B25" s="119"/>
      <c r="C25" s="258" t="s">
        <v>107</v>
      </c>
      <c r="E25" s="113">
        <v>33.333333333333336</v>
      </c>
      <c r="F25" s="115">
        <v>214</v>
      </c>
      <c r="G25" s="114">
        <v>232</v>
      </c>
      <c r="H25" s="114">
        <v>221</v>
      </c>
      <c r="I25" s="114">
        <v>213</v>
      </c>
      <c r="J25" s="140">
        <v>191</v>
      </c>
      <c r="K25" s="114">
        <v>23</v>
      </c>
      <c r="L25" s="116">
        <v>12.041884816753926</v>
      </c>
    </row>
    <row r="26" spans="1:12" s="110" customFormat="1" ht="15" customHeight="1" x14ac:dyDescent="0.2">
      <c r="A26" s="120"/>
      <c r="C26" s="121" t="s">
        <v>187</v>
      </c>
      <c r="D26" s="110" t="s">
        <v>188</v>
      </c>
      <c r="E26" s="113">
        <v>0.30800652249106453</v>
      </c>
      <c r="F26" s="115">
        <v>187</v>
      </c>
      <c r="G26" s="114">
        <v>189</v>
      </c>
      <c r="H26" s="114">
        <v>188</v>
      </c>
      <c r="I26" s="114">
        <v>176</v>
      </c>
      <c r="J26" s="140">
        <v>150</v>
      </c>
      <c r="K26" s="114">
        <v>37</v>
      </c>
      <c r="L26" s="116">
        <v>24.666666666666668</v>
      </c>
    </row>
    <row r="27" spans="1:12" s="110" customFormat="1" ht="15" customHeight="1" x14ac:dyDescent="0.2">
      <c r="A27" s="120"/>
      <c r="B27" s="119"/>
      <c r="D27" s="259" t="s">
        <v>106</v>
      </c>
      <c r="E27" s="113">
        <v>57.754010695187169</v>
      </c>
      <c r="F27" s="115">
        <v>108</v>
      </c>
      <c r="G27" s="114">
        <v>111</v>
      </c>
      <c r="H27" s="114">
        <v>108</v>
      </c>
      <c r="I27" s="114">
        <v>96</v>
      </c>
      <c r="J27" s="140">
        <v>81</v>
      </c>
      <c r="K27" s="114">
        <v>27</v>
      </c>
      <c r="L27" s="116">
        <v>33.333333333333336</v>
      </c>
    </row>
    <row r="28" spans="1:12" s="110" customFormat="1" ht="15" customHeight="1" x14ac:dyDescent="0.2">
      <c r="A28" s="120"/>
      <c r="B28" s="119"/>
      <c r="D28" s="259" t="s">
        <v>107</v>
      </c>
      <c r="E28" s="113">
        <v>42.245989304812831</v>
      </c>
      <c r="F28" s="115">
        <v>79</v>
      </c>
      <c r="G28" s="114">
        <v>78</v>
      </c>
      <c r="H28" s="114">
        <v>80</v>
      </c>
      <c r="I28" s="114">
        <v>80</v>
      </c>
      <c r="J28" s="140">
        <v>69</v>
      </c>
      <c r="K28" s="114">
        <v>10</v>
      </c>
      <c r="L28" s="116">
        <v>14.492753623188406</v>
      </c>
    </row>
    <row r="29" spans="1:12" s="110" customFormat="1" ht="24.95" customHeight="1" x14ac:dyDescent="0.2">
      <c r="A29" s="604" t="s">
        <v>189</v>
      </c>
      <c r="B29" s="605"/>
      <c r="C29" s="605"/>
      <c r="D29" s="606"/>
      <c r="E29" s="113">
        <v>91.868298387495258</v>
      </c>
      <c r="F29" s="115">
        <v>55776</v>
      </c>
      <c r="G29" s="114">
        <v>55961</v>
      </c>
      <c r="H29" s="114">
        <v>57779</v>
      </c>
      <c r="I29" s="114">
        <v>57147</v>
      </c>
      <c r="J29" s="140">
        <v>57075</v>
      </c>
      <c r="K29" s="114">
        <v>-1299</v>
      </c>
      <c r="L29" s="116">
        <v>-2.2759526938239159</v>
      </c>
    </row>
    <row r="30" spans="1:12" s="110" customFormat="1" ht="15" customHeight="1" x14ac:dyDescent="0.2">
      <c r="A30" s="120"/>
      <c r="B30" s="119"/>
      <c r="C30" s="258" t="s">
        <v>106</v>
      </c>
      <c r="E30" s="113">
        <v>54.302925989672978</v>
      </c>
      <c r="F30" s="115">
        <v>30288</v>
      </c>
      <c r="G30" s="114">
        <v>30395</v>
      </c>
      <c r="H30" s="114">
        <v>31519</v>
      </c>
      <c r="I30" s="114">
        <v>31063</v>
      </c>
      <c r="J30" s="140">
        <v>31015</v>
      </c>
      <c r="K30" s="114">
        <v>-727</v>
      </c>
      <c r="L30" s="116">
        <v>-2.3440270836691925</v>
      </c>
    </row>
    <row r="31" spans="1:12" s="110" customFormat="1" ht="15" customHeight="1" x14ac:dyDescent="0.2">
      <c r="A31" s="120"/>
      <c r="B31" s="119"/>
      <c r="C31" s="258" t="s">
        <v>107</v>
      </c>
      <c r="E31" s="113">
        <v>45.697074010327022</v>
      </c>
      <c r="F31" s="115">
        <v>25488</v>
      </c>
      <c r="G31" s="114">
        <v>25566</v>
      </c>
      <c r="H31" s="114">
        <v>26260</v>
      </c>
      <c r="I31" s="114">
        <v>26084</v>
      </c>
      <c r="J31" s="140">
        <v>26060</v>
      </c>
      <c r="K31" s="114">
        <v>-572</v>
      </c>
      <c r="L31" s="116">
        <v>-2.1949347659247889</v>
      </c>
    </row>
    <row r="32" spans="1:12" s="110" customFormat="1" ht="15" customHeight="1" x14ac:dyDescent="0.2">
      <c r="A32" s="120"/>
      <c r="B32" s="119" t="s">
        <v>117</v>
      </c>
      <c r="C32" s="258"/>
      <c r="E32" s="113">
        <v>8.0279347092056064</v>
      </c>
      <c r="F32" s="115">
        <v>4874</v>
      </c>
      <c r="G32" s="114">
        <v>4875</v>
      </c>
      <c r="H32" s="114">
        <v>5208</v>
      </c>
      <c r="I32" s="114">
        <v>5642</v>
      </c>
      <c r="J32" s="140">
        <v>4709</v>
      </c>
      <c r="K32" s="114">
        <v>165</v>
      </c>
      <c r="L32" s="116">
        <v>3.503928647271183</v>
      </c>
    </row>
    <row r="33" spans="1:12" s="110" customFormat="1" ht="15" customHeight="1" x14ac:dyDescent="0.2">
      <c r="A33" s="120"/>
      <c r="B33" s="119"/>
      <c r="C33" s="258" t="s">
        <v>106</v>
      </c>
      <c r="E33" s="113">
        <v>68.978251949117762</v>
      </c>
      <c r="F33" s="115">
        <v>3362</v>
      </c>
      <c r="G33" s="114">
        <v>3343</v>
      </c>
      <c r="H33" s="114">
        <v>3596</v>
      </c>
      <c r="I33" s="114">
        <v>3968</v>
      </c>
      <c r="J33" s="140">
        <v>3308</v>
      </c>
      <c r="K33" s="114">
        <v>54</v>
      </c>
      <c r="L33" s="116">
        <v>1.6324062877871826</v>
      </c>
    </row>
    <row r="34" spans="1:12" s="110" customFormat="1" ht="15" customHeight="1" x14ac:dyDescent="0.2">
      <c r="A34" s="120"/>
      <c r="B34" s="119"/>
      <c r="C34" s="258" t="s">
        <v>107</v>
      </c>
      <c r="E34" s="113">
        <v>31.021748050882231</v>
      </c>
      <c r="F34" s="115">
        <v>1512</v>
      </c>
      <c r="G34" s="114">
        <v>1532</v>
      </c>
      <c r="H34" s="114">
        <v>1612</v>
      </c>
      <c r="I34" s="114">
        <v>1674</v>
      </c>
      <c r="J34" s="140">
        <v>1401</v>
      </c>
      <c r="K34" s="114">
        <v>111</v>
      </c>
      <c r="L34" s="116">
        <v>7.9229122055674521</v>
      </c>
    </row>
    <row r="35" spans="1:12" s="110" customFormat="1" ht="24.95" customHeight="1" x14ac:dyDescent="0.2">
      <c r="A35" s="604" t="s">
        <v>190</v>
      </c>
      <c r="B35" s="605"/>
      <c r="C35" s="605"/>
      <c r="D35" s="606"/>
      <c r="E35" s="113">
        <v>69.733006110717639</v>
      </c>
      <c r="F35" s="115">
        <v>42337</v>
      </c>
      <c r="G35" s="114">
        <v>42416</v>
      </c>
      <c r="H35" s="114">
        <v>43754</v>
      </c>
      <c r="I35" s="114">
        <v>43639</v>
      </c>
      <c r="J35" s="140">
        <v>42960</v>
      </c>
      <c r="K35" s="114">
        <v>-623</v>
      </c>
      <c r="L35" s="116">
        <v>-1.4501862197392923</v>
      </c>
    </row>
    <row r="36" spans="1:12" s="110" customFormat="1" ht="15" customHeight="1" x14ac:dyDescent="0.2">
      <c r="A36" s="120"/>
      <c r="B36" s="119"/>
      <c r="C36" s="258" t="s">
        <v>106</v>
      </c>
      <c r="E36" s="113">
        <v>67.25795403547724</v>
      </c>
      <c r="F36" s="115">
        <v>28475</v>
      </c>
      <c r="G36" s="114">
        <v>28467</v>
      </c>
      <c r="H36" s="114">
        <v>29401</v>
      </c>
      <c r="I36" s="114">
        <v>29326</v>
      </c>
      <c r="J36" s="140">
        <v>28764</v>
      </c>
      <c r="K36" s="114">
        <v>-289</v>
      </c>
      <c r="L36" s="116">
        <v>-1.0047281323877069</v>
      </c>
    </row>
    <row r="37" spans="1:12" s="110" customFormat="1" ht="15" customHeight="1" x14ac:dyDescent="0.2">
      <c r="A37" s="120"/>
      <c r="B37" s="119"/>
      <c r="C37" s="258" t="s">
        <v>107</v>
      </c>
      <c r="E37" s="113">
        <v>32.74204596452276</v>
      </c>
      <c r="F37" s="115">
        <v>13862</v>
      </c>
      <c r="G37" s="114">
        <v>13949</v>
      </c>
      <c r="H37" s="114">
        <v>14353</v>
      </c>
      <c r="I37" s="114">
        <v>14313</v>
      </c>
      <c r="J37" s="140">
        <v>14196</v>
      </c>
      <c r="K37" s="114">
        <v>-334</v>
      </c>
      <c r="L37" s="116">
        <v>-2.3527754296985068</v>
      </c>
    </row>
    <row r="38" spans="1:12" s="110" customFormat="1" ht="15" customHeight="1" x14ac:dyDescent="0.2">
      <c r="A38" s="120"/>
      <c r="B38" s="119" t="s">
        <v>182</v>
      </c>
      <c r="C38" s="258"/>
      <c r="E38" s="113">
        <v>30.266993889282361</v>
      </c>
      <c r="F38" s="115">
        <v>18376</v>
      </c>
      <c r="G38" s="114">
        <v>18473</v>
      </c>
      <c r="H38" s="114">
        <v>19290</v>
      </c>
      <c r="I38" s="114">
        <v>19209</v>
      </c>
      <c r="J38" s="140">
        <v>18883</v>
      </c>
      <c r="K38" s="114">
        <v>-507</v>
      </c>
      <c r="L38" s="116">
        <v>-2.6849547211777791</v>
      </c>
    </row>
    <row r="39" spans="1:12" s="110" customFormat="1" ht="15" customHeight="1" x14ac:dyDescent="0.2">
      <c r="A39" s="120"/>
      <c r="B39" s="119"/>
      <c r="C39" s="258" t="s">
        <v>106</v>
      </c>
      <c r="E39" s="113">
        <v>28.417501088376142</v>
      </c>
      <c r="F39" s="115">
        <v>5222</v>
      </c>
      <c r="G39" s="114">
        <v>5311</v>
      </c>
      <c r="H39" s="114">
        <v>5758</v>
      </c>
      <c r="I39" s="114">
        <v>5749</v>
      </c>
      <c r="J39" s="140">
        <v>5602</v>
      </c>
      <c r="K39" s="114">
        <v>-380</v>
      </c>
      <c r="L39" s="116">
        <v>-6.7832916815423063</v>
      </c>
    </row>
    <row r="40" spans="1:12" s="110" customFormat="1" ht="15" customHeight="1" x14ac:dyDescent="0.2">
      <c r="A40" s="120"/>
      <c r="B40" s="119"/>
      <c r="C40" s="258" t="s">
        <v>107</v>
      </c>
      <c r="E40" s="113">
        <v>71.582498911623858</v>
      </c>
      <c r="F40" s="115">
        <v>13154</v>
      </c>
      <c r="G40" s="114">
        <v>13162</v>
      </c>
      <c r="H40" s="114">
        <v>13532</v>
      </c>
      <c r="I40" s="114">
        <v>13460</v>
      </c>
      <c r="J40" s="140">
        <v>13281</v>
      </c>
      <c r="K40" s="114">
        <v>-127</v>
      </c>
      <c r="L40" s="116">
        <v>-0.9562532941796551</v>
      </c>
    </row>
    <row r="41" spans="1:12" s="110" customFormat="1" ht="24.75" customHeight="1" x14ac:dyDescent="0.2">
      <c r="A41" s="604" t="s">
        <v>518</v>
      </c>
      <c r="B41" s="605"/>
      <c r="C41" s="605"/>
      <c r="D41" s="606"/>
      <c r="E41" s="113">
        <v>3.3996014033238353</v>
      </c>
      <c r="F41" s="115">
        <v>2064</v>
      </c>
      <c r="G41" s="114">
        <v>2234</v>
      </c>
      <c r="H41" s="114">
        <v>2257</v>
      </c>
      <c r="I41" s="114">
        <v>1772</v>
      </c>
      <c r="J41" s="140">
        <v>1996</v>
      </c>
      <c r="K41" s="114">
        <v>68</v>
      </c>
      <c r="L41" s="116">
        <v>3.4068136272545089</v>
      </c>
    </row>
    <row r="42" spans="1:12" s="110" customFormat="1" ht="15" customHeight="1" x14ac:dyDescent="0.2">
      <c r="A42" s="120"/>
      <c r="B42" s="119"/>
      <c r="C42" s="258" t="s">
        <v>106</v>
      </c>
      <c r="E42" s="113">
        <v>64.050387596899228</v>
      </c>
      <c r="F42" s="115">
        <v>1322</v>
      </c>
      <c r="G42" s="114">
        <v>1437</v>
      </c>
      <c r="H42" s="114">
        <v>1463</v>
      </c>
      <c r="I42" s="114">
        <v>1124</v>
      </c>
      <c r="J42" s="140">
        <v>1251</v>
      </c>
      <c r="K42" s="114">
        <v>71</v>
      </c>
      <c r="L42" s="116">
        <v>5.6754596322941646</v>
      </c>
    </row>
    <row r="43" spans="1:12" s="110" customFormat="1" ht="15" customHeight="1" x14ac:dyDescent="0.2">
      <c r="A43" s="123"/>
      <c r="B43" s="124"/>
      <c r="C43" s="260" t="s">
        <v>107</v>
      </c>
      <c r="D43" s="261"/>
      <c r="E43" s="125">
        <v>35.949612403100772</v>
      </c>
      <c r="F43" s="143">
        <v>742</v>
      </c>
      <c r="G43" s="144">
        <v>797</v>
      </c>
      <c r="H43" s="144">
        <v>794</v>
      </c>
      <c r="I43" s="144">
        <v>648</v>
      </c>
      <c r="J43" s="145">
        <v>745</v>
      </c>
      <c r="K43" s="144">
        <v>-3</v>
      </c>
      <c r="L43" s="146">
        <v>-0.40268456375838924</v>
      </c>
    </row>
    <row r="44" spans="1:12" s="110" customFormat="1" ht="45.75" customHeight="1" x14ac:dyDescent="0.2">
      <c r="A44" s="604" t="s">
        <v>191</v>
      </c>
      <c r="B44" s="605"/>
      <c r="C44" s="605"/>
      <c r="D44" s="606"/>
      <c r="E44" s="113">
        <v>0.45789204947869483</v>
      </c>
      <c r="F44" s="115">
        <v>278</v>
      </c>
      <c r="G44" s="114">
        <v>275</v>
      </c>
      <c r="H44" s="114">
        <v>278</v>
      </c>
      <c r="I44" s="114">
        <v>293</v>
      </c>
      <c r="J44" s="140">
        <v>293</v>
      </c>
      <c r="K44" s="114">
        <v>-15</v>
      </c>
      <c r="L44" s="116">
        <v>-5.1194539249146755</v>
      </c>
    </row>
    <row r="45" spans="1:12" s="110" customFormat="1" ht="15" customHeight="1" x14ac:dyDescent="0.2">
      <c r="A45" s="120"/>
      <c r="B45" s="119"/>
      <c r="C45" s="258" t="s">
        <v>106</v>
      </c>
      <c r="E45" s="113">
        <v>57.194244604316545</v>
      </c>
      <c r="F45" s="115">
        <v>159</v>
      </c>
      <c r="G45" s="114">
        <v>157</v>
      </c>
      <c r="H45" s="114">
        <v>158</v>
      </c>
      <c r="I45" s="114">
        <v>166</v>
      </c>
      <c r="J45" s="140">
        <v>167</v>
      </c>
      <c r="K45" s="114">
        <v>-8</v>
      </c>
      <c r="L45" s="116">
        <v>-4.7904191616766463</v>
      </c>
    </row>
    <row r="46" spans="1:12" s="110" customFormat="1" ht="15" customHeight="1" x14ac:dyDescent="0.2">
      <c r="A46" s="123"/>
      <c r="B46" s="124"/>
      <c r="C46" s="260" t="s">
        <v>107</v>
      </c>
      <c r="D46" s="261"/>
      <c r="E46" s="125">
        <v>42.805755395683455</v>
      </c>
      <c r="F46" s="143">
        <v>119</v>
      </c>
      <c r="G46" s="144">
        <v>118</v>
      </c>
      <c r="H46" s="144">
        <v>120</v>
      </c>
      <c r="I46" s="144">
        <v>127</v>
      </c>
      <c r="J46" s="145">
        <v>126</v>
      </c>
      <c r="K46" s="144">
        <v>-7</v>
      </c>
      <c r="L46" s="146">
        <v>-5.5555555555555554</v>
      </c>
    </row>
    <row r="47" spans="1:12" s="110" customFormat="1" ht="39" customHeight="1" x14ac:dyDescent="0.2">
      <c r="A47" s="604" t="s">
        <v>519</v>
      </c>
      <c r="B47" s="607"/>
      <c r="C47" s="607"/>
      <c r="D47" s="608"/>
      <c r="E47" s="113">
        <v>0.19270996326981041</v>
      </c>
      <c r="F47" s="115">
        <v>117</v>
      </c>
      <c r="G47" s="114">
        <v>124</v>
      </c>
      <c r="H47" s="114">
        <v>122</v>
      </c>
      <c r="I47" s="114">
        <v>101</v>
      </c>
      <c r="J47" s="140">
        <v>117</v>
      </c>
      <c r="K47" s="114">
        <v>0</v>
      </c>
      <c r="L47" s="116">
        <v>0</v>
      </c>
    </row>
    <row r="48" spans="1:12" s="110" customFormat="1" ht="15" customHeight="1" x14ac:dyDescent="0.2">
      <c r="A48" s="120"/>
      <c r="B48" s="119"/>
      <c r="C48" s="258" t="s">
        <v>106</v>
      </c>
      <c r="E48" s="113">
        <v>47.863247863247864</v>
      </c>
      <c r="F48" s="115">
        <v>56</v>
      </c>
      <c r="G48" s="114">
        <v>59</v>
      </c>
      <c r="H48" s="114">
        <v>51</v>
      </c>
      <c r="I48" s="114">
        <v>40</v>
      </c>
      <c r="J48" s="140">
        <v>46</v>
      </c>
      <c r="K48" s="114">
        <v>10</v>
      </c>
      <c r="L48" s="116">
        <v>21.739130434782609</v>
      </c>
    </row>
    <row r="49" spans="1:12" s="110" customFormat="1" ht="15" customHeight="1" x14ac:dyDescent="0.2">
      <c r="A49" s="123"/>
      <c r="B49" s="124"/>
      <c r="C49" s="260" t="s">
        <v>107</v>
      </c>
      <c r="D49" s="261"/>
      <c r="E49" s="125">
        <v>52.136752136752136</v>
      </c>
      <c r="F49" s="143">
        <v>61</v>
      </c>
      <c r="G49" s="144">
        <v>65</v>
      </c>
      <c r="H49" s="144">
        <v>71</v>
      </c>
      <c r="I49" s="144">
        <v>61</v>
      </c>
      <c r="J49" s="145">
        <v>71</v>
      </c>
      <c r="K49" s="144">
        <v>-10</v>
      </c>
      <c r="L49" s="146">
        <v>-14.084507042253522</v>
      </c>
    </row>
    <row r="50" spans="1:12" s="110" customFormat="1" ht="24.95" customHeight="1" x14ac:dyDescent="0.2">
      <c r="A50" s="609" t="s">
        <v>192</v>
      </c>
      <c r="B50" s="610"/>
      <c r="C50" s="610"/>
      <c r="D50" s="611"/>
      <c r="E50" s="262">
        <v>8.3902953239009772</v>
      </c>
      <c r="F50" s="263">
        <v>5094</v>
      </c>
      <c r="G50" s="264">
        <v>5264</v>
      </c>
      <c r="H50" s="264">
        <v>5365</v>
      </c>
      <c r="I50" s="264">
        <v>4921</v>
      </c>
      <c r="J50" s="265">
        <v>4957</v>
      </c>
      <c r="K50" s="263">
        <v>137</v>
      </c>
      <c r="L50" s="266">
        <v>2.7637684083114786</v>
      </c>
    </row>
    <row r="51" spans="1:12" s="110" customFormat="1" ht="15" customHeight="1" x14ac:dyDescent="0.2">
      <c r="A51" s="120"/>
      <c r="B51" s="119"/>
      <c r="C51" s="258" t="s">
        <v>106</v>
      </c>
      <c r="E51" s="113">
        <v>64.683941892422453</v>
      </c>
      <c r="F51" s="115">
        <v>3295</v>
      </c>
      <c r="G51" s="114">
        <v>3370</v>
      </c>
      <c r="H51" s="114">
        <v>3470</v>
      </c>
      <c r="I51" s="114">
        <v>3168</v>
      </c>
      <c r="J51" s="140">
        <v>3183</v>
      </c>
      <c r="K51" s="114">
        <v>112</v>
      </c>
      <c r="L51" s="116">
        <v>3.5186930568645933</v>
      </c>
    </row>
    <row r="52" spans="1:12" s="110" customFormat="1" ht="15" customHeight="1" x14ac:dyDescent="0.2">
      <c r="A52" s="120"/>
      <c r="B52" s="119"/>
      <c r="C52" s="258" t="s">
        <v>107</v>
      </c>
      <c r="E52" s="113">
        <v>35.31605810757754</v>
      </c>
      <c r="F52" s="115">
        <v>1799</v>
      </c>
      <c r="G52" s="114">
        <v>1894</v>
      </c>
      <c r="H52" s="114">
        <v>1895</v>
      </c>
      <c r="I52" s="114">
        <v>1753</v>
      </c>
      <c r="J52" s="140">
        <v>1774</v>
      </c>
      <c r="K52" s="114">
        <v>25</v>
      </c>
      <c r="L52" s="116">
        <v>1.4092446448703495</v>
      </c>
    </row>
    <row r="53" spans="1:12" s="110" customFormat="1" ht="15" customHeight="1" x14ac:dyDescent="0.2">
      <c r="A53" s="120"/>
      <c r="B53" s="119"/>
      <c r="C53" s="258" t="s">
        <v>187</v>
      </c>
      <c r="D53" s="110" t="s">
        <v>193</v>
      </c>
      <c r="E53" s="113">
        <v>29.544562230074597</v>
      </c>
      <c r="F53" s="115">
        <v>1505</v>
      </c>
      <c r="G53" s="114">
        <v>1703</v>
      </c>
      <c r="H53" s="114">
        <v>1723</v>
      </c>
      <c r="I53" s="114">
        <v>1296</v>
      </c>
      <c r="J53" s="140">
        <v>1453</v>
      </c>
      <c r="K53" s="114">
        <v>52</v>
      </c>
      <c r="L53" s="116">
        <v>3.5788024776324847</v>
      </c>
    </row>
    <row r="54" spans="1:12" s="110" customFormat="1" ht="15" customHeight="1" x14ac:dyDescent="0.2">
      <c r="A54" s="120"/>
      <c r="B54" s="119"/>
      <c r="D54" s="267" t="s">
        <v>194</v>
      </c>
      <c r="E54" s="113">
        <v>66.245847176079735</v>
      </c>
      <c r="F54" s="115">
        <v>997</v>
      </c>
      <c r="G54" s="114">
        <v>1116</v>
      </c>
      <c r="H54" s="114">
        <v>1155</v>
      </c>
      <c r="I54" s="114">
        <v>868</v>
      </c>
      <c r="J54" s="140">
        <v>956</v>
      </c>
      <c r="K54" s="114">
        <v>41</v>
      </c>
      <c r="L54" s="116">
        <v>4.2887029288702925</v>
      </c>
    </row>
    <row r="55" spans="1:12" s="110" customFormat="1" ht="15" customHeight="1" x14ac:dyDescent="0.2">
      <c r="A55" s="120"/>
      <c r="B55" s="119"/>
      <c r="D55" s="267" t="s">
        <v>195</v>
      </c>
      <c r="E55" s="113">
        <v>33.754152823920265</v>
      </c>
      <c r="F55" s="115">
        <v>508</v>
      </c>
      <c r="G55" s="114">
        <v>587</v>
      </c>
      <c r="H55" s="114">
        <v>568</v>
      </c>
      <c r="I55" s="114">
        <v>428</v>
      </c>
      <c r="J55" s="140">
        <v>497</v>
      </c>
      <c r="K55" s="114">
        <v>11</v>
      </c>
      <c r="L55" s="116">
        <v>2.2132796780684103</v>
      </c>
    </row>
    <row r="56" spans="1:12" s="110" customFormat="1" ht="15" customHeight="1" x14ac:dyDescent="0.2">
      <c r="A56" s="120"/>
      <c r="B56" s="119" t="s">
        <v>196</v>
      </c>
      <c r="C56" s="258"/>
      <c r="E56" s="113">
        <v>66.881886910546342</v>
      </c>
      <c r="F56" s="115">
        <v>40606</v>
      </c>
      <c r="G56" s="114">
        <v>40565</v>
      </c>
      <c r="H56" s="114">
        <v>41770</v>
      </c>
      <c r="I56" s="114">
        <v>41738</v>
      </c>
      <c r="J56" s="140">
        <v>41465</v>
      </c>
      <c r="K56" s="114">
        <v>-859</v>
      </c>
      <c r="L56" s="116">
        <v>-2.0716266730977932</v>
      </c>
    </row>
    <row r="57" spans="1:12" s="110" customFormat="1" ht="15" customHeight="1" x14ac:dyDescent="0.2">
      <c r="A57" s="120"/>
      <c r="B57" s="119"/>
      <c r="C57" s="258" t="s">
        <v>106</v>
      </c>
      <c r="E57" s="113">
        <v>53.895975964143233</v>
      </c>
      <c r="F57" s="115">
        <v>21885</v>
      </c>
      <c r="G57" s="114">
        <v>21883</v>
      </c>
      <c r="H57" s="114">
        <v>22506</v>
      </c>
      <c r="I57" s="114">
        <v>22463</v>
      </c>
      <c r="J57" s="140">
        <v>22334</v>
      </c>
      <c r="K57" s="114">
        <v>-449</v>
      </c>
      <c r="L57" s="116">
        <v>-2.0103877496194142</v>
      </c>
    </row>
    <row r="58" spans="1:12" s="110" customFormat="1" ht="15" customHeight="1" x14ac:dyDescent="0.2">
      <c r="A58" s="120"/>
      <c r="B58" s="119"/>
      <c r="C58" s="258" t="s">
        <v>107</v>
      </c>
      <c r="E58" s="113">
        <v>46.104024035856767</v>
      </c>
      <c r="F58" s="115">
        <v>18721</v>
      </c>
      <c r="G58" s="114">
        <v>18682</v>
      </c>
      <c r="H58" s="114">
        <v>19264</v>
      </c>
      <c r="I58" s="114">
        <v>19275</v>
      </c>
      <c r="J58" s="140">
        <v>19131</v>
      </c>
      <c r="K58" s="114">
        <v>-410</v>
      </c>
      <c r="L58" s="116">
        <v>-2.1431184987716274</v>
      </c>
    </row>
    <row r="59" spans="1:12" s="110" customFormat="1" ht="15" customHeight="1" x14ac:dyDescent="0.2">
      <c r="A59" s="120"/>
      <c r="B59" s="119"/>
      <c r="C59" s="258" t="s">
        <v>105</v>
      </c>
      <c r="D59" s="110" t="s">
        <v>197</v>
      </c>
      <c r="E59" s="113">
        <v>91.02841944540215</v>
      </c>
      <c r="F59" s="115">
        <v>36963</v>
      </c>
      <c r="G59" s="114">
        <v>36934</v>
      </c>
      <c r="H59" s="114">
        <v>38113</v>
      </c>
      <c r="I59" s="114">
        <v>38112</v>
      </c>
      <c r="J59" s="140">
        <v>37878</v>
      </c>
      <c r="K59" s="114">
        <v>-915</v>
      </c>
      <c r="L59" s="116">
        <v>-2.4156502455251068</v>
      </c>
    </row>
    <row r="60" spans="1:12" s="110" customFormat="1" ht="15" customHeight="1" x14ac:dyDescent="0.2">
      <c r="A60" s="120"/>
      <c r="B60" s="119"/>
      <c r="C60" s="258"/>
      <c r="D60" s="267" t="s">
        <v>198</v>
      </c>
      <c r="E60" s="113">
        <v>54.28130833536239</v>
      </c>
      <c r="F60" s="115">
        <v>20064</v>
      </c>
      <c r="G60" s="114">
        <v>20058</v>
      </c>
      <c r="H60" s="114">
        <v>20678</v>
      </c>
      <c r="I60" s="114">
        <v>20639</v>
      </c>
      <c r="J60" s="140">
        <v>20532</v>
      </c>
      <c r="K60" s="114">
        <v>-468</v>
      </c>
      <c r="L60" s="116">
        <v>-2.2793687901811808</v>
      </c>
    </row>
    <row r="61" spans="1:12" s="110" customFormat="1" ht="15" customHeight="1" x14ac:dyDescent="0.2">
      <c r="A61" s="120"/>
      <c r="B61" s="119"/>
      <c r="C61" s="258"/>
      <c r="D61" s="267" t="s">
        <v>199</v>
      </c>
      <c r="E61" s="113">
        <v>45.71869166463761</v>
      </c>
      <c r="F61" s="115">
        <v>16899</v>
      </c>
      <c r="G61" s="114">
        <v>16876</v>
      </c>
      <c r="H61" s="114">
        <v>17435</v>
      </c>
      <c r="I61" s="114">
        <v>17473</v>
      </c>
      <c r="J61" s="140">
        <v>17346</v>
      </c>
      <c r="K61" s="114">
        <v>-447</v>
      </c>
      <c r="L61" s="116">
        <v>-2.5769629885852647</v>
      </c>
    </row>
    <row r="62" spans="1:12" s="110" customFormat="1" ht="15" customHeight="1" x14ac:dyDescent="0.2">
      <c r="A62" s="120"/>
      <c r="B62" s="119"/>
      <c r="C62" s="258"/>
      <c r="D62" s="258" t="s">
        <v>200</v>
      </c>
      <c r="E62" s="113">
        <v>8.9715805545978426</v>
      </c>
      <c r="F62" s="115">
        <v>3643</v>
      </c>
      <c r="G62" s="114">
        <v>3631</v>
      </c>
      <c r="H62" s="114">
        <v>3657</v>
      </c>
      <c r="I62" s="114">
        <v>3626</v>
      </c>
      <c r="J62" s="140">
        <v>3587</v>
      </c>
      <c r="K62" s="114">
        <v>56</v>
      </c>
      <c r="L62" s="116">
        <v>1.5611931976582103</v>
      </c>
    </row>
    <row r="63" spans="1:12" s="110" customFormat="1" ht="15" customHeight="1" x14ac:dyDescent="0.2">
      <c r="A63" s="120"/>
      <c r="B63" s="119"/>
      <c r="C63" s="258"/>
      <c r="D63" s="267" t="s">
        <v>198</v>
      </c>
      <c r="E63" s="113">
        <v>49.986275048037335</v>
      </c>
      <c r="F63" s="115">
        <v>1821</v>
      </c>
      <c r="G63" s="114">
        <v>1825</v>
      </c>
      <c r="H63" s="114">
        <v>1828</v>
      </c>
      <c r="I63" s="114">
        <v>1824</v>
      </c>
      <c r="J63" s="140">
        <v>1802</v>
      </c>
      <c r="K63" s="114">
        <v>19</v>
      </c>
      <c r="L63" s="116">
        <v>1.0543840177580466</v>
      </c>
    </row>
    <row r="64" spans="1:12" s="110" customFormat="1" ht="15" customHeight="1" x14ac:dyDescent="0.2">
      <c r="A64" s="120"/>
      <c r="B64" s="119"/>
      <c r="C64" s="258"/>
      <c r="D64" s="267" t="s">
        <v>199</v>
      </c>
      <c r="E64" s="113">
        <v>50.013724951962665</v>
      </c>
      <c r="F64" s="115">
        <v>1822</v>
      </c>
      <c r="G64" s="114">
        <v>1806</v>
      </c>
      <c r="H64" s="114">
        <v>1829</v>
      </c>
      <c r="I64" s="114">
        <v>1802</v>
      </c>
      <c r="J64" s="140">
        <v>1785</v>
      </c>
      <c r="K64" s="114">
        <v>37</v>
      </c>
      <c r="L64" s="116">
        <v>2.0728291316526612</v>
      </c>
    </row>
    <row r="65" spans="1:12" s="110" customFormat="1" ht="15" customHeight="1" x14ac:dyDescent="0.2">
      <c r="A65" s="120"/>
      <c r="B65" s="119" t="s">
        <v>201</v>
      </c>
      <c r="C65" s="258"/>
      <c r="E65" s="113">
        <v>13.071335628283894</v>
      </c>
      <c r="F65" s="115">
        <v>7936</v>
      </c>
      <c r="G65" s="114">
        <v>7921</v>
      </c>
      <c r="H65" s="114">
        <v>7945</v>
      </c>
      <c r="I65" s="114">
        <v>7768</v>
      </c>
      <c r="J65" s="140">
        <v>7654</v>
      </c>
      <c r="K65" s="114">
        <v>282</v>
      </c>
      <c r="L65" s="116">
        <v>3.6843480533054613</v>
      </c>
    </row>
    <row r="66" spans="1:12" s="110" customFormat="1" ht="15" customHeight="1" x14ac:dyDescent="0.2">
      <c r="A66" s="120"/>
      <c r="B66" s="119"/>
      <c r="C66" s="258" t="s">
        <v>106</v>
      </c>
      <c r="E66" s="113">
        <v>50.70564516129032</v>
      </c>
      <c r="F66" s="115">
        <v>4024</v>
      </c>
      <c r="G66" s="114">
        <v>4022</v>
      </c>
      <c r="H66" s="114">
        <v>4044</v>
      </c>
      <c r="I66" s="114">
        <v>3957</v>
      </c>
      <c r="J66" s="140">
        <v>3882</v>
      </c>
      <c r="K66" s="114">
        <v>142</v>
      </c>
      <c r="L66" s="116">
        <v>3.6579082946934571</v>
      </c>
    </row>
    <row r="67" spans="1:12" s="110" customFormat="1" ht="15" customHeight="1" x14ac:dyDescent="0.2">
      <c r="A67" s="120"/>
      <c r="B67" s="119"/>
      <c r="C67" s="258" t="s">
        <v>107</v>
      </c>
      <c r="E67" s="113">
        <v>49.29435483870968</v>
      </c>
      <c r="F67" s="115">
        <v>3912</v>
      </c>
      <c r="G67" s="114">
        <v>3899</v>
      </c>
      <c r="H67" s="114">
        <v>3901</v>
      </c>
      <c r="I67" s="114">
        <v>3811</v>
      </c>
      <c r="J67" s="140">
        <v>3772</v>
      </c>
      <c r="K67" s="114">
        <v>140</v>
      </c>
      <c r="L67" s="116">
        <v>3.7115588547189819</v>
      </c>
    </row>
    <row r="68" spans="1:12" s="110" customFormat="1" ht="15" customHeight="1" x14ac:dyDescent="0.2">
      <c r="A68" s="120"/>
      <c r="B68" s="119"/>
      <c r="C68" s="258" t="s">
        <v>105</v>
      </c>
      <c r="D68" s="110" t="s">
        <v>202</v>
      </c>
      <c r="E68" s="113">
        <v>17.250504032258064</v>
      </c>
      <c r="F68" s="115">
        <v>1369</v>
      </c>
      <c r="G68" s="114">
        <v>1353</v>
      </c>
      <c r="H68" s="114">
        <v>1316</v>
      </c>
      <c r="I68" s="114">
        <v>1252</v>
      </c>
      <c r="J68" s="140">
        <v>1199</v>
      </c>
      <c r="K68" s="114">
        <v>170</v>
      </c>
      <c r="L68" s="116">
        <v>14.178482068390325</v>
      </c>
    </row>
    <row r="69" spans="1:12" s="110" customFormat="1" ht="15" customHeight="1" x14ac:dyDescent="0.2">
      <c r="A69" s="120"/>
      <c r="B69" s="119"/>
      <c r="C69" s="258"/>
      <c r="D69" s="267" t="s">
        <v>198</v>
      </c>
      <c r="E69" s="113">
        <v>52.958363769174582</v>
      </c>
      <c r="F69" s="115">
        <v>725</v>
      </c>
      <c r="G69" s="114">
        <v>705</v>
      </c>
      <c r="H69" s="114">
        <v>691</v>
      </c>
      <c r="I69" s="114">
        <v>657</v>
      </c>
      <c r="J69" s="140">
        <v>631</v>
      </c>
      <c r="K69" s="114">
        <v>94</v>
      </c>
      <c r="L69" s="116">
        <v>14.896988906497622</v>
      </c>
    </row>
    <row r="70" spans="1:12" s="110" customFormat="1" ht="15" customHeight="1" x14ac:dyDescent="0.2">
      <c r="A70" s="120"/>
      <c r="B70" s="119"/>
      <c r="C70" s="258"/>
      <c r="D70" s="267" t="s">
        <v>199</v>
      </c>
      <c r="E70" s="113">
        <v>47.041636230825418</v>
      </c>
      <c r="F70" s="115">
        <v>644</v>
      </c>
      <c r="G70" s="114">
        <v>648</v>
      </c>
      <c r="H70" s="114">
        <v>625</v>
      </c>
      <c r="I70" s="114">
        <v>595</v>
      </c>
      <c r="J70" s="140">
        <v>568</v>
      </c>
      <c r="K70" s="114">
        <v>76</v>
      </c>
      <c r="L70" s="116">
        <v>13.380281690140846</v>
      </c>
    </row>
    <row r="71" spans="1:12" s="110" customFormat="1" ht="15" customHeight="1" x14ac:dyDescent="0.2">
      <c r="A71" s="120"/>
      <c r="B71" s="119"/>
      <c r="C71" s="258"/>
      <c r="D71" s="110" t="s">
        <v>203</v>
      </c>
      <c r="E71" s="113">
        <v>76.045866935483872</v>
      </c>
      <c r="F71" s="115">
        <v>6035</v>
      </c>
      <c r="G71" s="114">
        <v>6032</v>
      </c>
      <c r="H71" s="114">
        <v>6101</v>
      </c>
      <c r="I71" s="114">
        <v>5986</v>
      </c>
      <c r="J71" s="140">
        <v>5942</v>
      </c>
      <c r="K71" s="114">
        <v>93</v>
      </c>
      <c r="L71" s="116">
        <v>1.5651295859979806</v>
      </c>
    </row>
    <row r="72" spans="1:12" s="110" customFormat="1" ht="15" customHeight="1" x14ac:dyDescent="0.2">
      <c r="A72" s="120"/>
      <c r="B72" s="119"/>
      <c r="C72" s="258"/>
      <c r="D72" s="267" t="s">
        <v>198</v>
      </c>
      <c r="E72" s="113">
        <v>49.22949461474731</v>
      </c>
      <c r="F72" s="115">
        <v>2971</v>
      </c>
      <c r="G72" s="114">
        <v>2983</v>
      </c>
      <c r="H72" s="114">
        <v>3021</v>
      </c>
      <c r="I72" s="114">
        <v>2965</v>
      </c>
      <c r="J72" s="140">
        <v>2929</v>
      </c>
      <c r="K72" s="114">
        <v>42</v>
      </c>
      <c r="L72" s="116">
        <v>1.4339364970979858</v>
      </c>
    </row>
    <row r="73" spans="1:12" s="110" customFormat="1" ht="15" customHeight="1" x14ac:dyDescent="0.2">
      <c r="A73" s="120"/>
      <c r="B73" s="119"/>
      <c r="C73" s="258"/>
      <c r="D73" s="267" t="s">
        <v>199</v>
      </c>
      <c r="E73" s="113">
        <v>50.77050538525269</v>
      </c>
      <c r="F73" s="115">
        <v>3064</v>
      </c>
      <c r="G73" s="114">
        <v>3049</v>
      </c>
      <c r="H73" s="114">
        <v>3080</v>
      </c>
      <c r="I73" s="114">
        <v>3021</v>
      </c>
      <c r="J73" s="140">
        <v>3013</v>
      </c>
      <c r="K73" s="114">
        <v>51</v>
      </c>
      <c r="L73" s="116">
        <v>1.6926651178227681</v>
      </c>
    </row>
    <row r="74" spans="1:12" s="110" customFormat="1" ht="15" customHeight="1" x14ac:dyDescent="0.2">
      <c r="A74" s="120"/>
      <c r="B74" s="119"/>
      <c r="C74" s="258"/>
      <c r="D74" s="110" t="s">
        <v>204</v>
      </c>
      <c r="E74" s="113">
        <v>6.7036290322580649</v>
      </c>
      <c r="F74" s="115">
        <v>532</v>
      </c>
      <c r="G74" s="114">
        <v>536</v>
      </c>
      <c r="H74" s="114">
        <v>528</v>
      </c>
      <c r="I74" s="114">
        <v>530</v>
      </c>
      <c r="J74" s="140">
        <v>513</v>
      </c>
      <c r="K74" s="114">
        <v>19</v>
      </c>
      <c r="L74" s="116">
        <v>3.7037037037037037</v>
      </c>
    </row>
    <row r="75" spans="1:12" s="110" customFormat="1" ht="15" customHeight="1" x14ac:dyDescent="0.2">
      <c r="A75" s="120"/>
      <c r="B75" s="119"/>
      <c r="C75" s="258"/>
      <c r="D75" s="267" t="s">
        <v>198</v>
      </c>
      <c r="E75" s="113">
        <v>61.654135338345867</v>
      </c>
      <c r="F75" s="115">
        <v>328</v>
      </c>
      <c r="G75" s="114">
        <v>334</v>
      </c>
      <c r="H75" s="114">
        <v>332</v>
      </c>
      <c r="I75" s="114">
        <v>335</v>
      </c>
      <c r="J75" s="140">
        <v>322</v>
      </c>
      <c r="K75" s="114">
        <v>6</v>
      </c>
      <c r="L75" s="116">
        <v>1.8633540372670807</v>
      </c>
    </row>
    <row r="76" spans="1:12" s="110" customFormat="1" ht="15" customHeight="1" x14ac:dyDescent="0.2">
      <c r="A76" s="120"/>
      <c r="B76" s="119"/>
      <c r="C76" s="258"/>
      <c r="D76" s="267" t="s">
        <v>199</v>
      </c>
      <c r="E76" s="113">
        <v>38.345864661654133</v>
      </c>
      <c r="F76" s="115">
        <v>204</v>
      </c>
      <c r="G76" s="114">
        <v>202</v>
      </c>
      <c r="H76" s="114">
        <v>196</v>
      </c>
      <c r="I76" s="114">
        <v>195</v>
      </c>
      <c r="J76" s="140">
        <v>191</v>
      </c>
      <c r="K76" s="114">
        <v>13</v>
      </c>
      <c r="L76" s="116">
        <v>6.8062827225130889</v>
      </c>
    </row>
    <row r="77" spans="1:12" s="110" customFormat="1" ht="15" customHeight="1" x14ac:dyDescent="0.2">
      <c r="A77" s="534"/>
      <c r="B77" s="119" t="s">
        <v>205</v>
      </c>
      <c r="C77" s="268"/>
      <c r="D77" s="182"/>
      <c r="E77" s="113">
        <v>11.656482137268789</v>
      </c>
      <c r="F77" s="115">
        <v>7077</v>
      </c>
      <c r="G77" s="114">
        <v>7139</v>
      </c>
      <c r="H77" s="114">
        <v>7964</v>
      </c>
      <c r="I77" s="114">
        <v>8421</v>
      </c>
      <c r="J77" s="140">
        <v>7767</v>
      </c>
      <c r="K77" s="114">
        <v>-690</v>
      </c>
      <c r="L77" s="116">
        <v>-8.8837388953263812</v>
      </c>
    </row>
    <row r="78" spans="1:12" s="110" customFormat="1" ht="15" customHeight="1" x14ac:dyDescent="0.2">
      <c r="A78" s="120"/>
      <c r="B78" s="119"/>
      <c r="C78" s="268" t="s">
        <v>106</v>
      </c>
      <c r="D78" s="182"/>
      <c r="E78" s="113">
        <v>63.48735339833263</v>
      </c>
      <c r="F78" s="115">
        <v>4493</v>
      </c>
      <c r="G78" s="114">
        <v>4503</v>
      </c>
      <c r="H78" s="114">
        <v>5139</v>
      </c>
      <c r="I78" s="114">
        <v>5487</v>
      </c>
      <c r="J78" s="140">
        <v>4967</v>
      </c>
      <c r="K78" s="114">
        <v>-474</v>
      </c>
      <c r="L78" s="116">
        <v>-9.5429836923696403</v>
      </c>
    </row>
    <row r="79" spans="1:12" s="110" customFormat="1" ht="15" customHeight="1" x14ac:dyDescent="0.2">
      <c r="A79" s="123"/>
      <c r="B79" s="124"/>
      <c r="C79" s="260" t="s">
        <v>107</v>
      </c>
      <c r="D79" s="261"/>
      <c r="E79" s="125">
        <v>36.51264660166737</v>
      </c>
      <c r="F79" s="143">
        <v>2584</v>
      </c>
      <c r="G79" s="144">
        <v>2636</v>
      </c>
      <c r="H79" s="144">
        <v>2825</v>
      </c>
      <c r="I79" s="144">
        <v>2934</v>
      </c>
      <c r="J79" s="145">
        <v>2800</v>
      </c>
      <c r="K79" s="144">
        <v>-216</v>
      </c>
      <c r="L79" s="146">
        <v>-7.7142857142857144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60713</v>
      </c>
      <c r="E11" s="114">
        <v>60889</v>
      </c>
      <c r="F11" s="114">
        <v>63044</v>
      </c>
      <c r="G11" s="114">
        <v>62848</v>
      </c>
      <c r="H11" s="140">
        <v>61843</v>
      </c>
      <c r="I11" s="115">
        <v>-1130</v>
      </c>
      <c r="J11" s="116">
        <v>-1.8272076063580356</v>
      </c>
    </row>
    <row r="12" spans="1:15" s="110" customFormat="1" ht="24.95" customHeight="1" x14ac:dyDescent="0.2">
      <c r="A12" s="193" t="s">
        <v>132</v>
      </c>
      <c r="B12" s="194" t="s">
        <v>133</v>
      </c>
      <c r="C12" s="113">
        <v>2.197223000016471</v>
      </c>
      <c r="D12" s="115">
        <v>1334</v>
      </c>
      <c r="E12" s="114">
        <v>1293</v>
      </c>
      <c r="F12" s="114">
        <v>1588</v>
      </c>
      <c r="G12" s="114">
        <v>2066</v>
      </c>
      <c r="H12" s="140">
        <v>1342</v>
      </c>
      <c r="I12" s="115">
        <v>-8</v>
      </c>
      <c r="J12" s="116">
        <v>-0.5961251862891207</v>
      </c>
    </row>
    <row r="13" spans="1:15" s="110" customFormat="1" ht="24.95" customHeight="1" x14ac:dyDescent="0.2">
      <c r="A13" s="193" t="s">
        <v>134</v>
      </c>
      <c r="B13" s="199" t="s">
        <v>214</v>
      </c>
      <c r="C13" s="113">
        <v>2.132986345593201</v>
      </c>
      <c r="D13" s="115">
        <v>1295</v>
      </c>
      <c r="E13" s="114">
        <v>1290</v>
      </c>
      <c r="F13" s="114">
        <v>1286</v>
      </c>
      <c r="G13" s="114">
        <v>1250</v>
      </c>
      <c r="H13" s="140">
        <v>1241</v>
      </c>
      <c r="I13" s="115">
        <v>54</v>
      </c>
      <c r="J13" s="116">
        <v>4.3513295729250601</v>
      </c>
    </row>
    <row r="14" spans="1:15" s="287" customFormat="1" ht="24" customHeight="1" x14ac:dyDescent="0.2">
      <c r="A14" s="193" t="s">
        <v>215</v>
      </c>
      <c r="B14" s="199" t="s">
        <v>137</v>
      </c>
      <c r="C14" s="113">
        <v>11.185413338164809</v>
      </c>
      <c r="D14" s="115">
        <v>6791</v>
      </c>
      <c r="E14" s="114">
        <v>6941</v>
      </c>
      <c r="F14" s="114">
        <v>7027</v>
      </c>
      <c r="G14" s="114">
        <v>7029</v>
      </c>
      <c r="H14" s="140">
        <v>7167</v>
      </c>
      <c r="I14" s="115">
        <v>-376</v>
      </c>
      <c r="J14" s="116">
        <v>-5.2462676154597458</v>
      </c>
      <c r="K14" s="110"/>
      <c r="L14" s="110"/>
      <c r="M14" s="110"/>
      <c r="N14" s="110"/>
      <c r="O14" s="110"/>
    </row>
    <row r="15" spans="1:15" s="110" customFormat="1" ht="24.75" customHeight="1" x14ac:dyDescent="0.2">
      <c r="A15" s="193" t="s">
        <v>216</v>
      </c>
      <c r="B15" s="199" t="s">
        <v>217</v>
      </c>
      <c r="C15" s="113">
        <v>3.2546571574456871</v>
      </c>
      <c r="D15" s="115">
        <v>1976</v>
      </c>
      <c r="E15" s="114">
        <v>2005</v>
      </c>
      <c r="F15" s="114">
        <v>2052</v>
      </c>
      <c r="G15" s="114">
        <v>1995</v>
      </c>
      <c r="H15" s="140">
        <v>2017</v>
      </c>
      <c r="I15" s="115">
        <v>-41</v>
      </c>
      <c r="J15" s="116">
        <v>-2.0327218641546851</v>
      </c>
    </row>
    <row r="16" spans="1:15" s="287" customFormat="1" ht="24.95" customHeight="1" x14ac:dyDescent="0.2">
      <c r="A16" s="193" t="s">
        <v>218</v>
      </c>
      <c r="B16" s="199" t="s">
        <v>141</v>
      </c>
      <c r="C16" s="113">
        <v>6.4351950982491397</v>
      </c>
      <c r="D16" s="115">
        <v>3907</v>
      </c>
      <c r="E16" s="114">
        <v>4006</v>
      </c>
      <c r="F16" s="114">
        <v>4026</v>
      </c>
      <c r="G16" s="114">
        <v>4088</v>
      </c>
      <c r="H16" s="140">
        <v>4203</v>
      </c>
      <c r="I16" s="115">
        <v>-296</v>
      </c>
      <c r="J16" s="116">
        <v>-7.0425886271710683</v>
      </c>
      <c r="K16" s="110"/>
      <c r="L16" s="110"/>
      <c r="M16" s="110"/>
      <c r="N16" s="110"/>
      <c r="O16" s="110"/>
    </row>
    <row r="17" spans="1:15" s="110" customFormat="1" ht="24.95" customHeight="1" x14ac:dyDescent="0.2">
      <c r="A17" s="193" t="s">
        <v>219</v>
      </c>
      <c r="B17" s="199" t="s">
        <v>220</v>
      </c>
      <c r="C17" s="113">
        <v>1.4955610824699817</v>
      </c>
      <c r="D17" s="115">
        <v>908</v>
      </c>
      <c r="E17" s="114">
        <v>930</v>
      </c>
      <c r="F17" s="114">
        <v>949</v>
      </c>
      <c r="G17" s="114">
        <v>946</v>
      </c>
      <c r="H17" s="140">
        <v>947</v>
      </c>
      <c r="I17" s="115">
        <v>-39</v>
      </c>
      <c r="J17" s="116">
        <v>-4.1182682154171069</v>
      </c>
    </row>
    <row r="18" spans="1:15" s="287" customFormat="1" ht="24.95" customHeight="1" x14ac:dyDescent="0.2">
      <c r="A18" s="201" t="s">
        <v>144</v>
      </c>
      <c r="B18" s="202" t="s">
        <v>145</v>
      </c>
      <c r="C18" s="113">
        <v>8.6933605652825587</v>
      </c>
      <c r="D18" s="115">
        <v>5278</v>
      </c>
      <c r="E18" s="114">
        <v>5124</v>
      </c>
      <c r="F18" s="114">
        <v>5188</v>
      </c>
      <c r="G18" s="114">
        <v>5099</v>
      </c>
      <c r="H18" s="140">
        <v>4917</v>
      </c>
      <c r="I18" s="115">
        <v>361</v>
      </c>
      <c r="J18" s="116">
        <v>7.3418751271100264</v>
      </c>
      <c r="K18" s="110"/>
      <c r="L18" s="110"/>
      <c r="M18" s="110"/>
      <c r="N18" s="110"/>
      <c r="O18" s="110"/>
    </row>
    <row r="19" spans="1:15" s="110" customFormat="1" ht="24.95" customHeight="1" x14ac:dyDescent="0.2">
      <c r="A19" s="193" t="s">
        <v>146</v>
      </c>
      <c r="B19" s="199" t="s">
        <v>147</v>
      </c>
      <c r="C19" s="113">
        <v>15.21585162979922</v>
      </c>
      <c r="D19" s="115">
        <v>9238</v>
      </c>
      <c r="E19" s="114">
        <v>9235</v>
      </c>
      <c r="F19" s="114">
        <v>9110</v>
      </c>
      <c r="G19" s="114">
        <v>9163</v>
      </c>
      <c r="H19" s="140">
        <v>8924</v>
      </c>
      <c r="I19" s="115">
        <v>314</v>
      </c>
      <c r="J19" s="116">
        <v>3.5186015239802777</v>
      </c>
    </row>
    <row r="20" spans="1:15" s="287" customFormat="1" ht="24.95" customHeight="1" x14ac:dyDescent="0.2">
      <c r="A20" s="193" t="s">
        <v>148</v>
      </c>
      <c r="B20" s="199" t="s">
        <v>149</v>
      </c>
      <c r="C20" s="113">
        <v>16.192578195773557</v>
      </c>
      <c r="D20" s="115">
        <v>9831</v>
      </c>
      <c r="E20" s="114">
        <v>9951</v>
      </c>
      <c r="F20" s="114">
        <v>10357</v>
      </c>
      <c r="G20" s="114">
        <v>10128</v>
      </c>
      <c r="H20" s="140">
        <v>10582</v>
      </c>
      <c r="I20" s="115">
        <v>-751</v>
      </c>
      <c r="J20" s="116">
        <v>-7.0969570969570972</v>
      </c>
      <c r="K20" s="110"/>
      <c r="L20" s="110"/>
      <c r="M20" s="110"/>
      <c r="N20" s="110"/>
      <c r="O20" s="110"/>
    </row>
    <row r="21" spans="1:15" s="110" customFormat="1" ht="24.95" customHeight="1" x14ac:dyDescent="0.2">
      <c r="A21" s="201" t="s">
        <v>150</v>
      </c>
      <c r="B21" s="202" t="s">
        <v>151</v>
      </c>
      <c r="C21" s="113">
        <v>4.1127929767924494</v>
      </c>
      <c r="D21" s="115">
        <v>2497</v>
      </c>
      <c r="E21" s="114">
        <v>2536</v>
      </c>
      <c r="F21" s="114">
        <v>2700</v>
      </c>
      <c r="G21" s="114">
        <v>2694</v>
      </c>
      <c r="H21" s="140">
        <v>2510</v>
      </c>
      <c r="I21" s="115">
        <v>-13</v>
      </c>
      <c r="J21" s="116">
        <v>-0.51792828685258963</v>
      </c>
    </row>
    <row r="22" spans="1:15" s="110" customFormat="1" ht="24.95" customHeight="1" x14ac:dyDescent="0.2">
      <c r="A22" s="201" t="s">
        <v>152</v>
      </c>
      <c r="B22" s="199" t="s">
        <v>153</v>
      </c>
      <c r="C22" s="113">
        <v>0.77907532159504556</v>
      </c>
      <c r="D22" s="115">
        <v>473</v>
      </c>
      <c r="E22" s="114">
        <v>473</v>
      </c>
      <c r="F22" s="114">
        <v>486</v>
      </c>
      <c r="G22" s="114">
        <v>461</v>
      </c>
      <c r="H22" s="140">
        <v>467</v>
      </c>
      <c r="I22" s="115">
        <v>6</v>
      </c>
      <c r="J22" s="116">
        <v>1.2847965738758029</v>
      </c>
    </row>
    <row r="23" spans="1:15" s="110" customFormat="1" ht="24.95" customHeight="1" x14ac:dyDescent="0.2">
      <c r="A23" s="193" t="s">
        <v>154</v>
      </c>
      <c r="B23" s="199" t="s">
        <v>155</v>
      </c>
      <c r="C23" s="113">
        <v>0.86307710045624497</v>
      </c>
      <c r="D23" s="115">
        <v>524</v>
      </c>
      <c r="E23" s="114">
        <v>524</v>
      </c>
      <c r="F23" s="114">
        <v>639</v>
      </c>
      <c r="G23" s="114">
        <v>644</v>
      </c>
      <c r="H23" s="140">
        <v>641</v>
      </c>
      <c r="I23" s="115">
        <v>-117</v>
      </c>
      <c r="J23" s="116">
        <v>-18.252730109204368</v>
      </c>
    </row>
    <row r="24" spans="1:15" s="110" customFormat="1" ht="24.95" customHeight="1" x14ac:dyDescent="0.2">
      <c r="A24" s="193" t="s">
        <v>156</v>
      </c>
      <c r="B24" s="199" t="s">
        <v>221</v>
      </c>
      <c r="C24" s="113">
        <v>5.2114044768006851</v>
      </c>
      <c r="D24" s="115">
        <v>3164</v>
      </c>
      <c r="E24" s="114">
        <v>3092</v>
      </c>
      <c r="F24" s="114">
        <v>2967</v>
      </c>
      <c r="G24" s="114">
        <v>2934</v>
      </c>
      <c r="H24" s="140">
        <v>2908</v>
      </c>
      <c r="I24" s="115">
        <v>256</v>
      </c>
      <c r="J24" s="116">
        <v>8.8033012379642361</v>
      </c>
    </row>
    <row r="25" spans="1:15" s="110" customFormat="1" ht="24.95" customHeight="1" x14ac:dyDescent="0.2">
      <c r="A25" s="193" t="s">
        <v>222</v>
      </c>
      <c r="B25" s="204" t="s">
        <v>159</v>
      </c>
      <c r="C25" s="113">
        <v>5.8307117091891358</v>
      </c>
      <c r="D25" s="115">
        <v>3540</v>
      </c>
      <c r="E25" s="114">
        <v>3577</v>
      </c>
      <c r="F25" s="114">
        <v>4718</v>
      </c>
      <c r="G25" s="114">
        <v>4592</v>
      </c>
      <c r="H25" s="140">
        <v>4583</v>
      </c>
      <c r="I25" s="115">
        <v>-1043</v>
      </c>
      <c r="J25" s="116">
        <v>-22.75801876500109</v>
      </c>
    </row>
    <row r="26" spans="1:15" s="110" customFormat="1" ht="24.95" customHeight="1" x14ac:dyDescent="0.2">
      <c r="A26" s="201">
        <v>782.78300000000002</v>
      </c>
      <c r="B26" s="203" t="s">
        <v>160</v>
      </c>
      <c r="C26" s="113">
        <v>1.7887437616325992</v>
      </c>
      <c r="D26" s="115">
        <v>1086</v>
      </c>
      <c r="E26" s="114">
        <v>1158</v>
      </c>
      <c r="F26" s="114">
        <v>1269</v>
      </c>
      <c r="G26" s="114">
        <v>1261</v>
      </c>
      <c r="H26" s="140">
        <v>1219</v>
      </c>
      <c r="I26" s="115">
        <v>-133</v>
      </c>
      <c r="J26" s="116">
        <v>-10.910582444626744</v>
      </c>
    </row>
    <row r="27" spans="1:15" s="110" customFormat="1" ht="24.95" customHeight="1" x14ac:dyDescent="0.2">
      <c r="A27" s="193" t="s">
        <v>161</v>
      </c>
      <c r="B27" s="199" t="s">
        <v>223</v>
      </c>
      <c r="C27" s="113">
        <v>7.4069803831139955</v>
      </c>
      <c r="D27" s="115">
        <v>4497</v>
      </c>
      <c r="E27" s="114">
        <v>4480</v>
      </c>
      <c r="F27" s="114">
        <v>4431</v>
      </c>
      <c r="G27" s="114">
        <v>4317</v>
      </c>
      <c r="H27" s="140">
        <v>4296</v>
      </c>
      <c r="I27" s="115">
        <v>201</v>
      </c>
      <c r="J27" s="116">
        <v>4.6787709497206702</v>
      </c>
    </row>
    <row r="28" spans="1:15" s="110" customFormat="1" ht="24.95" customHeight="1" x14ac:dyDescent="0.2">
      <c r="A28" s="193" t="s">
        <v>163</v>
      </c>
      <c r="B28" s="199" t="s">
        <v>164</v>
      </c>
      <c r="C28" s="113">
        <v>2.5068766162106964</v>
      </c>
      <c r="D28" s="115">
        <v>1522</v>
      </c>
      <c r="E28" s="114">
        <v>1539</v>
      </c>
      <c r="F28" s="114">
        <v>1529</v>
      </c>
      <c r="G28" s="114">
        <v>1432</v>
      </c>
      <c r="H28" s="140">
        <v>1450</v>
      </c>
      <c r="I28" s="115">
        <v>72</v>
      </c>
      <c r="J28" s="116">
        <v>4.9655172413793105</v>
      </c>
    </row>
    <row r="29" spans="1:15" s="110" customFormat="1" ht="24.95" customHeight="1" x14ac:dyDescent="0.2">
      <c r="A29" s="193">
        <v>86</v>
      </c>
      <c r="B29" s="199" t="s">
        <v>165</v>
      </c>
      <c r="C29" s="113">
        <v>6.524138158219821</v>
      </c>
      <c r="D29" s="115">
        <v>3961</v>
      </c>
      <c r="E29" s="114">
        <v>3959</v>
      </c>
      <c r="F29" s="114">
        <v>3908</v>
      </c>
      <c r="G29" s="114">
        <v>3874</v>
      </c>
      <c r="H29" s="140">
        <v>3865</v>
      </c>
      <c r="I29" s="115">
        <v>96</v>
      </c>
      <c r="J29" s="116">
        <v>2.4838292367399739</v>
      </c>
    </row>
    <row r="30" spans="1:15" s="110" customFormat="1" ht="24.95" customHeight="1" x14ac:dyDescent="0.2">
      <c r="A30" s="193">
        <v>87.88</v>
      </c>
      <c r="B30" s="204" t="s">
        <v>166</v>
      </c>
      <c r="C30" s="113">
        <v>5.926243143972461</v>
      </c>
      <c r="D30" s="115">
        <v>3598</v>
      </c>
      <c r="E30" s="114">
        <v>3602</v>
      </c>
      <c r="F30" s="114">
        <v>3682</v>
      </c>
      <c r="G30" s="114">
        <v>3784</v>
      </c>
      <c r="H30" s="140">
        <v>3769</v>
      </c>
      <c r="I30" s="115">
        <v>-171</v>
      </c>
      <c r="J30" s="116">
        <v>-4.5370124701512333</v>
      </c>
    </row>
    <row r="31" spans="1:15" s="110" customFormat="1" ht="24.95" customHeight="1" x14ac:dyDescent="0.2">
      <c r="A31" s="193" t="s">
        <v>167</v>
      </c>
      <c r="B31" s="199" t="s">
        <v>168</v>
      </c>
      <c r="C31" s="113">
        <v>3.4325432773870506</v>
      </c>
      <c r="D31" s="115">
        <v>2084</v>
      </c>
      <c r="E31" s="114">
        <v>2115</v>
      </c>
      <c r="F31" s="114">
        <v>2159</v>
      </c>
      <c r="G31" s="114">
        <v>2120</v>
      </c>
      <c r="H31" s="140">
        <v>1962</v>
      </c>
      <c r="I31" s="115">
        <v>122</v>
      </c>
      <c r="J31" s="116">
        <v>6.2181447502548419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2.197223000016471</v>
      </c>
      <c r="D34" s="115">
        <v>1334</v>
      </c>
      <c r="E34" s="114">
        <v>1293</v>
      </c>
      <c r="F34" s="114">
        <v>1588</v>
      </c>
      <c r="G34" s="114">
        <v>2066</v>
      </c>
      <c r="H34" s="140">
        <v>1342</v>
      </c>
      <c r="I34" s="115">
        <v>-8</v>
      </c>
      <c r="J34" s="116">
        <v>-0.5961251862891207</v>
      </c>
    </row>
    <row r="35" spans="1:10" s="110" customFormat="1" ht="24.95" customHeight="1" x14ac:dyDescent="0.2">
      <c r="A35" s="292" t="s">
        <v>171</v>
      </c>
      <c r="B35" s="293" t="s">
        <v>172</v>
      </c>
      <c r="C35" s="113">
        <v>22.011760249040567</v>
      </c>
      <c r="D35" s="115">
        <v>13364</v>
      </c>
      <c r="E35" s="114">
        <v>13355</v>
      </c>
      <c r="F35" s="114">
        <v>13501</v>
      </c>
      <c r="G35" s="114">
        <v>13378</v>
      </c>
      <c r="H35" s="140">
        <v>13325</v>
      </c>
      <c r="I35" s="115">
        <v>39</v>
      </c>
      <c r="J35" s="116">
        <v>0.29268292682926828</v>
      </c>
    </row>
    <row r="36" spans="1:10" s="110" customFormat="1" ht="24.95" customHeight="1" x14ac:dyDescent="0.2">
      <c r="A36" s="294" t="s">
        <v>173</v>
      </c>
      <c r="B36" s="295" t="s">
        <v>174</v>
      </c>
      <c r="C36" s="125">
        <v>75.791016750942958</v>
      </c>
      <c r="D36" s="143">
        <v>46015</v>
      </c>
      <c r="E36" s="144">
        <v>46241</v>
      </c>
      <c r="F36" s="144">
        <v>47955</v>
      </c>
      <c r="G36" s="144">
        <v>47404</v>
      </c>
      <c r="H36" s="145">
        <v>47176</v>
      </c>
      <c r="I36" s="143">
        <v>-1161</v>
      </c>
      <c r="J36" s="146">
        <v>-2.4609971171782261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2020-09-25T12:36:20Z</dcterms:created>
  <dcterms:modified xsi:type="dcterms:W3CDTF">2020-09-28T08:12:46Z</dcterms:modified>
</cp:coreProperties>
</file>