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c r="G52" i="24"/>
  <c r="F52" i="24"/>
  <c r="E52" i="24"/>
  <c r="L51" i="24"/>
  <c r="H51" i="24" s="1"/>
  <c r="I51" i="24"/>
  <c r="G51" i="24"/>
  <c r="F51" i="24"/>
  <c r="E51" i="24"/>
  <c r="B45"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K57" i="15"/>
  <c r="L57" i="15" s="1"/>
  <c r="C38" i="24"/>
  <c r="I38" i="24" s="1"/>
  <c r="C37" i="24"/>
  <c r="C35" i="24"/>
  <c r="C34" i="24"/>
  <c r="C33" i="24"/>
  <c r="C32" i="24"/>
  <c r="C31" i="24"/>
  <c r="C30" i="24"/>
  <c r="C29" i="24"/>
  <c r="C28" i="24"/>
  <c r="C27" i="24"/>
  <c r="C26" i="24"/>
  <c r="C25" i="24"/>
  <c r="C24" i="24"/>
  <c r="L24" i="24" s="1"/>
  <c r="C23" i="24"/>
  <c r="C22" i="24"/>
  <c r="C21" i="24"/>
  <c r="C20" i="24"/>
  <c r="C19" i="24"/>
  <c r="C18" i="24"/>
  <c r="C17" i="24"/>
  <c r="C16" i="24"/>
  <c r="C15" i="24"/>
  <c r="C9" i="24"/>
  <c r="C8" i="24"/>
  <c r="C7" i="24"/>
  <c r="B39" i="24"/>
  <c r="B38" i="24"/>
  <c r="F38" i="24" s="1"/>
  <c r="B37" i="24"/>
  <c r="B35" i="24"/>
  <c r="B34" i="24"/>
  <c r="B33" i="24"/>
  <c r="B32" i="24"/>
  <c r="B31" i="24"/>
  <c r="B30" i="24"/>
  <c r="D30" i="24" s="1"/>
  <c r="B29" i="24"/>
  <c r="B28" i="24"/>
  <c r="B27" i="24"/>
  <c r="H27" i="24" s="1"/>
  <c r="B26" i="24"/>
  <c r="B25" i="24"/>
  <c r="B24" i="24"/>
  <c r="B23" i="24"/>
  <c r="B22" i="24"/>
  <c r="D22" i="24" s="1"/>
  <c r="B21" i="24"/>
  <c r="B20" i="24"/>
  <c r="B19" i="24"/>
  <c r="B18" i="24"/>
  <c r="B17" i="24"/>
  <c r="B16" i="24"/>
  <c r="B15" i="24"/>
  <c r="B9" i="24"/>
  <c r="B8" i="24"/>
  <c r="B7" i="24"/>
  <c r="K8" i="24" l="1"/>
  <c r="J8" i="24"/>
  <c r="H8" i="24"/>
  <c r="F8" i="24"/>
  <c r="D8" i="24"/>
  <c r="K26" i="24"/>
  <c r="J26" i="24"/>
  <c r="H26" i="24"/>
  <c r="F26" i="24"/>
  <c r="D26" i="24"/>
  <c r="F7" i="24"/>
  <c r="D7" i="24"/>
  <c r="J7" i="24"/>
  <c r="K7" i="24"/>
  <c r="K16" i="24"/>
  <c r="J16" i="24"/>
  <c r="H16" i="24"/>
  <c r="F16" i="24"/>
  <c r="D16" i="24"/>
  <c r="F19" i="24"/>
  <c r="D19" i="24"/>
  <c r="J19" i="24"/>
  <c r="K19" i="24"/>
  <c r="F25" i="24"/>
  <c r="D25" i="24"/>
  <c r="J25" i="24"/>
  <c r="K25" i="24"/>
  <c r="H25" i="24"/>
  <c r="K34" i="24"/>
  <c r="J34" i="24"/>
  <c r="H34" i="24"/>
  <c r="F34" i="24"/>
  <c r="D34" i="24"/>
  <c r="G7" i="24"/>
  <c r="M7" i="24"/>
  <c r="E7" i="24"/>
  <c r="L7" i="24"/>
  <c r="I7" i="24"/>
  <c r="I8" i="24"/>
  <c r="M8" i="24"/>
  <c r="E8" i="24"/>
  <c r="L8" i="24"/>
  <c r="G8" i="24"/>
  <c r="G9" i="24"/>
  <c r="M9" i="24"/>
  <c r="E9" i="24"/>
  <c r="L9" i="24"/>
  <c r="I9" i="24"/>
  <c r="G15" i="24"/>
  <c r="M15" i="24"/>
  <c r="E15" i="24"/>
  <c r="L15" i="24"/>
  <c r="I15" i="24"/>
  <c r="G25" i="24"/>
  <c r="M25" i="24"/>
  <c r="E25" i="24"/>
  <c r="L25" i="24"/>
  <c r="I25" i="24"/>
  <c r="I28" i="24"/>
  <c r="M28" i="24"/>
  <c r="E28" i="24"/>
  <c r="L28" i="24"/>
  <c r="G28" i="24"/>
  <c r="G31" i="24"/>
  <c r="M31" i="24"/>
  <c r="E31" i="24"/>
  <c r="L31" i="24"/>
  <c r="I31" i="24"/>
  <c r="K53" i="24"/>
  <c r="J53" i="24"/>
  <c r="I53" i="24"/>
  <c r="F35" i="24"/>
  <c r="D35" i="24"/>
  <c r="J35" i="24"/>
  <c r="K35" i="24"/>
  <c r="I16" i="24"/>
  <c r="M16" i="24"/>
  <c r="E16" i="24"/>
  <c r="G16" i="24"/>
  <c r="I22" i="24"/>
  <c r="M22" i="24"/>
  <c r="E22" i="24"/>
  <c r="L22" i="24"/>
  <c r="G22" i="24"/>
  <c r="I26" i="24"/>
  <c r="M26" i="24"/>
  <c r="E26" i="24"/>
  <c r="L26" i="24"/>
  <c r="G26" i="24"/>
  <c r="I32" i="24"/>
  <c r="M32" i="24"/>
  <c r="E32" i="24"/>
  <c r="G32" i="24"/>
  <c r="C45" i="24"/>
  <c r="C39" i="24"/>
  <c r="H45" i="24"/>
  <c r="F45" i="24"/>
  <c r="D45" i="24"/>
  <c r="K45" i="24"/>
  <c r="J45" i="24"/>
  <c r="G35" i="24"/>
  <c r="M35" i="24"/>
  <c r="E35" i="24"/>
  <c r="L35" i="24"/>
  <c r="I35" i="24"/>
  <c r="K20" i="24"/>
  <c r="J20" i="24"/>
  <c r="H20" i="24"/>
  <c r="F20" i="24"/>
  <c r="D20" i="24"/>
  <c r="F23" i="24"/>
  <c r="D23" i="24"/>
  <c r="J23" i="24"/>
  <c r="K23" i="24"/>
  <c r="H23" i="24"/>
  <c r="K32" i="24"/>
  <c r="J32" i="24"/>
  <c r="H32" i="24"/>
  <c r="F32" i="24"/>
  <c r="D32" i="24"/>
  <c r="F17" i="24"/>
  <c r="D17" i="24"/>
  <c r="J17" i="24"/>
  <c r="K17" i="24"/>
  <c r="H17" i="24"/>
  <c r="G29" i="24"/>
  <c r="M29" i="24"/>
  <c r="E29" i="24"/>
  <c r="L29" i="24"/>
  <c r="I29" i="24"/>
  <c r="K61" i="24"/>
  <c r="J61" i="24"/>
  <c r="I61" i="24"/>
  <c r="H39" i="24"/>
  <c r="F39" i="24"/>
  <c r="D39" i="24"/>
  <c r="K39" i="24"/>
  <c r="J39" i="24"/>
  <c r="F21" i="24"/>
  <c r="D21" i="24"/>
  <c r="J21" i="24"/>
  <c r="K21" i="24"/>
  <c r="H21" i="24"/>
  <c r="H37" i="24"/>
  <c r="F37" i="24"/>
  <c r="D37" i="24"/>
  <c r="K37" i="24"/>
  <c r="J37" i="24"/>
  <c r="G17" i="24"/>
  <c r="M17" i="24"/>
  <c r="E17" i="24"/>
  <c r="L17" i="24"/>
  <c r="I17" i="24"/>
  <c r="I20" i="24"/>
  <c r="M20" i="24"/>
  <c r="E20" i="24"/>
  <c r="L20" i="24"/>
  <c r="G20" i="24"/>
  <c r="G23" i="24"/>
  <c r="M23" i="24"/>
  <c r="E23" i="24"/>
  <c r="L23" i="24"/>
  <c r="I23" i="24"/>
  <c r="G33" i="24"/>
  <c r="M33" i="24"/>
  <c r="E33" i="24"/>
  <c r="L33" i="24"/>
  <c r="I33" i="24"/>
  <c r="I37" i="24"/>
  <c r="G37" i="24"/>
  <c r="L37" i="24"/>
  <c r="M37" i="24"/>
  <c r="E37" i="24"/>
  <c r="H7" i="24"/>
  <c r="L32" i="24"/>
  <c r="G19" i="24"/>
  <c r="M19" i="24"/>
  <c r="E19" i="24"/>
  <c r="L19" i="24"/>
  <c r="I19" i="24"/>
  <c r="F15" i="24"/>
  <c r="D15" i="24"/>
  <c r="J15" i="24"/>
  <c r="K15" i="24"/>
  <c r="H15" i="24"/>
  <c r="K24" i="24"/>
  <c r="J24" i="24"/>
  <c r="H24" i="24"/>
  <c r="F24" i="24"/>
  <c r="D24" i="24"/>
  <c r="F27" i="24"/>
  <c r="D27" i="24"/>
  <c r="J27" i="24"/>
  <c r="K27" i="24"/>
  <c r="F33" i="24"/>
  <c r="D33" i="24"/>
  <c r="J33" i="24"/>
  <c r="K33" i="24"/>
  <c r="H33" i="24"/>
  <c r="G27" i="24"/>
  <c r="M27" i="24"/>
  <c r="E27" i="24"/>
  <c r="L27" i="24"/>
  <c r="I27" i="24"/>
  <c r="H35" i="24"/>
  <c r="F29" i="24"/>
  <c r="D29" i="24"/>
  <c r="J29" i="24"/>
  <c r="K29" i="24"/>
  <c r="H29" i="24"/>
  <c r="K18" i="24"/>
  <c r="J18" i="24"/>
  <c r="H18" i="24"/>
  <c r="F18" i="24"/>
  <c r="D18" i="24"/>
  <c r="D38" i="24"/>
  <c r="K38" i="24"/>
  <c r="J38" i="24"/>
  <c r="H38" i="24"/>
  <c r="C14" i="24"/>
  <c r="C6" i="24"/>
  <c r="I18" i="24"/>
  <c r="M18" i="24"/>
  <c r="E18" i="24"/>
  <c r="L18" i="24"/>
  <c r="G18" i="24"/>
  <c r="I24" i="24"/>
  <c r="M24" i="24"/>
  <c r="E24" i="24"/>
  <c r="G24" i="24"/>
  <c r="I30" i="24"/>
  <c r="M30" i="24"/>
  <c r="E30" i="24"/>
  <c r="L30" i="24"/>
  <c r="G30" i="24"/>
  <c r="I34" i="24"/>
  <c r="M34" i="24"/>
  <c r="E34" i="24"/>
  <c r="L34" i="24"/>
  <c r="G34" i="24"/>
  <c r="L16" i="24"/>
  <c r="K69" i="24"/>
  <c r="J69" i="24"/>
  <c r="I69" i="24"/>
  <c r="F9" i="24"/>
  <c r="D9" i="24"/>
  <c r="J9" i="24"/>
  <c r="K9" i="24"/>
  <c r="H9" i="24"/>
  <c r="K28" i="24"/>
  <c r="J28" i="24"/>
  <c r="H28" i="24"/>
  <c r="F28" i="24"/>
  <c r="D28" i="24"/>
  <c r="F31" i="24"/>
  <c r="D31" i="24"/>
  <c r="J31" i="24"/>
  <c r="K31" i="24"/>
  <c r="H31" i="24"/>
  <c r="G21" i="24"/>
  <c r="M21" i="24"/>
  <c r="E21" i="24"/>
  <c r="L21" i="24"/>
  <c r="I21" i="24"/>
  <c r="H19" i="24"/>
  <c r="I79" i="24"/>
  <c r="K58" i="24"/>
  <c r="J58" i="24"/>
  <c r="K66" i="24"/>
  <c r="J66" i="24"/>
  <c r="K74" i="24"/>
  <c r="J74" i="24"/>
  <c r="K55" i="24"/>
  <c r="J55" i="24"/>
  <c r="K63" i="24"/>
  <c r="J63" i="24"/>
  <c r="K71" i="24"/>
  <c r="J71" i="24"/>
  <c r="H41" i="24"/>
  <c r="F41" i="24"/>
  <c r="D41" i="24"/>
  <c r="K41" i="24"/>
  <c r="K52" i="24"/>
  <c r="J52" i="24"/>
  <c r="K60" i="24"/>
  <c r="J60" i="24"/>
  <c r="K68" i="24"/>
  <c r="J68" i="24"/>
  <c r="B14" i="24"/>
  <c r="B6" i="24"/>
  <c r="K22" i="24"/>
  <c r="J22" i="24"/>
  <c r="H22" i="24"/>
  <c r="F22" i="24"/>
  <c r="K30" i="24"/>
  <c r="J30" i="24"/>
  <c r="H30" i="24"/>
  <c r="F30" i="24"/>
  <c r="K57" i="24"/>
  <c r="J57" i="24"/>
  <c r="K65" i="24"/>
  <c r="J65" i="24"/>
  <c r="K73" i="24"/>
  <c r="J73" i="24"/>
  <c r="M38" i="24"/>
  <c r="E38" i="24"/>
  <c r="L38" i="24"/>
  <c r="G38" i="24"/>
  <c r="K54" i="24"/>
  <c r="J54" i="24"/>
  <c r="K62" i="24"/>
  <c r="J62" i="24"/>
  <c r="K70" i="24"/>
  <c r="J70" i="24"/>
  <c r="H43" i="24"/>
  <c r="F43" i="24"/>
  <c r="D43" i="24"/>
  <c r="K43" i="24"/>
  <c r="K51" i="24"/>
  <c r="J51" i="24"/>
  <c r="K59" i="24"/>
  <c r="J59" i="24"/>
  <c r="K67" i="24"/>
  <c r="J67" i="24"/>
  <c r="K75" i="24"/>
  <c r="J75" i="24"/>
  <c r="J77" i="24" s="1"/>
  <c r="J41" i="24"/>
  <c r="K56" i="24"/>
  <c r="J56" i="24"/>
  <c r="K64" i="24"/>
  <c r="J64" i="24"/>
  <c r="K72" i="24"/>
  <c r="J72" i="24"/>
  <c r="G40" i="24"/>
  <c r="G42" i="24"/>
  <c r="G44" i="24"/>
  <c r="H40" i="24"/>
  <c r="L41" i="24"/>
  <c r="H42" i="24"/>
  <c r="L43" i="24"/>
  <c r="H44" i="24"/>
  <c r="J40" i="24"/>
  <c r="J42" i="24"/>
  <c r="J44" i="24"/>
  <c r="K44" i="24"/>
  <c r="L40" i="24"/>
  <c r="L42" i="24"/>
  <c r="L44" i="24"/>
  <c r="E40" i="24"/>
  <c r="E42" i="24"/>
  <c r="E44" i="24"/>
  <c r="J79" i="24" l="1"/>
  <c r="J78" i="24"/>
  <c r="I39" i="24"/>
  <c r="G39" i="24"/>
  <c r="L39" i="24"/>
  <c r="M39" i="24"/>
  <c r="E39" i="24"/>
  <c r="I45" i="24"/>
  <c r="G45" i="24"/>
  <c r="M45" i="24"/>
  <c r="E45" i="24"/>
  <c r="L45" i="24"/>
  <c r="K77" i="24"/>
  <c r="I6" i="24"/>
  <c r="M6" i="24"/>
  <c r="E6" i="24"/>
  <c r="L6" i="24"/>
  <c r="G6" i="24"/>
  <c r="I14" i="24"/>
  <c r="M14" i="24"/>
  <c r="E14" i="24"/>
  <c r="L14" i="24"/>
  <c r="G14" i="24"/>
  <c r="K6" i="24"/>
  <c r="J6" i="24"/>
  <c r="H6" i="24"/>
  <c r="F6" i="24"/>
  <c r="D6" i="24"/>
  <c r="K14" i="24"/>
  <c r="J14" i="24"/>
  <c r="H14" i="24"/>
  <c r="F14" i="24"/>
  <c r="D14" i="24"/>
  <c r="K79" i="24" l="1"/>
  <c r="K78" i="24"/>
  <c r="I78" i="24"/>
  <c r="I83" i="24" l="1"/>
  <c r="I82" i="24"/>
  <c r="I81" i="24"/>
</calcChain>
</file>

<file path=xl/sharedStrings.xml><?xml version="1.0" encoding="utf-8"?>
<sst xmlns="http://schemas.openxmlformats.org/spreadsheetml/2006/main" count="1733" uniqueCount="522">
  <si>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</si>
  <si>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</si>
  <si>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</si>
  <si>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</si>
  <si>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</si>
  <si>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</si>
  <si>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</si>
  <si>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</si>
  <si>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</si>
  <si>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</si>
  <si>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</si>
  <si>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</si>
  <si>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</si>
  <si>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Elbe-Elster (12062)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</si>
  <si>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</si>
  <si>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</si>
  <si>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</si>
  <si>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</si>
  <si>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</si>
  <si>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</si>
  <si>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</si>
  <si>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</si>
  <si>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</si>
  <si>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</si>
  <si>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</si>
  <si>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</si>
  <si>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</si>
  <si>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</si>
  <si>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</si>
  <si>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</si>
  <si>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</si>
  <si>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</si>
  <si>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</si>
  <si>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</si>
  <si>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</si>
  <si>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</si>
  <si>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</si>
  <si>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</si>
  <si>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</si>
  <si>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</si>
  <si>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</si>
  <si>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</si>
  <si>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</si>
  <si>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</si>
  <si>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</si>
  <si>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</si>
  <si>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</si>
  <si>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</si>
  <si>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</si>
  <si>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</si>
  <si>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</si>
  <si>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</si>
  <si>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</si>
  <si>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</si>
  <si>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</si>
  <si>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</si>
  <si>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</si>
  <si>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</si>
  <si>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</si>
  <si>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</si>
  <si>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</si>
  <si>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</si>
  <si>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</si>
  <si>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</si>
  <si>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</si>
  <si>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</si>
  <si>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</si>
  <si>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</si>
  <si>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</si>
  <si>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</si>
  <si>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</si>
  <si>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</si>
  <si>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</si>
  <si>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</si>
  <si>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</si>
  <si>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</si>
  <si>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</si>
  <si>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</si>
  <si>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</si>
  <si>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</si>
  <si>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</si>
  <si>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</si>
  <si>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</si>
  <si>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</si>
  <si>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</si>
  <si>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</si>
  <si>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</si>
  <si>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</si>
  <si>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</si>
  <si>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</si>
  <si>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</si>
  <si>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</si>
  <si>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Elbe-Elster (12062);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</si>
  <si>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</si>
  <si>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</si>
  <si>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</si>
  <si>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</si>
  <si>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</si>
  <si>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</si>
  <si>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</si>
  <si>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</si>
  <si>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</si>
  <si>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</si>
  <si>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</si>
  <si>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</si>
  <si>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</si>
  <si>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</si>
  <si>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</si>
  <si>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</si>
  <si>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</si>
  <si>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</si>
  <si>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</si>
  <si>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</si>
  <si>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</si>
  <si>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</si>
  <si>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</si>
  <si>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</si>
  <si>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</si>
  <si>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</si>
  <si>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</si>
  <si>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</si>
  <si>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</si>
  <si>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</si>
  <si>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</si>
  <si>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</si>
  <si>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</si>
  <si>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</si>
  <si>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</si>
  <si>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</si>
  <si>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</si>
  <si>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</si>
  <si>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</si>
  <si>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</si>
  <si>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</si>
  <si>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</si>
  <si>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</si>
  <si>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</si>
  <si>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</si>
  <si>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</si>
  <si>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</si>
  <si>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</si>
  <si>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</si>
  <si>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</si>
  <si>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</si>
  <si>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</si>
  <si>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</si>
  <si>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</si>
  <si>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</si>
  <si>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</si>
  <si>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</si>
  <si>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</si>
  <si>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</si>
  <si>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</si>
  <si>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</si>
  <si>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</si>
  <si>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</si>
  <si>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</si>
  <si>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</si>
  <si>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</si>
  <si>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</si>
  <si>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</si>
  <si>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</si>
  <si>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</si>
  <si>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</si>
  <si>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</si>
  <si>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</si>
  <si>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</si>
  <si>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</si>
  <si>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</si>
  <si>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</si>
  <si>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</si>
  <si>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</si>
  <si>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</si>
  <si>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</si>
  <si>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</si>
  <si>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</si>
  <si>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</si>
  <si>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</si>
  <si>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</si>
  <si>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</si>
  <si>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</si>
  <si>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</si>
  <si>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</si>
  <si>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Elbe-Elster (12062)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</si>
  <si>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</si>
  <si>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</si>
  <si>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</si>
  <si>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</si>
  <si>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</si>
  <si>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</si>
  <si>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</si>
  <si>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</si>
  <si>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</si>
  <si>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</si>
  <si>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</si>
  <si>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</si>
  <si>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</si>
  <si>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</si>
  <si>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</si>
  <si>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</si>
  <si>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</si>
  <si>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</si>
  <si>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</si>
  <si>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</si>
  <si>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</si>
  <si>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</si>
  <si>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</si>
  <si>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</si>
  <si>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</si>
  <si>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</si>
  <si>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</si>
  <si>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</si>
  <si>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</si>
  <si>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</si>
  <si>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</si>
  <si>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</si>
  <si>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</si>
  <si>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</si>
  <si>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</si>
  <si>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</si>
  <si>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</si>
  <si>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</si>
  <si>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</si>
  <si>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</si>
  <si>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</si>
  <si>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</si>
  <si>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</si>
  <si>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</si>
  <si>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</si>
  <si>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</si>
  <si>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</si>
  <si>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</si>
  <si>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</si>
  <si>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</si>
  <si>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</si>
  <si>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</si>
  <si>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</si>
  <si>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</si>
  <si>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</si>
  <si>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</si>
  <si>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</si>
  <si>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</si>
  <si>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</si>
  <si>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</si>
  <si>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</si>
  <si>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</si>
  <si>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</si>
  <si>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</si>
  <si>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</si>
  <si>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</si>
  <si>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</si>
  <si>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</si>
  <si>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</si>
  <si>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</si>
  <si>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</si>
  <si>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</si>
  <si>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</si>
  <si>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</si>
  <si>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</si>
  <si>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</si>
  <si>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</si>
  <si>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</si>
  <si>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</si>
  <si>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</si>
  <si>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</si>
  <si>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</si>
  <si>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</si>
  <si>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</si>
  <si>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</si>
  <si>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</si>
  <si>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</si>
  <si>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</si>
  <si>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</si>
  <si>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</si>
  <si>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</si>
  <si>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</si>
  <si>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</si>
  <si>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</si>
  <si>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</si>
  <si>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</si>
  <si>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</si>
  <si>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</si>
  <si>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</si>
  <si>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</si>
  <si>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</si>
  <si>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</si>
  <si>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</si>
  <si>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</si>
  <si>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</si>
  <si>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</si>
  <si>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</si>
  <si>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</si>
  <si>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</si>
  <si>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</si>
  <si>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</si>
  <si>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</si>
  <si>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</si>
  <si>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</si>
  <si>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</si>
  <si>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</si>
  <si>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</si>
  <si>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</si>
  <si>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</si>
  <si>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</si>
  <si>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</si>
  <si>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</si>
  <si>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</si>
  <si>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</si>
  <si>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</si>
  <si>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</si>
  <si>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</si>
  <si>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</si>
  <si>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</si>
  <si>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</si>
  <si>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</si>
  <si>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</si>
  <si>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</si>
  <si>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</si>
  <si>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</si>
  <si>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</si>
  <si>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</si>
  <si>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</si>
  <si>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</si>
  <si>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</si>
  <si>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</si>
  <si>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</si>
  <si>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</si>
  <si>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</si>
  <si>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</si>
  <si>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</si>
  <si>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</si>
  <si>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</si>
  <si>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</si>
  <si>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</si>
  <si>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</si>
  <si>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</si>
  <si>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</si>
  <si>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</si>
  <si>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</si>
  <si>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</si>
  <si>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</si>
  <si>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</si>
  <si>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</si>
  <si>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</si>
  <si>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</si>
  <si>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</si>
  <si>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</si>
  <si>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</si>
  <si>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</si>
  <si>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</si>
  <si>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</si>
  <si>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</si>
  <si>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</si>
  <si>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</si>
  <si>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</si>
  <si>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</si>
  <si>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</si>
  <si>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</si>
  <si>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</si>
  <si>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</si>
  <si>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</si>
  <si>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</si>
  <si>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</si>
  <si>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</si>
  <si>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</si>
  <si>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</si>
  <si>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</si>
  <si>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</si>
  <si>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</si>
  <si>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</si>
  <si>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</si>
  <si>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</si>
  <si>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</si>
  <si>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Elbe-Elster (12062);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</si>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</sst>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{205D3B59-1899-437D-8C9A-DB79674C6C46}</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D645-4AC9-8827-609FAC20A0B7}"/>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{9504D95D-CBD2-4D9C-BB44-7CE36DE45267}</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D645-4AC9-8827-609FAC20A0B7}"/>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{9489F25A-2ECA-4192-B437-757007067974}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645-4AC9-8827-609FAC20A0B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{BF50AA14-E8DE-4B8E-9018-639230D108AA}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645-4AC9-8827-609FAC20A0B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-0.9022511315608045</c:v>
                </c:pt>
                <c:pt idx="1">
                  <c:v>0.7039980017060905</c:v>
                </c:pt>
                <c:pt idx="2">
                  <c:v>0.95490282911153723</c:v>
                </c:pt>
                <c:pt idx="3">
                  <c:v>1.0875687030768</c:v>
                </c:pt>
              </c:numCache>
            </c:numRef>
          </c:val>
          <c:extLst>
            <c:ext xmlns:c16="http://schemas.microsoft.com/office/drawing/2014/chart" uri="{C3380CC4-5D6E-409C-BE32-E72D297353CC}">
              <c16:uniqueId val="{00000004-D645-4AC9-8827-609FAC20A0B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{47862821-8691-4308-A352-62C2F3AD04B6}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645-4AC9-8827-609FAC20A0B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{CC1A6378-34C0-4127-9E41-0E0041C1ABC6}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645-4AC9-8827-609FAC20A0B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{63F18315-2DBA-4C66-9BF7-F098C7E96804}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645-4AC9-8827-609FAC20A0B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{0B225688-E0DF-4BC5-A701-5E38168DE29B}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645-4AC9-8827-609FAC20A0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645-4AC9-8827-609FAC20A0B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645-4AC9-8827-609FAC20A0B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{03DC37CB-523F-4D4E-B42D-51B605884FEE}</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7ABF-49DD-AB20-D979D247D6CB}"/>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{0F241763-791D-46AB-A5FA-FB70E8F80BB6}</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7ABF-49DD-AB20-D979D247D6C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{3720C9AE-5556-4EF3-AA42-F624D666275D}</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ABF-49DD-AB20-D979D247D6C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{5A844B9F-3ACB-47E7-A435-158C6CC5488B}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ABF-49DD-AB20-D979D247D6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-4.2122040072859743</c:v>
                </c:pt>
                <c:pt idx="1">
                  <c:v>-2.6006845590352197</c:v>
                </c:pt>
                <c:pt idx="2">
                  <c:v>-3.6279896103654186</c:v>
                </c:pt>
                <c:pt idx="3">
                  <c:v>-2.8655893304673015</c:v>
                </c:pt>
              </c:numCache>
            </c:numRef>
          </c:val>
          <c:extLst>
            <c:ext xmlns:c16="http://schemas.microsoft.com/office/drawing/2014/chart" uri="{C3380CC4-5D6E-409C-BE32-E72D297353CC}">
              <c16:uniqueId val="{00000004-7ABF-49DD-AB20-D979D247D6C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{9BACC68C-C3B3-485B-9EE2-4D850B76F199}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ABF-49DD-AB20-D979D247D6C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{A02818F4-EDDD-410E-95CE-2883CEF5FC2A}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ABF-49DD-AB20-D979D247D6C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{60C2A7DB-BD61-490D-9112-B2DE2C1B1622}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ABF-49DD-AB20-D979D247D6C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{BDB77588-2D8B-4F4B-BFBA-FC095E594B4B}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ABF-49DD-AB20-D979D247D6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ABF-49DD-AB20-D979D247D6C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ABF-49DD-AB20-D979D247D6C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{74A82D6D-47F2-454E-BDB3-FD33D52BC26C}</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2EB5-4D63-A82D-B00934738EB3}"/>
                </c:ext>
              </c:extLst>
            </c:dLbl>
            <c:dLbl>
              <c:idx val="1"/>
              <c:tx>
                <c:strRef>
                  <c:f>Daten_Diagramme!$D$15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{10D6FEF1-5826-4B33-9EB1-D862B15C5CD5}</c15:txfldGUID>
                      <c15:f>Daten_Diagramme!$D$15</c15:f>
                      <c15:dlblFieldTableCache>
                        <c:ptCount val="1"/>
                        <c:pt idx="0">
                          <c:v>-2.2</c:v>
                        </c:pt>
                      </c15:dlblFieldTableCache>
                    </c15:dlblFTEntry>
                  </c15:dlblFieldTable>
                  <c15:showDataLabelsRange val="0"/>
                </c:ext>
                <c:ext xmlns:c16="http://schemas.microsoft.com/office/drawing/2014/chart" uri="{C3380CC4-5D6E-409C-BE32-E72D297353CC}">
                  <c16:uniqueId val="{00000001-2EB5-4D63-A82D-B00934738EB3}"/>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{A4C70DDD-D437-43D4-9D53-7DADFE53DE19}</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2EB5-4D63-A82D-B00934738EB3}"/>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{15D782B8-A925-4F56-B94B-45339CA0969C}</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2EB5-4D63-A82D-B00934738EB3}"/>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{8867687D-C281-405D-9AE8-0C4E27E27376}</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2EB5-4D63-A82D-B00934738EB3}"/>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{F8E1F957-1743-4CB4-9E23-3AE6ED1197B5}</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2EB5-4D63-A82D-B00934738EB3}"/>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{82118F26-AEE6-45E7-988F-B5C783CA8487}</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2EB5-4D63-A82D-B00934738EB3}"/>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{3CE7003B-A7A3-415B-B81F-E546A945F47B}</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2EB5-4D63-A82D-B00934738EB3}"/>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{56D9CF6A-B94A-4108-A73F-3A287172DCEB}</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2EB5-4D63-A82D-B00934738EB3}"/>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{F3C8DCDF-BC19-4381-97A2-8BF4E81719F3}</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2EB5-4D63-A82D-B00934738EB3}"/>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{9D0ECF9A-64C6-4344-AF68-CC355748C38A}</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2EB5-4D63-A82D-B00934738EB3}"/>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{99A0971A-ECF9-4F23-9C35-B431795C279E}</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2EB5-4D63-A82D-B00934738EB3}"/>
                </c:ext>
              </c:extLst>
            </c:dLbl>
            <c:dLbl>
              <c:idx val="12"/>
              <c:tx>
                <c:strRef>
                  <c:f>Daten_Diagramme!$D$26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{8D41DCF9-023E-4B22-9228-AA9ED2B846C2}</c15:txfldGUID>
                      <c15:f>Daten_Diagramme!$D$26</c15:f>
                      <c15:dlblFieldTableCache>
                        <c:ptCount val="1"/>
                        <c:pt idx="0">
                          <c:v>2.1</c:v>
                        </c:pt>
                      </c15:dlblFieldTableCache>
                    </c15:dlblFTEntry>
                  </c15:dlblFieldTable>
                  <c15:showDataLabelsRange val="0"/>
                </c:ext>
                <c:ext xmlns:c16="http://schemas.microsoft.com/office/drawing/2014/chart" uri="{C3380CC4-5D6E-409C-BE32-E72D297353CC}">
                  <c16:uniqueId val="{0000000C-2EB5-4D63-A82D-B00934738EB3}"/>
                </c:ext>
              </c:extLst>
            </c:dLbl>
            <c:dLbl>
              <c:idx val="13"/>
              <c:tx>
                <c:strRef>
                  <c:f>Daten_Diagramme!$D$27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{0356E5CF-DB35-451B-83DB-8390541CF3E2}</c15:txfldGUID>
                      <c15:f>Daten_Diagramme!$D$27</c15:f>
                      <c15:dlblFieldTableCache>
                        <c:ptCount val="1"/>
                        <c:pt idx="0">
                          <c:v>0.1</c:v>
                        </c:pt>
                      </c15:dlblFieldTableCache>
                    </c15:dlblFTEntry>
                  </c15:dlblFieldTable>
                  <c15:showDataLabelsRange val="0"/>
                </c:ext>
                <c:ext xmlns:c16="http://schemas.microsoft.com/office/drawing/2014/chart" uri="{C3380CC4-5D6E-409C-BE32-E72D297353CC}">
                  <c16:uniqueId val="{0000000D-2EB5-4D63-A82D-B00934738EB3}"/>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{6CDF0934-3639-4FC8-833C-46CD578E40F6}</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2EB5-4D63-A82D-B00934738EB3}"/>
                </c:ext>
              </c:extLst>
            </c:dLbl>
            <c:dLbl>
              <c:idx val="15"/>
              <c:tx>
                <c:strRef>
                  <c:f>Daten_Diagramme!$D$29</c:f>
                  <c:strCache>
                    <c:ptCount val="1"/>
                    <c:pt idx="0">
                      <c:v>-26.6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{6CA95B8B-8FC4-48E4-B8A7-302BBD16B434}</c15:txfldGUID>
                      <c15:f>Daten_Diagramme!$D$29</c15:f>
                      <c15:dlblFieldTableCache>
                        <c:ptCount val="1"/>
                        <c:pt idx="0">
                          <c:v>-26.6</c:v>
                        </c:pt>
                      </c15:dlblFieldTableCache>
                    </c15:dlblFTEntry>
                  </c15:dlblFieldTable>
                  <c15:showDataLabelsRange val="0"/>
                </c:ext>
                <c:ext xmlns:c16="http://schemas.microsoft.com/office/drawing/2014/chart" uri="{C3380CC4-5D6E-409C-BE32-E72D297353CC}">
                  <c16:uniqueId val="{0000000F-2EB5-4D63-A82D-B00934738EB3}"/>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{40B22A15-7750-4B11-A2EF-F464E19AECA2}</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2EB5-4D63-A82D-B00934738EB3}"/>
                </c:ext>
              </c:extLst>
            </c:dLbl>
            <c:dLbl>
              <c:idx val="17"/>
              <c:tx>
                <c:strRef>
                  <c:f>Daten_Diagramme!$D$31</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{A3F16566-400A-4D51-A3EB-91B1A5ABF792}</c15:txfldGUID>
                      <c15:f>Daten_Diagramme!$D$31</c15:f>
                      <c15:dlblFieldTableCache>
                        <c:ptCount val="1"/>
                        <c:pt idx="0">
                          <c:v>8.5</c:v>
                        </c:pt>
                      </c15:dlblFieldTableCache>
                    </c15:dlblFTEntry>
                  </c15:dlblFieldTable>
                  <c15:showDataLabelsRange val="0"/>
                </c:ext>
                <c:ext xmlns:c16="http://schemas.microsoft.com/office/drawing/2014/chart" uri="{C3380CC4-5D6E-409C-BE32-E72D297353CC}">
                  <c16:uniqueId val="{00000011-2EB5-4D63-A82D-B00934738EB3}"/>
                </c:ext>
              </c:extLst>
            </c:dLbl>
            <c:dLbl>
              <c:idx val="18"/>
              <c:tx>
                <c:strRef>
                  <c:f>Daten_Diagramme!$D$32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{5A8B9B1F-0ACA-4506-A2DD-07F00FE509C7}</c15:txfldGUID>
                      <c15:f>Daten_Diagramme!$D$32</c15:f>
                      <c15:dlblFieldTableCache>
                        <c:ptCount val="1"/>
                        <c:pt idx="0">
                          <c:v>0.0</c:v>
                        </c:pt>
                      </c15:dlblFieldTableCache>
                    </c15:dlblFTEntry>
                  </c15:dlblFieldTable>
                  <c15:showDataLabelsRange val="0"/>
                </c:ext>
                <c:ext xmlns:c16="http://schemas.microsoft.com/office/drawing/2014/chart" uri="{C3380CC4-5D6E-409C-BE32-E72D297353CC}">
                  <c16:uniqueId val="{00000012-2EB5-4D63-A82D-B00934738EB3}"/>
                </c:ext>
              </c:extLst>
            </c:dLbl>
            <c:dLbl>
              <c:idx val="19"/>
              <c:tx>
                <c:strRef>
                  <c:f>Daten_Diagramme!$D$33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{CD729648-0D85-4C40-8B97-CF53367200CD}</c15:txfldGUID>
                      <c15:f>Daten_Diagramme!$D$33</c15:f>
                      <c15:dlblFieldTableCache>
                        <c:ptCount val="1"/>
                        <c:pt idx="0">
                          <c:v>-0.5</c:v>
                        </c:pt>
                      </c15:dlblFieldTableCache>
                    </c15:dlblFTEntry>
                  </c15:dlblFieldTable>
                  <c15:showDataLabelsRange val="0"/>
                </c:ext>
                <c:ext xmlns:c16="http://schemas.microsoft.com/office/drawing/2014/chart" uri="{C3380CC4-5D6E-409C-BE32-E72D297353CC}">
                  <c16:uniqueId val="{00000013-2EB5-4D63-A82D-B00934738EB3}"/>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{F72AD069-7C11-4F17-B917-804DA6A50ED3}</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2EB5-4D63-A82D-B00934738EB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{FF192183-EB62-4710-8268-5A2CFFF7C971}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EB5-4D63-A82D-B00934738EB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{0B82FC26-EA32-4F5B-894D-82065DC1A415}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B5-4D63-A82D-B00934738EB3}"/>
                </c:ext>
              </c:extLst>
            </c:dLbl>
            <c:dLbl>
              <c:idx val="23"/>
              <c:tx>
                <c:strRef>
                  <c:f>Daten_Diagramme!$D$37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{5EE50695-0F69-428A-BC87-D3DA128A35A3}</c15:txfldGUID>
                      <c15:f>Daten_Diagramme!$D$37</c15:f>
                      <c15:dlblFieldTableCache>
                        <c:ptCount val="1"/>
                        <c:pt idx="0">
                          <c:v>-2.2</c:v>
                        </c:pt>
                      </c15:dlblFieldTableCache>
                    </c15:dlblFTEntry>
                  </c15:dlblFieldTable>
                  <c15:showDataLabelsRange val="0"/>
                </c:ext>
                <c:ext xmlns:c16="http://schemas.microsoft.com/office/drawing/2014/chart" uri="{C3380CC4-5D6E-409C-BE32-E72D297353CC}">
                  <c16:uniqueId val="{00000017-2EB5-4D63-A82D-B00934738EB3}"/>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{AE5EF8E8-6312-412E-A0FA-78306334E57B}</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2EB5-4D63-A82D-B00934738EB3}"/>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{3D339EC0-9B5B-4217-B463-4D158EDE79C1}</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2EB5-4D63-A82D-B00934738EB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{8CACFB36-66B0-4278-8E4B-D0491647B524}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B5-4D63-A82D-B00934738EB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{A0D35641-8089-4117-9C6B-AFA261FC12EF}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B5-4D63-A82D-B00934738EB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{CF36A658-EF39-484E-909E-8F9A9C710663}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B5-4D63-A82D-B00934738EB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{713F374B-59B0-48FA-9F68-1CD347E90297}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B5-4D63-A82D-B00934738EB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{FEFCAB6C-FBDA-45CC-984D-46AC0A2EA649}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B5-4D63-A82D-B00934738EB3}"/>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{14A7A1BC-B5D6-4D3B-83E3-6352C16D3E76}</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2EB5-4D63-A82D-B00934738E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-0.9022511315608045</c:v>
                </c:pt>
                <c:pt idx="1">
                  <c:v>-2.1568627450980391</c:v>
                </c:pt>
                <c:pt idx="2">
                  <c:v>2.4960998439937598</c:v>
                </c:pt>
                <c:pt idx="3">
                  <c:v>-1.2774924272356118</c:v>
                </c:pt>
                <c:pt idx="4">
                  <c:v>-2.5112107623318387</c:v>
                </c:pt>
                <c:pt idx="5">
                  <c:v>-0.86936090225563911</c:v>
                </c:pt>
                <c:pt idx="6">
                  <c:v>-0.36133694670280037</c:v>
                </c:pt>
                <c:pt idx="7">
                  <c:v>-2.6028842771720013</c:v>
                </c:pt>
                <c:pt idx="8">
                  <c:v>0</c:v>
                </c:pt>
                <c:pt idx="9">
                  <c:v>2.0161290322580645</c:v>
                </c:pt>
                <c:pt idx="10">
                  <c:v>-1.3126491646778042</c:v>
                </c:pt>
                <c:pt idx="11">
                  <c:v>1.7667844522968197</c:v>
                </c:pt>
                <c:pt idx="12">
                  <c:v>2.0547945205479454</c:v>
                </c:pt>
                <c:pt idx="13">
                  <c:v>8.8573959255978746E-2</c:v>
                </c:pt>
                <c:pt idx="14">
                  <c:v>-3.2420749279538903</c:v>
                </c:pt>
                <c:pt idx="15">
                  <c:v>-26.605504587155963</c:v>
                </c:pt>
                <c:pt idx="16">
                  <c:v>-1.6138328530259367</c:v>
                </c:pt>
                <c:pt idx="17">
                  <c:v>8.468468468468469</c:v>
                </c:pt>
                <c:pt idx="18">
                  <c:v>0</c:v>
                </c:pt>
                <c:pt idx="19">
                  <c:v>-0.48491379310344829</c:v>
                </c:pt>
                <c:pt idx="20">
                  <c:v>-2.0070838252656436</c:v>
                </c:pt>
                <c:pt idx="21">
                  <c:v>0</c:v>
                </c:pt>
                <c:pt idx="23">
                  <c:v>-2.1568627450980391</c:v>
                </c:pt>
                <c:pt idx="24">
                  <c:v>-1.3992958382233456</c:v>
                </c:pt>
                <c:pt idx="25">
                  <c:v>-0.54447335453406576</c:v>
                </c:pt>
              </c:numCache>
            </c:numRef>
          </c:val>
          <c:extLst>
            <c:ext xmlns:c16="http://schemas.microsoft.com/office/drawing/2014/chart" uri="{C3380CC4-5D6E-409C-BE32-E72D297353CC}">
              <c16:uniqueId val="{00000020-2EB5-4D63-A82D-B00934738EB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{255DDDFC-29F4-49FA-9B46-9935A7056AA6}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B5-4D63-A82D-B00934738EB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{71ECB0F9-5BA3-444E-AC7F-448FC32E9C2D}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B5-4D63-A82D-B00934738EB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{DFEEFC20-2A52-48FD-8C51-A3EF72A8C461}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B5-4D63-A82D-B00934738EB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{AC329D62-8906-4E0F-84A6-16837918C53A}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B5-4D63-A82D-B00934738EB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{7EAF78A8-0E42-4C83-B816-E197DE9F15B5}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B5-4D63-A82D-B00934738EB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{FBB49000-E982-4964-B01B-5A2712F48290}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B5-4D63-A82D-B00934738EB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{289D73D0-1177-4DEE-AFFF-C9F51EDF3432}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B5-4D63-A82D-B00934738EB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{B5875701-2E47-4C34-A635-FD8B21EB1AE1}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B5-4D63-A82D-B00934738EB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{64C029BD-48C7-4352-9BF6-7AFB4147C022}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B5-4D63-A82D-B00934738EB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{536E1603-9435-4A4E-AA7F-65241C3D658C}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B5-4D63-A82D-B00934738EB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{2859E763-D569-4D51-860E-B3071C3CB649}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B5-4D63-A82D-B00934738EB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{8EDACBA9-3C09-4B36-BD14-7B6B23083C91}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B5-4D63-A82D-B00934738EB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{F84B1B03-D2C1-4157-A213-67F30E5ADA08}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B5-4D63-A82D-B00934738EB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{27DB558E-C5FF-4EDF-939B-09815F38AA35}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B5-4D63-A82D-B00934738EB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{8AB17ECE-4757-4967-82D4-692F5830B768}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B5-4D63-A82D-B00934738EB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{3DEB0C73-E0DF-4DE0-8D29-70A1C22B3DCD}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B5-4D63-A82D-B00934738EB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{CAB8DA1C-D389-40F2-B430-575E4DD300B4}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B5-4D63-A82D-B00934738EB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{5CE421BC-BD19-46CE-9B97-6E0E062BAAFA}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B5-4D63-A82D-B00934738EB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{A262A577-977A-4D38-9EF1-AD26179A2F07}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B5-4D63-A82D-B00934738EB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{70CF666F-7306-4EF1-94D9-8A1C70F58CA4}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B5-4D63-A82D-B00934738EB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{3B98AF7A-1B6F-4853-995A-81C25A1476F3}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B5-4D63-A82D-B00934738EB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{56E89103-A463-463C-8C89-C5CE294DFE93}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B5-4D63-A82D-B00934738EB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{7ECD1C09-0C1A-471A-9C7A-9EBB67C0EA5E}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B5-4D63-A82D-B00934738EB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{1AFD1BD8-A13D-4221-9DD0-5C377036A70A}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B5-4D63-A82D-B00934738EB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{5000B927-6CE0-42AA-9BC3-B08464C1E97A}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B5-4D63-A82D-B00934738EB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{3801525F-21A6-4646-8D8E-7393214A65A6}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B5-4D63-A82D-B00934738EB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{208C0CC9-9FCF-4E35-9726-A1A04C1DB9D4}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B5-4D63-A82D-B00934738EB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{084F97C8-554C-4E5B-9240-F830E547051F}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B5-4D63-A82D-B00934738EB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{B8C7CE9A-23EF-4C3E-B31E-B41170DC535D}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B5-4D63-A82D-B00934738EB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{617BB690-C124-4BDE-BDDC-A0A20B8B05AB}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B5-4D63-A82D-B00934738EB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{9ACB4620-3157-49CA-B18D-430EEE7900E9}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B5-4D63-A82D-B00934738EB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{52BE06E5-B65D-4F3F-90BF-406861A004EF}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B5-4D63-A82D-B00934738E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EB5-4D63-A82D-B00934738EB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EB5-4D63-A82D-B00934738EB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{661EBD64-103B-4E6D-8097-FB9607EF478D}</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F65C-4150-A9D2-CF0A697759E5}"/>
                </c:ext>
              </c:extLst>
            </c:dLbl>
            <c:dLbl>
              <c:idx val="1"/>
              <c:tx>
                <c:strRef>
                  <c:f>Daten_Diagramme!$E$15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{365357DE-91AF-46EF-B260-DBBE520FC558}</c15:txfldGUID>
                      <c15:f>Daten_Diagramme!$E$15</c15:f>
                      <c15:dlblFieldTableCache>
                        <c:ptCount val="1"/>
                        <c:pt idx="0">
                          <c:v>-4.8</c:v>
                        </c:pt>
                      </c15:dlblFieldTableCache>
                    </c15:dlblFTEntry>
                  </c15:dlblFieldTable>
                  <c15:showDataLabelsRange val="0"/>
                </c:ext>
                <c:ext xmlns:c16="http://schemas.microsoft.com/office/drawing/2014/chart" uri="{C3380CC4-5D6E-409C-BE32-E72D297353CC}">
                  <c16:uniqueId val="{00000001-F65C-4150-A9D2-CF0A697759E5}"/>
                </c:ext>
              </c:extLst>
            </c:dLbl>
            <c:dLbl>
              <c:idx val="2"/>
              <c:tx>
                <c:strRef>
                  <c:f>Daten_Diagramme!$E$16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{BAEEB150-CB31-4F45-985F-65FAE45B904D}</c15:txfldGUID>
                      <c15:f>Daten_Diagramme!$E$16</c15:f>
                      <c15:dlblFieldTableCache>
                        <c:ptCount val="1"/>
                        <c:pt idx="0">
                          <c:v>4.7</c:v>
                        </c:pt>
                      </c15:dlblFieldTableCache>
                    </c15:dlblFTEntry>
                  </c15:dlblFieldTable>
                  <c15:showDataLabelsRange val="0"/>
                </c:ext>
                <c:ext xmlns:c16="http://schemas.microsoft.com/office/drawing/2014/chart" uri="{C3380CC4-5D6E-409C-BE32-E72D297353CC}">
                  <c16:uniqueId val="{00000002-F65C-4150-A9D2-CF0A697759E5}"/>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{C3767723-1782-495A-B473-1BEFD35EF9EE}</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F65C-4150-A9D2-CF0A697759E5}"/>
                </c:ext>
              </c:extLst>
            </c:dLbl>
            <c:dLbl>
              <c:idx val="4"/>
              <c:tx>
                <c:strRef>
                  <c:f>Daten_Diagramme!$E$18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{D5C8DCF3-6822-486C-9F9C-8DE8989CCF55}</c15:txfldGUID>
                      <c15:f>Daten_Diagramme!$E$18</c15:f>
                      <c15:dlblFieldTableCache>
                        <c:ptCount val="1"/>
                        <c:pt idx="0">
                          <c:v>2.3</c:v>
                        </c:pt>
                      </c15:dlblFieldTableCache>
                    </c15:dlblFTEntry>
                  </c15:dlblFieldTable>
                  <c15:showDataLabelsRange val="0"/>
                </c:ext>
                <c:ext xmlns:c16="http://schemas.microsoft.com/office/drawing/2014/chart" uri="{C3380CC4-5D6E-409C-BE32-E72D297353CC}">
                  <c16:uniqueId val="{00000004-F65C-4150-A9D2-CF0A697759E5}"/>
                </c:ext>
              </c:extLst>
            </c:dLbl>
            <c:dLbl>
              <c:idx val="5"/>
              <c:tx>
                <c:strRef>
                  <c:f>Daten_Diagramme!$E$19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{3CC5BC0B-0202-47F6-975C-1244C7A4568D}</c15:txfldGUID>
                      <c15:f>Daten_Diagramme!$E$19</c15:f>
                      <c15:dlblFieldTableCache>
                        <c:ptCount val="1"/>
                        <c:pt idx="0">
                          <c:v>-1.3</c:v>
                        </c:pt>
                      </c15:dlblFieldTableCache>
                    </c15:dlblFTEntry>
                  </c15:dlblFieldTable>
                  <c15:showDataLabelsRange val="0"/>
                </c:ext>
                <c:ext xmlns:c16="http://schemas.microsoft.com/office/drawing/2014/chart" uri="{C3380CC4-5D6E-409C-BE32-E72D297353CC}">
                  <c16:uniqueId val="{00000005-F65C-4150-A9D2-CF0A697759E5}"/>
                </c:ext>
              </c:extLst>
            </c:dLbl>
            <c:dLbl>
              <c:idx val="6"/>
              <c:tx>
                <c:strRef>
                  <c:f>Daten_Diagramme!$E$20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{7F85427F-88B7-4C37-9E73-CF7619392128}</c15:txfldGUID>
                      <c15:f>Daten_Diagramme!$E$20</c15:f>
                      <c15:dlblFieldTableCache>
                        <c:ptCount val="1"/>
                        <c:pt idx="0">
                          <c:v>-1.4</c:v>
                        </c:pt>
                      </c15:dlblFieldTableCache>
                    </c15:dlblFTEntry>
                  </c15:dlblFieldTable>
                  <c15:showDataLabelsRange val="0"/>
                </c:ext>
                <c:ext xmlns:c16="http://schemas.microsoft.com/office/drawing/2014/chart" uri="{C3380CC4-5D6E-409C-BE32-E72D297353CC}">
                  <c16:uniqueId val="{00000006-F65C-4150-A9D2-CF0A697759E5}"/>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{A81C4911-32F0-4258-ACAC-03562C13B039}</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F65C-4150-A9D2-CF0A697759E5}"/>
                </c:ext>
              </c:extLst>
            </c:dLbl>
            <c:dLbl>
              <c:idx val="8"/>
              <c:tx>
                <c:strRef>
                  <c:f>Daten_Diagramme!$E$22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{DD34B054-0F85-4034-8A88-E16B8CF8063D}</c15:txfldGUID>
                      <c15:f>Daten_Diagramme!$E$22</c15:f>
                      <c15:dlblFieldTableCache>
                        <c:ptCount val="1"/>
                        <c:pt idx="0">
                          <c:v>-5.4</c:v>
                        </c:pt>
                      </c15:dlblFieldTableCache>
                    </c15:dlblFTEntry>
                  </c15:dlblFieldTable>
                  <c15:showDataLabelsRange val="0"/>
                </c:ext>
                <c:ext xmlns:c16="http://schemas.microsoft.com/office/drawing/2014/chart" uri="{C3380CC4-5D6E-409C-BE32-E72D297353CC}">
                  <c16:uniqueId val="{00000008-F65C-4150-A9D2-CF0A697759E5}"/>
                </c:ext>
              </c:extLst>
            </c:dLbl>
            <c:dLbl>
              <c:idx val="9"/>
              <c:tx>
                <c:strRef>
                  <c:f>Daten_Diagramme!$E$23</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{F7376602-DA4C-4E3A-ACB6-CAA4C79D1F2C}</c15:txfldGUID>
                      <c15:f>Daten_Diagramme!$E$23</c15:f>
                      <c15:dlblFieldTableCache>
                        <c:ptCount val="1"/>
                        <c:pt idx="0">
                          <c:v>-12.5</c:v>
                        </c:pt>
                      </c15:dlblFieldTableCache>
                    </c15:dlblFTEntry>
                  </c15:dlblFieldTable>
                  <c15:showDataLabelsRange val="0"/>
                </c:ext>
                <c:ext xmlns:c16="http://schemas.microsoft.com/office/drawing/2014/chart" uri="{C3380CC4-5D6E-409C-BE32-E72D297353CC}">
                  <c16:uniqueId val="{00000009-F65C-4150-A9D2-CF0A697759E5}"/>
                </c:ext>
              </c:extLst>
            </c:dLbl>
            <c:dLbl>
              <c:idx val="10"/>
              <c:tx>
                <c:strRef>
                  <c:f>Daten_Diagramme!$E$24</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{5D14D3F1-14CC-4F17-AECD-E2E328A7BA06}</c15:txfldGUID>
                      <c15:f>Daten_Diagramme!$E$24</c15:f>
                      <c15:dlblFieldTableCache>
                        <c:ptCount val="1"/>
                        <c:pt idx="0">
                          <c:v>-15.9</c:v>
                        </c:pt>
                      </c15:dlblFieldTableCache>
                    </c15:dlblFTEntry>
                  </c15:dlblFieldTable>
                  <c15:showDataLabelsRange val="0"/>
                </c:ext>
                <c:ext xmlns:c16="http://schemas.microsoft.com/office/drawing/2014/chart" uri="{C3380CC4-5D6E-409C-BE32-E72D297353CC}">
                  <c16:uniqueId val="{0000000A-F65C-4150-A9D2-CF0A697759E5}"/>
                </c:ext>
              </c:extLst>
            </c:dLbl>
            <c:dLbl>
              <c:idx val="11"/>
              <c:tx>
                <c:strRef>
                  <c:f>Daten_Diagramme!$E$25</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{1259F180-E53F-4E9F-8E1C-C0437D9959CA}</c15:txfldGUID>
                      <c15:f>Daten_Diagramme!$E$25</c15:f>
                      <c15:dlblFieldTableCache>
                        <c:ptCount val="1"/>
                        <c:pt idx="0">
                          <c:v>-13.5</c:v>
                        </c:pt>
                      </c15:dlblFieldTableCache>
                    </c15:dlblFTEntry>
                  </c15:dlblFieldTable>
                  <c15:showDataLabelsRange val="0"/>
                </c:ext>
                <c:ext xmlns:c16="http://schemas.microsoft.com/office/drawing/2014/chart" uri="{C3380CC4-5D6E-409C-BE32-E72D297353CC}">
                  <c16:uniqueId val="{0000000B-F65C-4150-A9D2-CF0A697759E5}"/>
                </c:ext>
              </c:extLst>
            </c:dLbl>
            <c:dLbl>
              <c:idx val="12"/>
              <c:tx>
                <c:strRef>
                  <c:f>Daten_Diagramme!$E$26</c:f>
                  <c:strCache>
                    <c:ptCount val="1"/>
                    <c:pt idx="0">
                      <c:v>-21.7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{EBAB6424-F7F9-445A-B704-57AAAD6CF126}</c15:txfldGUID>
                      <c15:f>Daten_Diagramme!$E$26</c15:f>
                      <c15:dlblFieldTableCache>
                        <c:ptCount val="1"/>
                        <c:pt idx="0">
                          <c:v>-21.7</c:v>
                        </c:pt>
                      </c15:dlblFieldTableCache>
                    </c15:dlblFTEntry>
                  </c15:dlblFieldTable>
                  <c15:showDataLabelsRange val="0"/>
                </c:ext>
                <c:ext xmlns:c16="http://schemas.microsoft.com/office/drawing/2014/chart" uri="{C3380CC4-5D6E-409C-BE32-E72D297353CC}">
                  <c16:uniqueId val="{0000000C-F65C-4150-A9D2-CF0A697759E5}"/>
                </c:ext>
              </c:extLst>
            </c:dLbl>
            <c:dLbl>
              <c:idx val="13"/>
              <c:tx>
                <c:strRef>
                  <c:f>Daten_Diagramme!$E$27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{48C36A61-1F07-4D37-910B-3409A8630EC4}</c15:txfldGUID>
                      <c15:f>Daten_Diagramme!$E$27</c15:f>
                      <c15:dlblFieldTableCache>
                        <c:ptCount val="1"/>
                        <c:pt idx="0">
                          <c:v>-6.0</c:v>
                        </c:pt>
                      </c15:dlblFieldTableCache>
                    </c15:dlblFTEntry>
                  </c15:dlblFieldTable>
                  <c15:showDataLabelsRange val="0"/>
                </c:ext>
                <c:ext xmlns:c16="http://schemas.microsoft.com/office/drawing/2014/chart" uri="{C3380CC4-5D6E-409C-BE32-E72D297353CC}">
                  <c16:uniqueId val="{0000000D-F65C-4150-A9D2-CF0A697759E5}"/>
                </c:ext>
              </c:extLst>
            </c:dLbl>
            <c:dLbl>
              <c:idx val="14"/>
              <c:tx>
                <c:strRef>
                  <c:f>Daten_Diagramme!$E$28</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{59649AA0-1B4A-4724-974D-49B3799A825F}</c15:txfldGUID>
                      <c15:f>Daten_Diagramme!$E$28</c15:f>
                      <c15:dlblFieldTableCache>
                        <c:ptCount val="1"/>
                        <c:pt idx="0">
                          <c:v>10.7</c:v>
                        </c:pt>
                      </c15:dlblFieldTableCache>
                    </c15:dlblFTEntry>
                  </c15:dlblFieldTable>
                  <c15:showDataLabelsRange val="0"/>
                </c:ext>
                <c:ext xmlns:c16="http://schemas.microsoft.com/office/drawing/2014/chart" uri="{C3380CC4-5D6E-409C-BE32-E72D297353CC}">
                  <c16:uniqueId val="{0000000E-F65C-4150-A9D2-CF0A697759E5}"/>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{AA7E9A04-0D77-46E7-8C99-F247A09548FD}</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F65C-4150-A9D2-CF0A697759E5}"/>
                </c:ext>
              </c:extLst>
            </c:dLbl>
            <c:dLbl>
              <c:idx val="16"/>
              <c:tx>
                <c:strRef>
                  <c:f>Daten_Diagramme!$E$30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{A427D4B9-8DE4-4C1C-9B94-133AC7072DC7}</c15:txfldGUID>
                      <c15:f>Daten_Diagramme!$E$30</c15:f>
                      <c15:dlblFieldTableCache>
                        <c:ptCount val="1"/>
                        <c:pt idx="0">
                          <c:v>6.0</c:v>
                        </c:pt>
                      </c15:dlblFieldTableCache>
                    </c15:dlblFTEntry>
                  </c15:dlblFieldTable>
                  <c15:showDataLabelsRange val="0"/>
                </c:ext>
                <c:ext xmlns:c16="http://schemas.microsoft.com/office/drawing/2014/chart" uri="{C3380CC4-5D6E-409C-BE32-E72D297353CC}">
                  <c16:uniqueId val="{00000010-F65C-4150-A9D2-CF0A697759E5}"/>
                </c:ext>
              </c:extLst>
            </c:dLbl>
            <c:dLbl>
              <c:idx val="17"/>
              <c:tx>
                <c:strRef>
                  <c:f>Daten_Diagramme!$E$31</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{63349ED8-D6A0-4E5B-A97A-BA5E96B7BA6F}</c15:txfldGUID>
                      <c15:f>Daten_Diagramme!$E$31</c15:f>
                      <c15:dlblFieldTableCache>
                        <c:ptCount val="1"/>
                        <c:pt idx="0">
                          <c:v>-8.9</c:v>
                        </c:pt>
                      </c15:dlblFieldTableCache>
                    </c15:dlblFTEntry>
                  </c15:dlblFieldTable>
                  <c15:showDataLabelsRange val="0"/>
                </c:ext>
                <c:ext xmlns:c16="http://schemas.microsoft.com/office/drawing/2014/chart" uri="{C3380CC4-5D6E-409C-BE32-E72D297353CC}">
                  <c16:uniqueId val="{00000011-F65C-4150-A9D2-CF0A697759E5}"/>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{B63BE103-FFBF-4E01-AD21-FF260690C803}</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F65C-4150-A9D2-CF0A697759E5}"/>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{99620F9D-B7CE-41BB-9C95-396F5E139E75}</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F65C-4150-A9D2-CF0A697759E5}"/>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{54D1267C-F9C5-4F5D-BB71-D43BB62AD08B}</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F65C-4150-A9D2-CF0A697759E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{10106615-5CF3-4378-AE38-4A438D7A5F1B}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65C-4150-A9D2-CF0A697759E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{122405EE-8F51-4A0D-9692-F7574C80E19F}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65C-4150-A9D2-CF0A697759E5}"/>
                </c:ext>
              </c:extLst>
            </c:dLbl>
            <c:dLbl>
              <c:idx val="23"/>
              <c:tx>
                <c:strRef>
                  <c:f>Daten_Diagramme!$E$37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{6EDBFFB8-8F0C-4E37-A603-9CDDDD641CAE}</c15:txfldGUID>
                      <c15:f>Daten_Diagramme!$E$37</c15:f>
                      <c15:dlblFieldTableCache>
                        <c:ptCount val="1"/>
                        <c:pt idx="0">
                          <c:v>-4.8</c:v>
                        </c:pt>
                      </c15:dlblFieldTableCache>
                    </c15:dlblFTEntry>
                  </c15:dlblFieldTable>
                  <c15:showDataLabelsRange val="0"/>
                </c:ext>
                <c:ext xmlns:c16="http://schemas.microsoft.com/office/drawing/2014/chart" uri="{C3380CC4-5D6E-409C-BE32-E72D297353CC}">
                  <c16:uniqueId val="{00000017-F65C-4150-A9D2-CF0A697759E5}"/>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{3774B5CC-7CF9-4E13-8B56-9097636D27F7}</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F65C-4150-A9D2-CF0A697759E5}"/>
                </c:ext>
              </c:extLst>
            </c:dLbl>
            <c:dLbl>
              <c:idx val="25"/>
              <c:tx>
                <c:strRef>
                  <c:f>Daten_Diagramme!$E$39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{B2501E38-69ED-4206-88D1-F5D18E9AA492}</c15:txfldGUID>
                      <c15:f>Daten_Diagramme!$E$39</c15:f>
                      <c15:dlblFieldTableCache>
                        <c:ptCount val="1"/>
                        <c:pt idx="0">
                          <c:v>-5.3</c:v>
                        </c:pt>
                      </c15:dlblFieldTableCache>
                    </c15:dlblFTEntry>
                  </c15:dlblFieldTable>
                  <c15:showDataLabelsRange val="0"/>
                </c:ext>
                <c:ext xmlns:c16="http://schemas.microsoft.com/office/drawing/2014/chart" uri="{C3380CC4-5D6E-409C-BE32-E72D297353CC}">
                  <c16:uniqueId val="{00000019-F65C-4150-A9D2-CF0A697759E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{AC3B61C3-85B5-4D37-B018-9BC9679C4267}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65C-4150-A9D2-CF0A697759E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{3FA90615-4D24-41A4-8BB9-27A772235F68}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65C-4150-A9D2-CF0A697759E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{693A76FD-7168-44D4-8A11-96AEC5C443F5}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65C-4150-A9D2-CF0A697759E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{AC86799E-4DA5-4340-A135-9BEFC0E79CFB}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65C-4150-A9D2-CF0A697759E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{619D7817-07A6-40D2-90DA-4D047A302171}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65C-4150-A9D2-CF0A697759E5}"/>
                </c:ext>
              </c:extLst>
            </c:dLbl>
            <c:dLbl>
              <c:idx val="31"/>
              <c:tx>
                <c:strRef>
                  <c:f>Daten_Diagramme!$E$45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{0F72ACB7-87AF-4778-8753-2BF7A5C7C38B}</c15:txfldGUID>
                      <c15:f>Daten_Diagramme!$E$45</c15:f>
                      <c15:dlblFieldTableCache>
                        <c:ptCount val="1"/>
                        <c:pt idx="0">
                          <c:v>-5.3</c:v>
                        </c:pt>
                      </c15:dlblFieldTableCache>
                    </c15:dlblFTEntry>
                  </c15:dlblFieldTable>
                  <c15:showDataLabelsRange val="0"/>
                </c:ext>
                <c:ext xmlns:c16="http://schemas.microsoft.com/office/drawing/2014/chart" uri="{C3380CC4-5D6E-409C-BE32-E72D297353CC}">
                  <c16:uniqueId val="{0000001F-F65C-4150-A9D2-CF0A697759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-4.2122040072859743</c:v>
                </c:pt>
                <c:pt idx="1">
                  <c:v>-4.8484848484848486</c:v>
                </c:pt>
                <c:pt idx="2">
                  <c:v>4.6511627906976747</c:v>
                </c:pt>
                <c:pt idx="3">
                  <c:v>0</c:v>
                </c:pt>
                <c:pt idx="4">
                  <c:v>2.3121387283236996</c:v>
                </c:pt>
                <c:pt idx="5">
                  <c:v>-1.2820512820512822</c:v>
                </c:pt>
                <c:pt idx="6">
                  <c:v>-1.3888888888888888</c:v>
                </c:pt>
                <c:pt idx="7">
                  <c:v>0</c:v>
                </c:pt>
                <c:pt idx="8">
                  <c:v>-5.3987730061349692</c:v>
                </c:pt>
                <c:pt idx="9">
                  <c:v>-12.5</c:v>
                </c:pt>
                <c:pt idx="10">
                  <c:v>-15.863453815261044</c:v>
                </c:pt>
                <c:pt idx="11">
                  <c:v>-13.461538461538462</c:v>
                </c:pt>
                <c:pt idx="12">
                  <c:v>-21.739130434782609</c:v>
                </c:pt>
                <c:pt idx="13">
                  <c:v>-6.0317460317460316</c:v>
                </c:pt>
                <c:pt idx="14">
                  <c:v>10.725552050473187</c:v>
                </c:pt>
                <c:pt idx="15">
                  <c:v>0</c:v>
                </c:pt>
                <c:pt idx="16">
                  <c:v>6.0344827586206895</c:v>
                </c:pt>
                <c:pt idx="17">
                  <c:v>-8.8888888888888893</c:v>
                </c:pt>
                <c:pt idx="18">
                  <c:v>-2.2151898734177213</c:v>
                </c:pt>
                <c:pt idx="19">
                  <c:v>-3.8461538461538463</c:v>
                </c:pt>
                <c:pt idx="20">
                  <c:v>-3.9351851851851851</c:v>
                </c:pt>
                <c:pt idx="21">
                  <c:v>0</c:v>
                </c:pt>
                <c:pt idx="23">
                  <c:v>-4.8484848484848486</c:v>
                </c:pt>
                <c:pt idx="24">
                  <c:v>0.22727272727272727</c:v>
                </c:pt>
                <c:pt idx="25">
                  <c:v>-5.3480729011054677</c:v>
                </c:pt>
              </c:numCache>
            </c:numRef>
          </c:val>
          <c:extLst>
            <c:ext xmlns:c16="http://schemas.microsoft.com/office/drawing/2014/chart" uri="{C3380CC4-5D6E-409C-BE32-E72D297353CC}">
              <c16:uniqueId val="{00000020-F65C-4150-A9D2-CF0A697759E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{2BFAE7AA-6C7B-4DCE-9FB0-E1131268FAC7}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65C-4150-A9D2-CF0A697759E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{956B4F2F-0B73-4A5E-BDE0-1869822B993F}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65C-4150-A9D2-CF0A697759E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{D0815ED3-EB38-4BA9-9798-28F5380B4CD2}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65C-4150-A9D2-CF0A697759E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{A81886CC-057B-4253-8BA5-66275F91B799}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65C-4150-A9D2-CF0A697759E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{A76E54D6-8B5C-4EAF-85EB-388008537BEB}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65C-4150-A9D2-CF0A697759E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{61AF2CF5-36C1-4404-8F62-250E9F306878}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65C-4150-A9D2-CF0A697759E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{7F2F188D-17F3-40D3-B226-B1ED6E760AC0}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65C-4150-A9D2-CF0A697759E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{000C301B-938C-44AD-BCD3-226044BE5B73}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65C-4150-A9D2-CF0A697759E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{0D0B5CCE-C347-464D-A2B1-7710AA6F942B}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65C-4150-A9D2-CF0A697759E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{F3A70174-62F5-4445-B410-DCAD4CA4C8D5}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65C-4150-A9D2-CF0A697759E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{7BAE8E43-2D1D-4B44-A44B-ABC94B17AB13}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65C-4150-A9D2-CF0A697759E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{F35958DD-F75A-49B3-B2FC-C6CEC5025C8C}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65C-4150-A9D2-CF0A697759E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{CFF234F1-87CF-4DBA-A43D-971D730457ED}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65C-4150-A9D2-CF0A697759E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{3527B284-71CC-4A79-A3AD-041C26EA4692}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65C-4150-A9D2-CF0A697759E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{C3A5BC64-EB94-4A59-AB10-FC7A3DCE059E}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65C-4150-A9D2-CF0A697759E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{066E3287-9E29-4370-ADEB-D6505A5F2CEB}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65C-4150-A9D2-CF0A697759E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{748F86F3-7EF5-4A46-8304-1ABEE1897620}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65C-4150-A9D2-CF0A697759E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{D28E2ECF-C32A-4D6C-B904-F7421D11530D}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65C-4150-A9D2-CF0A697759E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{9C8C17FF-CE5C-4104-B20A-6C67112AEE35}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65C-4150-A9D2-CF0A697759E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{6A5D37ED-2256-440F-9985-C24049DE2F33}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65C-4150-A9D2-CF0A697759E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{C981C6BE-3A08-48AB-9E56-CFC75BE791AB}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65C-4150-A9D2-CF0A697759E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{2EDFD105-79F4-4B99-AEC8-0469CAC63E8D}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65C-4150-A9D2-CF0A697759E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{63388754-0382-4AF5-B135-3C6494BAF56C}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65C-4150-A9D2-CF0A697759E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{045E5602-B397-4AC6-9C4D-0A075E7B5159}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65C-4150-A9D2-CF0A697759E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{62DD6420-35DC-452B-A89B-D006AF881C79}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65C-4150-A9D2-CF0A697759E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{C5E0E54C-9EA1-4F35-B224-E7EB9CA90169}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65C-4150-A9D2-CF0A697759E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{12FBD923-5F61-4D2D-9482-EB0BD34FA86A}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65C-4150-A9D2-CF0A697759E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{EF29B612-F8D9-415B-83DB-435FD33086AD}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65C-4150-A9D2-CF0A697759E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{7B90E39C-3C7A-4724-B174-C9EBBD5E50A6}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65C-4150-A9D2-CF0A697759E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{A64AF565-284E-4DF7-9B21-16FFC275CAF6}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65C-4150-A9D2-CF0A697759E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{8E41B3A7-C2FB-4036-8A6E-DA99E6CD35BC}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65C-4150-A9D2-CF0A697759E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{EA65E3DD-74DB-4258-B063-A99B5963496F}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65C-4150-A9D2-CF0A697759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65C-4150-A9D2-CF0A697759E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65C-4150-A9D2-CF0A697759E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{72B541B6-3AA5-43E5-8166-0D5BD446ECC6}</c15:txfldGUID>
                      <c15:f>Diagramm!$I$46</c15:f>
                      <c15:dlblFieldTableCache>
                        <c:ptCount val="1"/>
                      </c15:dlblFieldTableCache>
                    </c15:dlblFTEntry>
                  </c15:dlblFieldTable>
                  <c15:showDataLabelsRange val="0"/>
                </c:ext>
                <c:ext xmlns:c16="http://schemas.microsoft.com/office/drawing/2014/chart" uri="{C3380CC4-5D6E-409C-BE32-E72D297353CC}">
                  <c16:uniqueId val="{00000000-2807-4E6B-A94A-DB7A89AC39D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{36703E14-79DE-4FDE-83A1-8074D987A8E1}</c15:txfldGUID>
                      <c15:f>Diagramm!$I$47</c15:f>
                      <c15:dlblFieldTableCache>
                        <c:ptCount val="1"/>
                      </c15:dlblFieldTableCache>
                    </c15:dlblFTEntry>
                  </c15:dlblFieldTable>
                  <c15:showDataLabelsRange val="0"/>
                </c:ext>
                <c:ext xmlns:c16="http://schemas.microsoft.com/office/drawing/2014/chart" uri="{C3380CC4-5D6E-409C-BE32-E72D297353CC}">
                  <c16:uniqueId val="{00000001-2807-4E6B-A94A-DB7A89AC39D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{50CCE3E7-13CE-4E91-9182-95969BA6DE13}</c15:txfldGUID>
                      <c15:f>Diagramm!$I$48</c15:f>
                      <c15:dlblFieldTableCache>
                        <c:ptCount val="1"/>
                      </c15:dlblFieldTableCache>
                    </c15:dlblFTEntry>
                  </c15:dlblFieldTable>
                  <c15:showDataLabelsRange val="0"/>
                </c:ext>
                <c:ext xmlns:c16="http://schemas.microsoft.com/office/drawing/2014/chart" uri="{C3380CC4-5D6E-409C-BE32-E72D297353CC}">
                  <c16:uniqueId val="{00000002-2807-4E6B-A94A-DB7A89AC39D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{562EDA52-01C9-4F8F-B0DE-1B916F8F228C}</c15:txfldGUID>
                      <c15:f>Diagramm!$I$49</c15:f>
                      <c15:dlblFieldTableCache>
                        <c:ptCount val="1"/>
                      </c15:dlblFieldTableCache>
                    </c15:dlblFTEntry>
                  </c15:dlblFieldTable>
                  <c15:showDataLabelsRange val="0"/>
                </c:ext>
                <c:ext xmlns:c16="http://schemas.microsoft.com/office/drawing/2014/chart" uri="{C3380CC4-5D6E-409C-BE32-E72D297353CC}">
                  <c16:uniqueId val="{00000003-2807-4E6B-A94A-DB7A89AC39D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{F2A0CA21-95AB-493E-98AD-32FBE3D81D3D}</c15:txfldGUID>
                      <c15:f>Diagramm!$I$50</c15:f>
                      <c15:dlblFieldTableCache>
                        <c:ptCount val="1"/>
                      </c15:dlblFieldTableCache>
                    </c15:dlblFTEntry>
                  </c15:dlblFieldTable>
                  <c15:showDataLabelsRange val="0"/>
                </c:ext>
                <c:ext xmlns:c16="http://schemas.microsoft.com/office/drawing/2014/chart" uri="{C3380CC4-5D6E-409C-BE32-E72D297353CC}">
                  <c16:uniqueId val="{00000004-2807-4E6B-A94A-DB7A89AC39D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{4D98857D-225B-47FB-9A44-E65064FBE6DE}</c15:txfldGUID>
                      <c15:f>Diagramm!$I$51</c15:f>
                      <c15:dlblFieldTableCache>
                        <c:ptCount val="1"/>
                      </c15:dlblFieldTableCache>
                    </c15:dlblFTEntry>
                  </c15:dlblFieldTable>
                  <c15:showDataLabelsRange val="0"/>
                </c:ext>
                <c:ext xmlns:c16="http://schemas.microsoft.com/office/drawing/2014/chart" uri="{C3380CC4-5D6E-409C-BE32-E72D297353CC}">
                  <c16:uniqueId val="{00000005-2807-4E6B-A94A-DB7A89AC39D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{6DFD6493-0566-4E69-8654-2BEF9D800695}</c15:txfldGUID>
                      <c15:f>Diagramm!$I$52</c15:f>
                      <c15:dlblFieldTableCache>
                        <c:ptCount val="1"/>
                      </c15:dlblFieldTableCache>
                    </c15:dlblFTEntry>
                  </c15:dlblFieldTable>
                  <c15:showDataLabelsRange val="0"/>
                </c:ext>
                <c:ext xmlns:c16="http://schemas.microsoft.com/office/drawing/2014/chart" uri="{C3380CC4-5D6E-409C-BE32-E72D297353CC}">
                  <c16:uniqueId val="{00000006-2807-4E6B-A94A-DB7A89AC39D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{9F6F4042-DDF2-42D5-ACCF-0D038E5A6B4B}</c15:txfldGUID>
                      <c15:f>Diagramm!$I$53</c15:f>
                      <c15:dlblFieldTableCache>
                        <c:ptCount val="1"/>
                      </c15:dlblFieldTableCache>
                    </c15:dlblFTEntry>
                  </c15:dlblFieldTable>
                  <c15:showDataLabelsRange val="0"/>
                </c:ext>
                <c:ext xmlns:c16="http://schemas.microsoft.com/office/drawing/2014/chart" uri="{C3380CC4-5D6E-409C-BE32-E72D297353CC}">
                  <c16:uniqueId val="{00000007-2807-4E6B-A94A-DB7A89AC39D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{1525F1D5-77E5-4B8B-9423-92C1E2CB9810}</c15:txfldGUID>
                      <c15:f>Diagramm!$I$54</c15:f>
                      <c15:dlblFieldTableCache>
                        <c:ptCount val="1"/>
                      </c15:dlblFieldTableCache>
                    </c15:dlblFTEntry>
                  </c15:dlblFieldTable>
                  <c15:showDataLabelsRange val="0"/>
                </c:ext>
                <c:ext xmlns:c16="http://schemas.microsoft.com/office/drawing/2014/chart" uri="{C3380CC4-5D6E-409C-BE32-E72D297353CC}">
                  <c16:uniqueId val="{00000008-2807-4E6B-A94A-DB7A89AC39D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{55BBC9A5-E7B7-4655-9D7D-7C45A4432ED0}</c15:txfldGUID>
                      <c15:f>Diagramm!$I$55</c15:f>
                      <c15:dlblFieldTableCache>
                        <c:ptCount val="1"/>
                      </c15:dlblFieldTableCache>
                    </c15:dlblFTEntry>
                  </c15:dlblFieldTable>
                  <c15:showDataLabelsRange val="0"/>
                </c:ext>
                <c:ext xmlns:c16="http://schemas.microsoft.com/office/drawing/2014/chart" uri="{C3380CC4-5D6E-409C-BE32-E72D297353CC}">
                  <c16:uniqueId val="{00000009-2807-4E6B-A94A-DB7A89AC39D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{325FF864-5E88-49EE-839C-CC44B4B2AA1C}</c15:txfldGUID>
                      <c15:f>Diagramm!$I$56</c15:f>
                      <c15:dlblFieldTableCache>
                        <c:ptCount val="1"/>
                      </c15:dlblFieldTableCache>
                    </c15:dlblFTEntry>
                  </c15:dlblFieldTable>
                  <c15:showDataLabelsRange val="0"/>
                </c:ext>
                <c:ext xmlns:c16="http://schemas.microsoft.com/office/drawing/2014/chart" uri="{C3380CC4-5D6E-409C-BE32-E72D297353CC}">
                  <c16:uniqueId val="{0000000A-2807-4E6B-A94A-DB7A89AC39D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{DA601A51-57FA-4C1E-BC1C-F66B4F14A9E3}</c15:txfldGUID>
                      <c15:f>Diagramm!$I$57</c15:f>
                      <c15:dlblFieldTableCache>
                        <c:ptCount val="1"/>
                      </c15:dlblFieldTableCache>
                    </c15:dlblFTEntry>
                  </c15:dlblFieldTable>
                  <c15:showDataLabelsRange val="0"/>
                </c:ext>
                <c:ext xmlns:c16="http://schemas.microsoft.com/office/drawing/2014/chart" uri="{C3380CC4-5D6E-409C-BE32-E72D297353CC}">
                  <c16:uniqueId val="{0000000B-2807-4E6B-A94A-DB7A89AC39D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{ABAEB408-E202-43F4-9B07-75DB74870A2D}</c15:txfldGUID>
                      <c15:f>Diagramm!$I$58</c15:f>
                      <c15:dlblFieldTableCache>
                        <c:ptCount val="1"/>
                      </c15:dlblFieldTableCache>
                    </c15:dlblFTEntry>
                  </c15:dlblFieldTable>
                  <c15:showDataLabelsRange val="0"/>
                </c:ext>
                <c:ext xmlns:c16="http://schemas.microsoft.com/office/drawing/2014/chart" uri="{C3380CC4-5D6E-409C-BE32-E72D297353CC}">
                  <c16:uniqueId val="{0000000C-2807-4E6B-A94A-DB7A89AC39D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{C5827E2F-1CAF-45B9-B551-70E9A1B6F7D5}</c15:txfldGUID>
                      <c15:f>Diagramm!$I$59</c15:f>
                      <c15:dlblFieldTableCache>
                        <c:ptCount val="1"/>
                      </c15:dlblFieldTableCache>
                    </c15:dlblFTEntry>
                  </c15:dlblFieldTable>
                  <c15:showDataLabelsRange val="0"/>
                </c:ext>
                <c:ext xmlns:c16="http://schemas.microsoft.com/office/drawing/2014/chart" uri="{C3380CC4-5D6E-409C-BE32-E72D297353CC}">
                  <c16:uniqueId val="{0000000D-2807-4E6B-A94A-DB7A89AC39D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{2C199E56-3A68-4F1E-AF77-AA59D0ECEE3E}</c15:txfldGUID>
                      <c15:f>Diagramm!$I$60</c15:f>
                      <c15:dlblFieldTableCache>
                        <c:ptCount val="1"/>
                      </c15:dlblFieldTableCache>
                    </c15:dlblFTEntry>
                  </c15:dlblFieldTable>
                  <c15:showDataLabelsRange val="0"/>
                </c:ext>
                <c:ext xmlns:c16="http://schemas.microsoft.com/office/drawing/2014/chart" uri="{C3380CC4-5D6E-409C-BE32-E72D297353CC}">
                  <c16:uniqueId val="{0000000E-2807-4E6B-A94A-DB7A89AC39D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{B2A763E0-0638-4FD2-85FA-CBF3B4A9040E}</c15:txfldGUID>
                      <c15:f>Diagramm!$I$61</c15:f>
                      <c15:dlblFieldTableCache>
                        <c:ptCount val="1"/>
                      </c15:dlblFieldTableCache>
                    </c15:dlblFTEntry>
                  </c15:dlblFieldTable>
                  <c15:showDataLabelsRange val="0"/>
                </c:ext>
                <c:ext xmlns:c16="http://schemas.microsoft.com/office/drawing/2014/chart" uri="{C3380CC4-5D6E-409C-BE32-E72D297353CC}">
                  <c16:uniqueId val="{0000000F-2807-4E6B-A94A-DB7A89AC39D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{B2536812-D39B-494F-BC1E-6F1F5073AD80}</c15:txfldGUID>
                      <c15:f>Diagramm!$I$62</c15:f>
                      <c15:dlblFieldTableCache>
                        <c:ptCount val="1"/>
                      </c15:dlblFieldTableCache>
                    </c15:dlblFTEntry>
                  </c15:dlblFieldTable>
                  <c15:showDataLabelsRange val="0"/>
                </c:ext>
                <c:ext xmlns:c16="http://schemas.microsoft.com/office/drawing/2014/chart" uri="{C3380CC4-5D6E-409C-BE32-E72D297353CC}">
                  <c16:uniqueId val="{00000010-2807-4E6B-A94A-DB7A89AC39D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{56AB738F-DDF8-445B-9797-63B33FE01A59}</c15:txfldGUID>
                      <c15:f>Diagramm!$I$63</c15:f>
                      <c15:dlblFieldTableCache>
                        <c:ptCount val="1"/>
                      </c15:dlblFieldTableCache>
                    </c15:dlblFTEntry>
                  </c15:dlblFieldTable>
                  <c15:showDataLabelsRange val="0"/>
                </c:ext>
                <c:ext xmlns:c16="http://schemas.microsoft.com/office/drawing/2014/chart" uri="{C3380CC4-5D6E-409C-BE32-E72D297353CC}">
                  <c16:uniqueId val="{00000011-2807-4E6B-A94A-DB7A89AC39D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{DFC0F5E0-46A9-4B93-B1BB-03D170467866}</c15:txfldGUID>
                      <c15:f>Diagramm!$I$64</c15:f>
                      <c15:dlblFieldTableCache>
                        <c:ptCount val="1"/>
                      </c15:dlblFieldTableCache>
                    </c15:dlblFTEntry>
                  </c15:dlblFieldTable>
                  <c15:showDataLabelsRange val="0"/>
                </c:ext>
                <c:ext xmlns:c16="http://schemas.microsoft.com/office/drawing/2014/chart" uri="{C3380CC4-5D6E-409C-BE32-E72D297353CC}">
                  <c16:uniqueId val="{00000012-2807-4E6B-A94A-DB7A89AC39D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{0D04A6CD-5C01-4217-8970-CAEDD0FD268B}</c15:txfldGUID>
                      <c15:f>Diagramm!$I$65</c15:f>
                      <c15:dlblFieldTableCache>
                        <c:ptCount val="1"/>
                      </c15:dlblFieldTableCache>
                    </c15:dlblFTEntry>
                  </c15:dlblFieldTable>
                  <c15:showDataLabelsRange val="0"/>
                </c:ext>
                <c:ext xmlns:c16="http://schemas.microsoft.com/office/drawing/2014/chart" uri="{C3380CC4-5D6E-409C-BE32-E72D297353CC}">
                  <c16:uniqueId val="{00000013-2807-4E6B-A94A-DB7A89AC39D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{DFEA65DB-A3C6-49E8-A20E-145FD5A9580E}</c15:txfldGUID>
                      <c15:f>Diagramm!$I$66</c15:f>
                      <c15:dlblFieldTableCache>
                        <c:ptCount val="1"/>
                      </c15:dlblFieldTableCache>
                    </c15:dlblFTEntry>
                  </c15:dlblFieldTable>
                  <c15:showDataLabelsRange val="0"/>
                </c:ext>
                <c:ext xmlns:c16="http://schemas.microsoft.com/office/drawing/2014/chart" uri="{C3380CC4-5D6E-409C-BE32-E72D297353CC}">
                  <c16:uniqueId val="{00000014-2807-4E6B-A94A-DB7A89AC39D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{B8EB402F-DC18-47A7-A6DC-9B90C7ED3A40}</c15:txfldGUID>
                      <c15:f>Diagramm!$I$67</c15:f>
                      <c15:dlblFieldTableCache>
                        <c:ptCount val="1"/>
                      </c15:dlblFieldTableCache>
                    </c15:dlblFTEntry>
                  </c15:dlblFieldTable>
                  <c15:showDataLabelsRange val="0"/>
                </c:ext>
                <c:ext xmlns:c16="http://schemas.microsoft.com/office/drawing/2014/chart" uri="{C3380CC4-5D6E-409C-BE32-E72D297353CC}">
                  <c16:uniqueId val="{00000015-2807-4E6B-A94A-DB7A89AC39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807-4E6B-A94A-DB7A89AC39D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{2D506E9A-CA75-4DB1-B523-7C07F4BCE134}</c15:txfldGUID>
                      <c15:f>Diagramm!$K$46</c15:f>
                      <c15:dlblFieldTableCache>
                        <c:ptCount val="1"/>
                      </c15:dlblFieldTableCache>
                    </c15:dlblFTEntry>
                  </c15:dlblFieldTable>
                  <c15:showDataLabelsRange val="0"/>
                </c:ext>
                <c:ext xmlns:c16="http://schemas.microsoft.com/office/drawing/2014/chart" uri="{C3380CC4-5D6E-409C-BE32-E72D297353CC}">
                  <c16:uniqueId val="{00000017-2807-4E6B-A94A-DB7A89AC39D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{18AF1D03-3AC1-4C85-9EFA-B0DDBE648EF0}</c15:txfldGUID>
                      <c15:f>Diagramm!$K$47</c15:f>
                      <c15:dlblFieldTableCache>
                        <c:ptCount val="1"/>
                      </c15:dlblFieldTableCache>
                    </c15:dlblFTEntry>
                  </c15:dlblFieldTable>
                  <c15:showDataLabelsRange val="0"/>
                </c:ext>
                <c:ext xmlns:c16="http://schemas.microsoft.com/office/drawing/2014/chart" uri="{C3380CC4-5D6E-409C-BE32-E72D297353CC}">
                  <c16:uniqueId val="{00000018-2807-4E6B-A94A-DB7A89AC39D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{A0F14E6A-3858-4630-B3FA-118115644E13}</c15:txfldGUID>
                      <c15:f>Diagramm!$K$48</c15:f>
                      <c15:dlblFieldTableCache>
                        <c:ptCount val="1"/>
                      </c15:dlblFieldTableCache>
                    </c15:dlblFTEntry>
                  </c15:dlblFieldTable>
                  <c15:showDataLabelsRange val="0"/>
                </c:ext>
                <c:ext xmlns:c16="http://schemas.microsoft.com/office/drawing/2014/chart" uri="{C3380CC4-5D6E-409C-BE32-E72D297353CC}">
                  <c16:uniqueId val="{00000019-2807-4E6B-A94A-DB7A89AC39D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{7FAD7379-331C-475B-B474-35FE1E216478}</c15:txfldGUID>
                      <c15:f>Diagramm!$K$49</c15:f>
                      <c15:dlblFieldTableCache>
                        <c:ptCount val="1"/>
                      </c15:dlblFieldTableCache>
                    </c15:dlblFTEntry>
                  </c15:dlblFieldTable>
                  <c15:showDataLabelsRange val="0"/>
                </c:ext>
                <c:ext xmlns:c16="http://schemas.microsoft.com/office/drawing/2014/chart" uri="{C3380CC4-5D6E-409C-BE32-E72D297353CC}">
                  <c16:uniqueId val="{0000001A-2807-4E6B-A94A-DB7A89AC39D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{1DF5519E-C1CC-48E4-84E0-0231E3CCA243}</c15:txfldGUID>
                      <c15:f>Diagramm!$K$50</c15:f>
                      <c15:dlblFieldTableCache>
                        <c:ptCount val="1"/>
                      </c15:dlblFieldTableCache>
                    </c15:dlblFTEntry>
                  </c15:dlblFieldTable>
                  <c15:showDataLabelsRange val="0"/>
                </c:ext>
                <c:ext xmlns:c16="http://schemas.microsoft.com/office/drawing/2014/chart" uri="{C3380CC4-5D6E-409C-BE32-E72D297353CC}">
                  <c16:uniqueId val="{0000001B-2807-4E6B-A94A-DB7A89AC39D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{22005476-7933-40C6-9BBD-22411EB79950}</c15:txfldGUID>
                      <c15:f>Diagramm!$K$51</c15:f>
                      <c15:dlblFieldTableCache>
                        <c:ptCount val="1"/>
                      </c15:dlblFieldTableCache>
                    </c15:dlblFTEntry>
                  </c15:dlblFieldTable>
                  <c15:showDataLabelsRange val="0"/>
                </c:ext>
                <c:ext xmlns:c16="http://schemas.microsoft.com/office/drawing/2014/chart" uri="{C3380CC4-5D6E-409C-BE32-E72D297353CC}">
                  <c16:uniqueId val="{0000001C-2807-4E6B-A94A-DB7A89AC39D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{1AFDEDE7-2469-4A7B-A072-8D8CA35F8BB0}</c15:txfldGUID>
                      <c15:f>Diagramm!$K$52</c15:f>
                      <c15:dlblFieldTableCache>
                        <c:ptCount val="1"/>
                      </c15:dlblFieldTableCache>
                    </c15:dlblFTEntry>
                  </c15:dlblFieldTable>
                  <c15:showDataLabelsRange val="0"/>
                </c:ext>
                <c:ext xmlns:c16="http://schemas.microsoft.com/office/drawing/2014/chart" uri="{C3380CC4-5D6E-409C-BE32-E72D297353CC}">
                  <c16:uniqueId val="{0000001D-2807-4E6B-A94A-DB7A89AC39D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{BA62B908-E334-4972-94A4-D6F2B80CB602}</c15:txfldGUID>
                      <c15:f>Diagramm!$K$53</c15:f>
                      <c15:dlblFieldTableCache>
                        <c:ptCount val="1"/>
                      </c15:dlblFieldTableCache>
                    </c15:dlblFTEntry>
                  </c15:dlblFieldTable>
                  <c15:showDataLabelsRange val="0"/>
                </c:ext>
                <c:ext xmlns:c16="http://schemas.microsoft.com/office/drawing/2014/chart" uri="{C3380CC4-5D6E-409C-BE32-E72D297353CC}">
                  <c16:uniqueId val="{0000001E-2807-4E6B-A94A-DB7A89AC39D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{78FE3F67-DA30-4BC8-9E3D-2A2199B1D0B8}</c15:txfldGUID>
                      <c15:f>Diagramm!$K$54</c15:f>
                      <c15:dlblFieldTableCache>
                        <c:ptCount val="1"/>
                      </c15:dlblFieldTableCache>
                    </c15:dlblFTEntry>
                  </c15:dlblFieldTable>
                  <c15:showDataLabelsRange val="0"/>
                </c:ext>
                <c:ext xmlns:c16="http://schemas.microsoft.com/office/drawing/2014/chart" uri="{C3380CC4-5D6E-409C-BE32-E72D297353CC}">
                  <c16:uniqueId val="{0000001F-2807-4E6B-A94A-DB7A89AC39D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{5FF6305D-7C96-4D99-BC14-70018DB1A12F}</c15:txfldGUID>
                      <c15:f>Diagramm!$K$55</c15:f>
                      <c15:dlblFieldTableCache>
                        <c:ptCount val="1"/>
                      </c15:dlblFieldTableCache>
                    </c15:dlblFTEntry>
                  </c15:dlblFieldTable>
                  <c15:showDataLabelsRange val="0"/>
                </c:ext>
                <c:ext xmlns:c16="http://schemas.microsoft.com/office/drawing/2014/chart" uri="{C3380CC4-5D6E-409C-BE32-E72D297353CC}">
                  <c16:uniqueId val="{00000020-2807-4E6B-A94A-DB7A89AC39D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{3115B2C8-222C-4D5C-B93D-1BFDAC30DDF9}</c15:txfldGUID>
                      <c15:f>Diagramm!$K$56</c15:f>
                      <c15:dlblFieldTableCache>
                        <c:ptCount val="1"/>
                      </c15:dlblFieldTableCache>
                    </c15:dlblFTEntry>
                  </c15:dlblFieldTable>
                  <c15:showDataLabelsRange val="0"/>
                </c:ext>
                <c:ext xmlns:c16="http://schemas.microsoft.com/office/drawing/2014/chart" uri="{C3380CC4-5D6E-409C-BE32-E72D297353CC}">
                  <c16:uniqueId val="{00000021-2807-4E6B-A94A-DB7A89AC39D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{2CB2DC15-F1C2-49EC-8948-D56A3C5A2E8E}</c15:txfldGUID>
                      <c15:f>Diagramm!$K$57</c15:f>
                      <c15:dlblFieldTableCache>
                        <c:ptCount val="1"/>
                      </c15:dlblFieldTableCache>
                    </c15:dlblFTEntry>
                  </c15:dlblFieldTable>
                  <c15:showDataLabelsRange val="0"/>
                </c:ext>
                <c:ext xmlns:c16="http://schemas.microsoft.com/office/drawing/2014/chart" uri="{C3380CC4-5D6E-409C-BE32-E72D297353CC}">
                  <c16:uniqueId val="{00000022-2807-4E6B-A94A-DB7A89AC39D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{D2BA9C7D-9B5D-4B43-B496-7C2FAD92D83B}</c15:txfldGUID>
                      <c15:f>Diagramm!$K$58</c15:f>
                      <c15:dlblFieldTableCache>
                        <c:ptCount val="1"/>
                      </c15:dlblFieldTableCache>
                    </c15:dlblFTEntry>
                  </c15:dlblFieldTable>
                  <c15:showDataLabelsRange val="0"/>
                </c:ext>
                <c:ext xmlns:c16="http://schemas.microsoft.com/office/drawing/2014/chart" uri="{C3380CC4-5D6E-409C-BE32-E72D297353CC}">
                  <c16:uniqueId val="{00000023-2807-4E6B-A94A-DB7A89AC39D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{3BA6B985-91B1-44F8-95A1-B9925ED75908}</c15:txfldGUID>
                      <c15:f>Diagramm!$K$59</c15:f>
                      <c15:dlblFieldTableCache>
                        <c:ptCount val="1"/>
                      </c15:dlblFieldTableCache>
                    </c15:dlblFTEntry>
                  </c15:dlblFieldTable>
                  <c15:showDataLabelsRange val="0"/>
                </c:ext>
                <c:ext xmlns:c16="http://schemas.microsoft.com/office/drawing/2014/chart" uri="{C3380CC4-5D6E-409C-BE32-E72D297353CC}">
                  <c16:uniqueId val="{00000024-2807-4E6B-A94A-DB7A89AC39D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{1812E26C-ED43-44A3-A09C-1411F0934CBC}</c15:txfldGUID>
                      <c15:f>Diagramm!$K$60</c15:f>
                      <c15:dlblFieldTableCache>
                        <c:ptCount val="1"/>
                      </c15:dlblFieldTableCache>
                    </c15:dlblFTEntry>
                  </c15:dlblFieldTable>
                  <c15:showDataLabelsRange val="0"/>
                </c:ext>
                <c:ext xmlns:c16="http://schemas.microsoft.com/office/drawing/2014/chart" uri="{C3380CC4-5D6E-409C-BE32-E72D297353CC}">
                  <c16:uniqueId val="{00000025-2807-4E6B-A94A-DB7A89AC39D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{E72C6A53-B26A-482E-9ED6-5B4D33C4DAEE}</c15:txfldGUID>
                      <c15:f>Diagramm!$K$61</c15:f>
                      <c15:dlblFieldTableCache>
                        <c:ptCount val="1"/>
                      </c15:dlblFieldTableCache>
                    </c15:dlblFTEntry>
                  </c15:dlblFieldTable>
                  <c15:showDataLabelsRange val="0"/>
                </c:ext>
                <c:ext xmlns:c16="http://schemas.microsoft.com/office/drawing/2014/chart" uri="{C3380CC4-5D6E-409C-BE32-E72D297353CC}">
                  <c16:uniqueId val="{00000026-2807-4E6B-A94A-DB7A89AC39D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{2014E758-C9BD-468E-9478-70CCB9EA6742}</c15:txfldGUID>
                      <c15:f>Diagramm!$K$62</c15:f>
                      <c15:dlblFieldTableCache>
                        <c:ptCount val="1"/>
                      </c15:dlblFieldTableCache>
                    </c15:dlblFTEntry>
                  </c15:dlblFieldTable>
                  <c15:showDataLabelsRange val="0"/>
                </c:ext>
                <c:ext xmlns:c16="http://schemas.microsoft.com/office/drawing/2014/chart" uri="{C3380CC4-5D6E-409C-BE32-E72D297353CC}">
                  <c16:uniqueId val="{00000027-2807-4E6B-A94A-DB7A89AC39D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{8893B2BE-CC9B-423B-A371-5AFD0D821ABD}</c15:txfldGUID>
                      <c15:f>Diagramm!$K$63</c15:f>
                      <c15:dlblFieldTableCache>
                        <c:ptCount val="1"/>
                      </c15:dlblFieldTableCache>
                    </c15:dlblFTEntry>
                  </c15:dlblFieldTable>
                  <c15:showDataLabelsRange val="0"/>
                </c:ext>
                <c:ext xmlns:c16="http://schemas.microsoft.com/office/drawing/2014/chart" uri="{C3380CC4-5D6E-409C-BE32-E72D297353CC}">
                  <c16:uniqueId val="{00000028-2807-4E6B-A94A-DB7A89AC39D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{0FE5C517-E2E5-4EC2-9CFF-43B9F22E20A5}</c15:txfldGUID>
                      <c15:f>Diagramm!$K$64</c15:f>
                      <c15:dlblFieldTableCache>
                        <c:ptCount val="1"/>
                      </c15:dlblFieldTableCache>
                    </c15:dlblFTEntry>
                  </c15:dlblFieldTable>
                  <c15:showDataLabelsRange val="0"/>
                </c:ext>
                <c:ext xmlns:c16="http://schemas.microsoft.com/office/drawing/2014/chart" uri="{C3380CC4-5D6E-409C-BE32-E72D297353CC}">
                  <c16:uniqueId val="{00000029-2807-4E6B-A94A-DB7A89AC39D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{F5E381FC-96B4-4CB0-9933-B4B4AB1FEFBF}</c15:txfldGUID>
                      <c15:f>Diagramm!$K$65</c15:f>
                      <c15:dlblFieldTableCache>
                        <c:ptCount val="1"/>
                      </c15:dlblFieldTableCache>
                    </c15:dlblFTEntry>
                  </c15:dlblFieldTable>
                  <c15:showDataLabelsRange val="0"/>
                </c:ext>
                <c:ext xmlns:c16="http://schemas.microsoft.com/office/drawing/2014/chart" uri="{C3380CC4-5D6E-409C-BE32-E72D297353CC}">
                  <c16:uniqueId val="{0000002A-2807-4E6B-A94A-DB7A89AC39D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{A8611BD2-92C5-4B02-A5ED-5226831A93F3}</c15:txfldGUID>
                      <c15:f>Diagramm!$K$66</c15:f>
                      <c15:dlblFieldTableCache>
                        <c:ptCount val="1"/>
                      </c15:dlblFieldTableCache>
                    </c15:dlblFTEntry>
                  </c15:dlblFieldTable>
                  <c15:showDataLabelsRange val="0"/>
                </c:ext>
                <c:ext xmlns:c16="http://schemas.microsoft.com/office/drawing/2014/chart" uri="{C3380CC4-5D6E-409C-BE32-E72D297353CC}">
                  <c16:uniqueId val="{0000002B-2807-4E6B-A94A-DB7A89AC39D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{F411F3CA-4EEB-42BB-99E6-A7702CA0488E}</c15:txfldGUID>
                      <c15:f>Diagramm!$K$67</c15:f>
                      <c15:dlblFieldTableCache>
                        <c:ptCount val="1"/>
                      </c15:dlblFieldTableCache>
                    </c15:dlblFTEntry>
                  </c15:dlblFieldTable>
                  <c15:showDataLabelsRange val="0"/>
                </c:ext>
                <c:ext xmlns:c16="http://schemas.microsoft.com/office/drawing/2014/chart" uri="{C3380CC4-5D6E-409C-BE32-E72D297353CC}">
                  <c16:uniqueId val="{0000002C-2807-4E6B-A94A-DB7A89AC39D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807-4E6B-A94A-DB7A89AC39D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{D0889181-A3F3-4E4D-A40E-3A2BE6A687B9}</c15:txfldGUID>
                      <c15:f>Diagramm!$J$46</c15:f>
                      <c15:dlblFieldTableCache>
                        <c:ptCount val="1"/>
                      </c15:dlblFieldTableCache>
                    </c15:dlblFTEntry>
                  </c15:dlblFieldTable>
                  <c15:showDataLabelsRange val="0"/>
                </c:ext>
                <c:ext xmlns:c16="http://schemas.microsoft.com/office/drawing/2014/chart" uri="{C3380CC4-5D6E-409C-BE32-E72D297353CC}">
                  <c16:uniqueId val="{0000002E-2807-4E6B-A94A-DB7A89AC39D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{A3F77600-647B-4093-8A53-756F013D45E2}</c15:txfldGUID>
                      <c15:f>Diagramm!$J$47</c15:f>
                      <c15:dlblFieldTableCache>
                        <c:ptCount val="1"/>
                      </c15:dlblFieldTableCache>
                    </c15:dlblFTEntry>
                  </c15:dlblFieldTable>
                  <c15:showDataLabelsRange val="0"/>
                </c:ext>
                <c:ext xmlns:c16="http://schemas.microsoft.com/office/drawing/2014/chart" uri="{C3380CC4-5D6E-409C-BE32-E72D297353CC}">
                  <c16:uniqueId val="{0000002F-2807-4E6B-A94A-DB7A89AC39D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{E9EFB082-E0B8-4E88-A686-4D973852B6EC}</c15:txfldGUID>
                      <c15:f>Diagramm!$J$48</c15:f>
                      <c15:dlblFieldTableCache>
                        <c:ptCount val="1"/>
                      </c15:dlblFieldTableCache>
                    </c15:dlblFTEntry>
                  </c15:dlblFieldTable>
                  <c15:showDataLabelsRange val="0"/>
                </c:ext>
                <c:ext xmlns:c16="http://schemas.microsoft.com/office/drawing/2014/chart" uri="{C3380CC4-5D6E-409C-BE32-E72D297353CC}">
                  <c16:uniqueId val="{00000030-2807-4E6B-A94A-DB7A89AC39D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{97887C89-2F98-4904-A776-18A2578A5B5F}</c15:txfldGUID>
                      <c15:f>Diagramm!$J$49</c15:f>
                      <c15:dlblFieldTableCache>
                        <c:ptCount val="1"/>
                      </c15:dlblFieldTableCache>
                    </c15:dlblFTEntry>
                  </c15:dlblFieldTable>
                  <c15:showDataLabelsRange val="0"/>
                </c:ext>
                <c:ext xmlns:c16="http://schemas.microsoft.com/office/drawing/2014/chart" uri="{C3380CC4-5D6E-409C-BE32-E72D297353CC}">
                  <c16:uniqueId val="{00000031-2807-4E6B-A94A-DB7A89AC39D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{5A7C4FFE-D1CC-4518-958C-A41E3DAD39EF}</c15:txfldGUID>
                      <c15:f>Diagramm!$J$50</c15:f>
                      <c15:dlblFieldTableCache>
                        <c:ptCount val="1"/>
                      </c15:dlblFieldTableCache>
                    </c15:dlblFTEntry>
                  </c15:dlblFieldTable>
                  <c15:showDataLabelsRange val="0"/>
                </c:ext>
                <c:ext xmlns:c16="http://schemas.microsoft.com/office/drawing/2014/chart" uri="{C3380CC4-5D6E-409C-BE32-E72D297353CC}">
                  <c16:uniqueId val="{00000032-2807-4E6B-A94A-DB7A89AC39D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{E8283CE6-1DAB-4A9D-ACB7-2CD6925FD269}</c15:txfldGUID>
                      <c15:f>Diagramm!$J$51</c15:f>
                      <c15:dlblFieldTableCache>
                        <c:ptCount val="1"/>
                      </c15:dlblFieldTableCache>
                    </c15:dlblFTEntry>
                  </c15:dlblFieldTable>
                  <c15:showDataLabelsRange val="0"/>
                </c:ext>
                <c:ext xmlns:c16="http://schemas.microsoft.com/office/drawing/2014/chart" uri="{C3380CC4-5D6E-409C-BE32-E72D297353CC}">
                  <c16:uniqueId val="{00000033-2807-4E6B-A94A-DB7A89AC39D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{6372237C-794E-4095-91C2-09DB5B6F3543}</c15:txfldGUID>
                      <c15:f>Diagramm!$J$52</c15:f>
                      <c15:dlblFieldTableCache>
                        <c:ptCount val="1"/>
                      </c15:dlblFieldTableCache>
                    </c15:dlblFTEntry>
                  </c15:dlblFieldTable>
                  <c15:showDataLabelsRange val="0"/>
                </c:ext>
                <c:ext xmlns:c16="http://schemas.microsoft.com/office/drawing/2014/chart" uri="{C3380CC4-5D6E-409C-BE32-E72D297353CC}">
                  <c16:uniqueId val="{00000034-2807-4E6B-A94A-DB7A89AC39D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{C84F8D06-C3B4-4EFE-A7DB-C9AB86C2A994}</c15:txfldGUID>
                      <c15:f>Diagramm!$J$53</c15:f>
                      <c15:dlblFieldTableCache>
                        <c:ptCount val="1"/>
                      </c15:dlblFieldTableCache>
                    </c15:dlblFTEntry>
                  </c15:dlblFieldTable>
                  <c15:showDataLabelsRange val="0"/>
                </c:ext>
                <c:ext xmlns:c16="http://schemas.microsoft.com/office/drawing/2014/chart" uri="{C3380CC4-5D6E-409C-BE32-E72D297353CC}">
                  <c16:uniqueId val="{00000035-2807-4E6B-A94A-DB7A89AC39D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{8E9DA8C0-4767-430F-AE96-394D4D8CAF5B}</c15:txfldGUID>
                      <c15:f>Diagramm!$J$54</c15:f>
                      <c15:dlblFieldTableCache>
                        <c:ptCount val="1"/>
                      </c15:dlblFieldTableCache>
                    </c15:dlblFTEntry>
                  </c15:dlblFieldTable>
                  <c15:showDataLabelsRange val="0"/>
                </c:ext>
                <c:ext xmlns:c16="http://schemas.microsoft.com/office/drawing/2014/chart" uri="{C3380CC4-5D6E-409C-BE32-E72D297353CC}">
                  <c16:uniqueId val="{00000036-2807-4E6B-A94A-DB7A89AC39D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{E6EF0094-FE0A-49EB-92E7-A19EFB8767C7}</c15:txfldGUID>
                      <c15:f>Diagramm!$J$55</c15:f>
                      <c15:dlblFieldTableCache>
                        <c:ptCount val="1"/>
                      </c15:dlblFieldTableCache>
                    </c15:dlblFTEntry>
                  </c15:dlblFieldTable>
                  <c15:showDataLabelsRange val="0"/>
                </c:ext>
                <c:ext xmlns:c16="http://schemas.microsoft.com/office/drawing/2014/chart" uri="{C3380CC4-5D6E-409C-BE32-E72D297353CC}">
                  <c16:uniqueId val="{00000037-2807-4E6B-A94A-DB7A89AC39D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{BCACF31D-E461-49FC-AC8B-F1991929E11F}</c15:txfldGUID>
                      <c15:f>Diagramm!$J$56</c15:f>
                      <c15:dlblFieldTableCache>
                        <c:ptCount val="1"/>
                      </c15:dlblFieldTableCache>
                    </c15:dlblFTEntry>
                  </c15:dlblFieldTable>
                  <c15:showDataLabelsRange val="0"/>
                </c:ext>
                <c:ext xmlns:c16="http://schemas.microsoft.com/office/drawing/2014/chart" uri="{C3380CC4-5D6E-409C-BE32-E72D297353CC}">
                  <c16:uniqueId val="{00000038-2807-4E6B-A94A-DB7A89AC39D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{0FE8BB14-6D01-4242-9623-CD84D69D8D81}</c15:txfldGUID>
                      <c15:f>Diagramm!$J$57</c15:f>
                      <c15:dlblFieldTableCache>
                        <c:ptCount val="1"/>
                      </c15:dlblFieldTableCache>
                    </c15:dlblFTEntry>
                  </c15:dlblFieldTable>
                  <c15:showDataLabelsRange val="0"/>
                </c:ext>
                <c:ext xmlns:c16="http://schemas.microsoft.com/office/drawing/2014/chart" uri="{C3380CC4-5D6E-409C-BE32-E72D297353CC}">
                  <c16:uniqueId val="{00000039-2807-4E6B-A94A-DB7A89AC39D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{AB522446-4FCE-42F6-BE67-194BB86B288C}</c15:txfldGUID>
                      <c15:f>Diagramm!$J$58</c15:f>
                      <c15:dlblFieldTableCache>
                        <c:ptCount val="1"/>
                      </c15:dlblFieldTableCache>
                    </c15:dlblFTEntry>
                  </c15:dlblFieldTable>
                  <c15:showDataLabelsRange val="0"/>
                </c:ext>
                <c:ext xmlns:c16="http://schemas.microsoft.com/office/drawing/2014/chart" uri="{C3380CC4-5D6E-409C-BE32-E72D297353CC}">
                  <c16:uniqueId val="{0000003A-2807-4E6B-A94A-DB7A89AC39D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{9C68EEAF-78C1-4527-B626-FBA408B8ECEB}</c15:txfldGUID>
                      <c15:f>Diagramm!$J$59</c15:f>
                      <c15:dlblFieldTableCache>
                        <c:ptCount val="1"/>
                      </c15:dlblFieldTableCache>
                    </c15:dlblFTEntry>
                  </c15:dlblFieldTable>
                  <c15:showDataLabelsRange val="0"/>
                </c:ext>
                <c:ext xmlns:c16="http://schemas.microsoft.com/office/drawing/2014/chart" uri="{C3380CC4-5D6E-409C-BE32-E72D297353CC}">
                  <c16:uniqueId val="{0000003B-2807-4E6B-A94A-DB7A89AC39D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{F41BA9E4-5517-447C-B381-7C1594991C65}</c15:txfldGUID>
                      <c15:f>Diagramm!$J$60</c15:f>
                      <c15:dlblFieldTableCache>
                        <c:ptCount val="1"/>
                      </c15:dlblFieldTableCache>
                    </c15:dlblFTEntry>
                  </c15:dlblFieldTable>
                  <c15:showDataLabelsRange val="0"/>
                </c:ext>
                <c:ext xmlns:c16="http://schemas.microsoft.com/office/drawing/2014/chart" uri="{C3380CC4-5D6E-409C-BE32-E72D297353CC}">
                  <c16:uniqueId val="{0000003C-2807-4E6B-A94A-DB7A89AC39D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{9E14470B-AC83-4C25-BE12-638264754166}</c15:txfldGUID>
                      <c15:f>Diagramm!$J$61</c15:f>
                      <c15:dlblFieldTableCache>
                        <c:ptCount val="1"/>
                      </c15:dlblFieldTableCache>
                    </c15:dlblFTEntry>
                  </c15:dlblFieldTable>
                  <c15:showDataLabelsRange val="0"/>
                </c:ext>
                <c:ext xmlns:c16="http://schemas.microsoft.com/office/drawing/2014/chart" uri="{C3380CC4-5D6E-409C-BE32-E72D297353CC}">
                  <c16:uniqueId val="{0000003D-2807-4E6B-A94A-DB7A89AC39D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{470D74F6-2CA9-446D-AF5E-CD5DB12688D2}</c15:txfldGUID>
                      <c15:f>Diagramm!$J$62</c15:f>
                      <c15:dlblFieldTableCache>
                        <c:ptCount val="1"/>
                      </c15:dlblFieldTableCache>
                    </c15:dlblFTEntry>
                  </c15:dlblFieldTable>
                  <c15:showDataLabelsRange val="0"/>
                </c:ext>
                <c:ext xmlns:c16="http://schemas.microsoft.com/office/drawing/2014/chart" uri="{C3380CC4-5D6E-409C-BE32-E72D297353CC}">
                  <c16:uniqueId val="{0000003E-2807-4E6B-A94A-DB7A89AC39D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{940C9160-5B57-43FE-BA9B-84870AE064F6}</c15:txfldGUID>
                      <c15:f>Diagramm!$J$63</c15:f>
                      <c15:dlblFieldTableCache>
                        <c:ptCount val="1"/>
                      </c15:dlblFieldTableCache>
                    </c15:dlblFTEntry>
                  </c15:dlblFieldTable>
                  <c15:showDataLabelsRange val="0"/>
                </c:ext>
                <c:ext xmlns:c16="http://schemas.microsoft.com/office/drawing/2014/chart" uri="{C3380CC4-5D6E-409C-BE32-E72D297353CC}">
                  <c16:uniqueId val="{0000003F-2807-4E6B-A94A-DB7A89AC39D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{C8A69489-7BC8-42B5-BF61-87982372643E}</c15:txfldGUID>
                      <c15:f>Diagramm!$J$64</c15:f>
                      <c15:dlblFieldTableCache>
                        <c:ptCount val="1"/>
                      </c15:dlblFieldTableCache>
                    </c15:dlblFTEntry>
                  </c15:dlblFieldTable>
                  <c15:showDataLabelsRange val="0"/>
                </c:ext>
                <c:ext xmlns:c16="http://schemas.microsoft.com/office/drawing/2014/chart" uri="{C3380CC4-5D6E-409C-BE32-E72D297353CC}">
                  <c16:uniqueId val="{00000040-2807-4E6B-A94A-DB7A89AC39D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{D8A046F3-1E0C-4F35-BF93-5F5B628BA849}</c15:txfldGUID>
                      <c15:f>Diagramm!$J$65</c15:f>
                      <c15:dlblFieldTableCache>
                        <c:ptCount val="1"/>
                      </c15:dlblFieldTableCache>
                    </c15:dlblFTEntry>
                  </c15:dlblFieldTable>
                  <c15:showDataLabelsRange val="0"/>
                </c:ext>
                <c:ext xmlns:c16="http://schemas.microsoft.com/office/drawing/2014/chart" uri="{C3380CC4-5D6E-409C-BE32-E72D297353CC}">
                  <c16:uniqueId val="{00000041-2807-4E6B-A94A-DB7A89AC39D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{F9704584-85AE-4A01-A4B0-5ECC0DA6AD5E}</c15:txfldGUID>
                      <c15:f>Diagramm!$J$66</c15:f>
                      <c15:dlblFieldTableCache>
                        <c:ptCount val="1"/>
                      </c15:dlblFieldTableCache>
                    </c15:dlblFTEntry>
                  </c15:dlblFieldTable>
                  <c15:showDataLabelsRange val="0"/>
                </c:ext>
                <c:ext xmlns:c16="http://schemas.microsoft.com/office/drawing/2014/chart" uri="{C3380CC4-5D6E-409C-BE32-E72D297353CC}">
                  <c16:uniqueId val="{00000042-2807-4E6B-A94A-DB7A89AC39D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{7BFC7208-D515-4A1C-95EE-8B686BEC7785}</c15:txfldGUID>
                      <c15:f>Diagramm!$J$67</c15:f>
                      <c15:dlblFieldTableCache>
                        <c:ptCount val="1"/>
                      </c15:dlblFieldTableCache>
                    </c15:dlblFTEntry>
                  </c15:dlblFieldTable>
                  <c15:showDataLabelsRange val="0"/>
                </c:ext>
                <c:ext xmlns:c16="http://schemas.microsoft.com/office/drawing/2014/chart" uri="{C3380CC4-5D6E-409C-BE32-E72D297353CC}">
                  <c16:uniqueId val="{00000043-2807-4E6B-A94A-DB7A89AC39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807-4E6B-A94A-DB7A89AC39D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93-4DBE-B2B4-3E4D0C6B828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93-4DBE-B2B4-3E4D0C6B828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93-4DBE-B2B4-3E4D0C6B828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93-4DBE-B2B4-3E4D0C6B828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93-4DBE-B2B4-3E4D0C6B828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93-4DBE-B2B4-3E4D0C6B828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93-4DBE-B2B4-3E4D0C6B828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93-4DBE-B2B4-3E4D0C6B828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93-4DBE-B2B4-3E4D0C6B828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93-4DBE-B2B4-3E4D0C6B828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93-4DBE-B2B4-3E4D0C6B828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593-4DBE-B2B4-3E4D0C6B828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593-4DBE-B2B4-3E4D0C6B828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593-4DBE-B2B4-3E4D0C6B828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593-4DBE-B2B4-3E4D0C6B828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593-4DBE-B2B4-3E4D0C6B828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593-4DBE-B2B4-3E4D0C6B828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593-4DBE-B2B4-3E4D0C6B828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593-4DBE-B2B4-3E4D0C6B828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593-4DBE-B2B4-3E4D0C6B828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593-4DBE-B2B4-3E4D0C6B828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593-4DBE-B2B4-3E4D0C6B82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593-4DBE-B2B4-3E4D0C6B828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593-4DBE-B2B4-3E4D0C6B828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593-4DBE-B2B4-3E4D0C6B828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593-4DBE-B2B4-3E4D0C6B828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593-4DBE-B2B4-3E4D0C6B828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593-4DBE-B2B4-3E4D0C6B828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593-4DBE-B2B4-3E4D0C6B828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593-4DBE-B2B4-3E4D0C6B828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593-4DBE-B2B4-3E4D0C6B828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593-4DBE-B2B4-3E4D0C6B828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593-4DBE-B2B4-3E4D0C6B828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593-4DBE-B2B4-3E4D0C6B828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593-4DBE-B2B4-3E4D0C6B828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593-4DBE-B2B4-3E4D0C6B828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593-4DBE-B2B4-3E4D0C6B828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593-4DBE-B2B4-3E4D0C6B828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593-4DBE-B2B4-3E4D0C6B828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593-4DBE-B2B4-3E4D0C6B828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593-4DBE-B2B4-3E4D0C6B828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593-4DBE-B2B4-3E4D0C6B828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593-4DBE-B2B4-3E4D0C6B828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593-4DBE-B2B4-3E4D0C6B828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593-4DBE-B2B4-3E4D0C6B828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593-4DBE-B2B4-3E4D0C6B828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593-4DBE-B2B4-3E4D0C6B828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593-4DBE-B2B4-3E4D0C6B828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593-4DBE-B2B4-3E4D0C6B828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593-4DBE-B2B4-3E4D0C6B828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593-4DBE-B2B4-3E4D0C6B828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593-4DBE-B2B4-3E4D0C6B828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593-4DBE-B2B4-3E4D0C6B828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593-4DBE-B2B4-3E4D0C6B828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593-4DBE-B2B4-3E4D0C6B828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593-4DBE-B2B4-3E4D0C6B828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593-4DBE-B2B4-3E4D0C6B828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593-4DBE-B2B4-3E4D0C6B828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593-4DBE-B2B4-3E4D0C6B828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593-4DBE-B2B4-3E4D0C6B828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593-4DBE-B2B4-3E4D0C6B828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593-4DBE-B2B4-3E4D0C6B828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593-4DBE-B2B4-3E4D0C6B828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593-4DBE-B2B4-3E4D0C6B828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593-4DBE-B2B4-3E4D0C6B828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593-4DBE-B2B4-3E4D0C6B828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593-4DBE-B2B4-3E4D0C6B828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593-4DBE-B2B4-3E4D0C6B82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593-4DBE-B2B4-3E4D0C6B828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101.82190701339637</c:v>
                </c:pt>
                <c:pt idx="2">
                  <c:v>103.20882584712372</c:v>
                </c:pt>
                <c:pt idx="3">
                  <c:v>100.84160756501181</c:v>
                </c:pt>
                <c:pt idx="4">
                  <c:v>100.94247438928289</c:v>
                </c:pt>
                <c:pt idx="5">
                  <c:v>102.04255319148936</c:v>
                </c:pt>
                <c:pt idx="6">
                  <c:v>102.72025216706069</c:v>
                </c:pt>
                <c:pt idx="7">
                  <c:v>101.2387706855792</c:v>
                </c:pt>
                <c:pt idx="8">
                  <c:v>101.14420803782507</c:v>
                </c:pt>
                <c:pt idx="9">
                  <c:v>102.06146572104018</c:v>
                </c:pt>
                <c:pt idx="10">
                  <c:v>104.44759653270293</c:v>
                </c:pt>
                <c:pt idx="11">
                  <c:v>103.37273443656423</c:v>
                </c:pt>
                <c:pt idx="12">
                  <c:v>103.40425531914894</c:v>
                </c:pt>
                <c:pt idx="13">
                  <c:v>104.20803782505909</c:v>
                </c:pt>
                <c:pt idx="14">
                  <c:v>106.25374310480693</c:v>
                </c:pt>
                <c:pt idx="15">
                  <c:v>105.3932230102443</c:v>
                </c:pt>
                <c:pt idx="16">
                  <c:v>104.93301812450748</c:v>
                </c:pt>
                <c:pt idx="17">
                  <c:v>106.16548463356975</c:v>
                </c:pt>
                <c:pt idx="18">
                  <c:v>106.55949566587863</c:v>
                </c:pt>
                <c:pt idx="19">
                  <c:v>105.27659574468085</c:v>
                </c:pt>
                <c:pt idx="20">
                  <c:v>105.15681639085895</c:v>
                </c:pt>
                <c:pt idx="21">
                  <c:v>105.27659574468085</c:v>
                </c:pt>
                <c:pt idx="22">
                  <c:v>106.09613869188337</c:v>
                </c:pt>
                <c:pt idx="23">
                  <c:v>104.71237194641449</c:v>
                </c:pt>
                <c:pt idx="24">
                  <c:v>104.20803782505909</c:v>
                </c:pt>
              </c:numCache>
            </c:numRef>
          </c:val>
          <c:smooth val="0"/>
          <c:extLst>
            <c:ext xmlns:c16="http://schemas.microsoft.com/office/drawing/2014/chart" uri="{C3380CC4-5D6E-409C-BE32-E72D297353CC}">
              <c16:uniqueId val="{00000000-2BDC-4AC3-93C0-FAA0C68F530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106.82046138415247</c:v>
                </c:pt>
                <c:pt idx="2">
                  <c:v>110.73219658976932</c:v>
                </c:pt>
                <c:pt idx="3">
                  <c:v>105.71715145436309</c:v>
                </c:pt>
                <c:pt idx="4">
                  <c:v>101.40421263791374</c:v>
                </c:pt>
                <c:pt idx="5">
                  <c:v>109.8294884653962</c:v>
                </c:pt>
                <c:pt idx="6">
                  <c:v>111.73520561685055</c:v>
                </c:pt>
                <c:pt idx="7">
                  <c:v>112.53761283851556</c:v>
                </c:pt>
                <c:pt idx="8">
                  <c:v>111.83550651955866</c:v>
                </c:pt>
                <c:pt idx="9">
                  <c:v>114.94483450351053</c:v>
                </c:pt>
                <c:pt idx="10">
                  <c:v>119.75927783350051</c:v>
                </c:pt>
                <c:pt idx="11">
                  <c:v>117.55265797392175</c:v>
                </c:pt>
                <c:pt idx="12">
                  <c:v>116.95085255767302</c:v>
                </c:pt>
                <c:pt idx="13">
                  <c:v>124.97492477432297</c:v>
                </c:pt>
                <c:pt idx="14">
                  <c:v>127.48244734202608</c:v>
                </c:pt>
                <c:pt idx="15">
                  <c:v>125.17552657973923</c:v>
                </c:pt>
                <c:pt idx="16">
                  <c:v>121.56469408224675</c:v>
                </c:pt>
                <c:pt idx="17">
                  <c:v>129.18756268806419</c:v>
                </c:pt>
                <c:pt idx="18">
                  <c:v>131.99598796389168</c:v>
                </c:pt>
                <c:pt idx="19">
                  <c:v>129.58876629889667</c:v>
                </c:pt>
                <c:pt idx="20">
                  <c:v>126.57973921765296</c:v>
                </c:pt>
                <c:pt idx="21">
                  <c:v>130.19057171514544</c:v>
                </c:pt>
                <c:pt idx="22">
                  <c:v>132.19658976930793</c:v>
                </c:pt>
                <c:pt idx="23">
                  <c:v>133.80140421263792</c:v>
                </c:pt>
                <c:pt idx="24">
                  <c:v>125.67703109327984</c:v>
                </c:pt>
              </c:numCache>
            </c:numRef>
          </c:val>
          <c:smooth val="0"/>
          <c:extLst>
            <c:ext xmlns:c16="http://schemas.microsoft.com/office/drawing/2014/chart" uri="{C3380CC4-5D6E-409C-BE32-E72D297353CC}">
              <c16:uniqueId val="{00000001-2BDC-4AC3-93C0-FAA0C68F530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99.509930358524628</c:v>
                </c:pt>
                <c:pt idx="2">
                  <c:v>100.56744905855042</c:v>
                </c:pt>
                <c:pt idx="3">
                  <c:v>100.10317255610008</c:v>
                </c:pt>
                <c:pt idx="4">
                  <c:v>95.434614392571575</c:v>
                </c:pt>
                <c:pt idx="5">
                  <c:v>95.073510446221306</c:v>
                </c:pt>
                <c:pt idx="6">
                  <c:v>94.712406499871037</c:v>
                </c:pt>
                <c:pt idx="7">
                  <c:v>91.952540624193972</c:v>
                </c:pt>
                <c:pt idx="8">
                  <c:v>91.127160175393342</c:v>
                </c:pt>
                <c:pt idx="9">
                  <c:v>89.837503224142381</c:v>
                </c:pt>
                <c:pt idx="10">
                  <c:v>89.141088470466855</c:v>
                </c:pt>
                <c:pt idx="11">
                  <c:v>88.62522568996647</c:v>
                </c:pt>
                <c:pt idx="12">
                  <c:v>88.18674232654115</c:v>
                </c:pt>
                <c:pt idx="13">
                  <c:v>86.226463760639675</c:v>
                </c:pt>
                <c:pt idx="14">
                  <c:v>85.065772504513802</c:v>
                </c:pt>
                <c:pt idx="15">
                  <c:v>84.343564611813264</c:v>
                </c:pt>
                <c:pt idx="16">
                  <c:v>85.143151921588853</c:v>
                </c:pt>
                <c:pt idx="17">
                  <c:v>83.672942997162764</c:v>
                </c:pt>
                <c:pt idx="18">
                  <c:v>82.795976270312096</c:v>
                </c:pt>
                <c:pt idx="19">
                  <c:v>82.33169976786175</c:v>
                </c:pt>
                <c:pt idx="20">
                  <c:v>80.732525148310557</c:v>
                </c:pt>
                <c:pt idx="21">
                  <c:v>82.357492906886762</c:v>
                </c:pt>
                <c:pt idx="22">
                  <c:v>80.887283982460673</c:v>
                </c:pt>
                <c:pt idx="23">
                  <c:v>79.93293783853494</c:v>
                </c:pt>
                <c:pt idx="24">
                  <c:v>76.192932679907145</c:v>
                </c:pt>
              </c:numCache>
            </c:numRef>
          </c:val>
          <c:smooth val="0"/>
          <c:extLst>
            <c:ext xmlns:c16="http://schemas.microsoft.com/office/drawing/2014/chart" uri="{C3380CC4-5D6E-409C-BE32-E72D297353CC}">
              <c16:uniqueId val="{00000002-2BDC-4AC3-93C0-FAA0C68F530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BDC-4AC3-93C0-FAA0C68F530F}"/>
                </c:ext>
              </c:extLst>
            </c:dLbl>
            <c:dLbl>
              <c:idx val="1"/>
              <c:delete val="1"/>
              <c:extLst>
                <c:ext xmlns:c15="http://schemas.microsoft.com/office/drawing/2012/chart" uri="{CE6537A1-D6FC-4f65-9D91-7224C49458BB}"/>
                <c:ext xmlns:c16="http://schemas.microsoft.com/office/drawing/2014/chart" uri="{C3380CC4-5D6E-409C-BE32-E72D297353CC}">
                  <c16:uniqueId val="{00000004-2BDC-4AC3-93C0-FAA0C68F530F}"/>
                </c:ext>
              </c:extLst>
            </c:dLbl>
            <c:dLbl>
              <c:idx val="2"/>
              <c:delete val="1"/>
              <c:extLst>
                <c:ext xmlns:c15="http://schemas.microsoft.com/office/drawing/2012/chart" uri="{CE6537A1-D6FC-4f65-9D91-7224C49458BB}"/>
                <c:ext xmlns:c16="http://schemas.microsoft.com/office/drawing/2014/chart" uri="{C3380CC4-5D6E-409C-BE32-E72D297353CC}">
                  <c16:uniqueId val="{00000005-2BDC-4AC3-93C0-FAA0C68F530F}"/>
                </c:ext>
              </c:extLst>
            </c:dLbl>
            <c:dLbl>
              <c:idx val="3"/>
              <c:delete val="1"/>
              <c:extLst>
                <c:ext xmlns:c15="http://schemas.microsoft.com/office/drawing/2012/chart" uri="{CE6537A1-D6FC-4f65-9D91-7224C49458BB}"/>
                <c:ext xmlns:c16="http://schemas.microsoft.com/office/drawing/2014/chart" uri="{C3380CC4-5D6E-409C-BE32-E72D297353CC}">
                  <c16:uniqueId val="{00000006-2BDC-4AC3-93C0-FAA0C68F530F}"/>
                </c:ext>
              </c:extLst>
            </c:dLbl>
            <c:dLbl>
              <c:idx val="4"/>
              <c:delete val="1"/>
              <c:extLst>
                <c:ext xmlns:c15="http://schemas.microsoft.com/office/drawing/2012/chart" uri="{CE6537A1-D6FC-4f65-9D91-7224C49458BB}"/>
                <c:ext xmlns:c16="http://schemas.microsoft.com/office/drawing/2014/chart" uri="{C3380CC4-5D6E-409C-BE32-E72D297353CC}">
                  <c16:uniqueId val="{00000007-2BDC-4AC3-93C0-FAA0C68F530F}"/>
                </c:ext>
              </c:extLst>
            </c:dLbl>
            <c:dLbl>
              <c:idx val="5"/>
              <c:delete val="1"/>
              <c:extLst>
                <c:ext xmlns:c15="http://schemas.microsoft.com/office/drawing/2012/chart" uri="{CE6537A1-D6FC-4f65-9D91-7224C49458BB}"/>
                <c:ext xmlns:c16="http://schemas.microsoft.com/office/drawing/2014/chart" uri="{C3380CC4-5D6E-409C-BE32-E72D297353CC}">
                  <c16:uniqueId val="{00000008-2BDC-4AC3-93C0-FAA0C68F530F}"/>
                </c:ext>
              </c:extLst>
            </c:dLbl>
            <c:dLbl>
              <c:idx val="6"/>
              <c:delete val="1"/>
              <c:extLst>
                <c:ext xmlns:c15="http://schemas.microsoft.com/office/drawing/2012/chart" uri="{CE6537A1-D6FC-4f65-9D91-7224C49458BB}"/>
                <c:ext xmlns:c16="http://schemas.microsoft.com/office/drawing/2014/chart" uri="{C3380CC4-5D6E-409C-BE32-E72D297353CC}">
                  <c16:uniqueId val="{00000009-2BDC-4AC3-93C0-FAA0C68F530F}"/>
                </c:ext>
              </c:extLst>
            </c:dLbl>
            <c:dLbl>
              <c:idx val="7"/>
              <c:delete val="1"/>
              <c:extLst>
                <c:ext xmlns:c15="http://schemas.microsoft.com/office/drawing/2012/chart" uri="{CE6537A1-D6FC-4f65-9D91-7224C49458BB}"/>
                <c:ext xmlns:c16="http://schemas.microsoft.com/office/drawing/2014/chart" uri="{C3380CC4-5D6E-409C-BE32-E72D297353CC}">
                  <c16:uniqueId val="{0000000A-2BDC-4AC3-93C0-FAA0C68F530F}"/>
                </c:ext>
              </c:extLst>
            </c:dLbl>
            <c:dLbl>
              <c:idx val="8"/>
              <c:delete val="1"/>
              <c:extLst>
                <c:ext xmlns:c15="http://schemas.microsoft.com/office/drawing/2012/chart" uri="{CE6537A1-D6FC-4f65-9D91-7224C49458BB}"/>
                <c:ext xmlns:c16="http://schemas.microsoft.com/office/drawing/2014/chart" uri="{C3380CC4-5D6E-409C-BE32-E72D297353CC}">
                  <c16:uniqueId val="{0000000B-2BDC-4AC3-93C0-FAA0C68F530F}"/>
                </c:ext>
              </c:extLst>
            </c:dLbl>
            <c:dLbl>
              <c:idx val="9"/>
              <c:delete val="1"/>
              <c:extLst>
                <c:ext xmlns:c15="http://schemas.microsoft.com/office/drawing/2012/chart" uri="{CE6537A1-D6FC-4f65-9D91-7224C49458BB}"/>
                <c:ext xmlns:c16="http://schemas.microsoft.com/office/drawing/2014/chart" uri="{C3380CC4-5D6E-409C-BE32-E72D297353CC}">
                  <c16:uniqueId val="{0000000C-2BDC-4AC3-93C0-FAA0C68F530F}"/>
                </c:ext>
              </c:extLst>
            </c:dLbl>
            <c:dLbl>
              <c:idx val="10"/>
              <c:delete val="1"/>
              <c:extLst>
                <c:ext xmlns:c15="http://schemas.microsoft.com/office/drawing/2012/chart" uri="{CE6537A1-D6FC-4f65-9D91-7224C49458BB}"/>
                <c:ext xmlns:c16="http://schemas.microsoft.com/office/drawing/2014/chart" uri="{C3380CC4-5D6E-409C-BE32-E72D297353CC}">
                  <c16:uniqueId val="{0000000D-2BDC-4AC3-93C0-FAA0C68F530F}"/>
                </c:ext>
              </c:extLst>
            </c:dLbl>
            <c:dLbl>
              <c:idx val="11"/>
              <c:delete val="1"/>
              <c:extLst>
                <c:ext xmlns:c15="http://schemas.microsoft.com/office/drawing/2012/chart" uri="{CE6537A1-D6FC-4f65-9D91-7224C49458BB}"/>
                <c:ext xmlns:c16="http://schemas.microsoft.com/office/drawing/2014/chart" uri="{C3380CC4-5D6E-409C-BE32-E72D297353CC}">
                  <c16:uniqueId val="{0000000E-2BDC-4AC3-93C0-FAA0C68F530F}"/>
                </c:ext>
              </c:extLst>
            </c:dLbl>
            <c:dLbl>
              <c:idx val="12"/>
              <c:delete val="1"/>
              <c:extLst>
                <c:ext xmlns:c15="http://schemas.microsoft.com/office/drawing/2012/chart" uri="{CE6537A1-D6FC-4f65-9D91-7224C49458BB}"/>
                <c:ext xmlns:c16="http://schemas.microsoft.com/office/drawing/2014/chart" uri="{C3380CC4-5D6E-409C-BE32-E72D297353CC}">
                  <c16:uniqueId val="{0000000F-2BDC-4AC3-93C0-FAA0C68F530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BDC-4AC3-93C0-FAA0C68F530F}"/>
                </c:ext>
              </c:extLst>
            </c:dLbl>
            <c:dLbl>
              <c:idx val="14"/>
              <c:delete val="1"/>
              <c:extLst>
                <c:ext xmlns:c15="http://schemas.microsoft.com/office/drawing/2012/chart" uri="{CE6537A1-D6FC-4f65-9D91-7224C49458BB}"/>
                <c:ext xmlns:c16="http://schemas.microsoft.com/office/drawing/2014/chart" uri="{C3380CC4-5D6E-409C-BE32-E72D297353CC}">
                  <c16:uniqueId val="{00000011-2BDC-4AC3-93C0-FAA0C68F530F}"/>
                </c:ext>
              </c:extLst>
            </c:dLbl>
            <c:dLbl>
              <c:idx val="15"/>
              <c:delete val="1"/>
              <c:extLst>
                <c:ext xmlns:c15="http://schemas.microsoft.com/office/drawing/2012/chart" uri="{CE6537A1-D6FC-4f65-9D91-7224C49458BB}"/>
                <c:ext xmlns:c16="http://schemas.microsoft.com/office/drawing/2014/chart" uri="{C3380CC4-5D6E-409C-BE32-E72D297353CC}">
                  <c16:uniqueId val="{00000012-2BDC-4AC3-93C0-FAA0C68F530F}"/>
                </c:ext>
              </c:extLst>
            </c:dLbl>
            <c:dLbl>
              <c:idx val="16"/>
              <c:delete val="1"/>
              <c:extLst>
                <c:ext xmlns:c15="http://schemas.microsoft.com/office/drawing/2012/chart" uri="{CE6537A1-D6FC-4f65-9D91-7224C49458BB}"/>
                <c:ext xmlns:c16="http://schemas.microsoft.com/office/drawing/2014/chart" uri="{C3380CC4-5D6E-409C-BE32-E72D297353CC}">
                  <c16:uniqueId val="{00000013-2BDC-4AC3-93C0-FAA0C68F530F}"/>
                </c:ext>
              </c:extLst>
            </c:dLbl>
            <c:dLbl>
              <c:idx val="17"/>
              <c:delete val="1"/>
              <c:extLst>
                <c:ext xmlns:c15="http://schemas.microsoft.com/office/drawing/2012/chart" uri="{CE6537A1-D6FC-4f65-9D91-7224C49458BB}"/>
                <c:ext xmlns:c16="http://schemas.microsoft.com/office/drawing/2014/chart" uri="{C3380CC4-5D6E-409C-BE32-E72D297353CC}">
                  <c16:uniqueId val="{00000014-2BDC-4AC3-93C0-FAA0C68F530F}"/>
                </c:ext>
              </c:extLst>
            </c:dLbl>
            <c:dLbl>
              <c:idx val="18"/>
              <c:delete val="1"/>
              <c:extLst>
                <c:ext xmlns:c15="http://schemas.microsoft.com/office/drawing/2012/chart" uri="{CE6537A1-D6FC-4f65-9D91-7224C49458BB}"/>
                <c:ext xmlns:c16="http://schemas.microsoft.com/office/drawing/2014/chart" uri="{C3380CC4-5D6E-409C-BE32-E72D297353CC}">
                  <c16:uniqueId val="{00000015-2BDC-4AC3-93C0-FAA0C68F530F}"/>
                </c:ext>
              </c:extLst>
            </c:dLbl>
            <c:dLbl>
              <c:idx val="19"/>
              <c:delete val="1"/>
              <c:extLst>
                <c:ext xmlns:c15="http://schemas.microsoft.com/office/drawing/2012/chart" uri="{CE6537A1-D6FC-4f65-9D91-7224C49458BB}"/>
                <c:ext xmlns:c16="http://schemas.microsoft.com/office/drawing/2014/chart" uri="{C3380CC4-5D6E-409C-BE32-E72D297353CC}">
                  <c16:uniqueId val="{00000016-2BDC-4AC3-93C0-FAA0C68F530F}"/>
                </c:ext>
              </c:extLst>
            </c:dLbl>
            <c:dLbl>
              <c:idx val="20"/>
              <c:delete val="1"/>
              <c:extLst>
                <c:ext xmlns:c15="http://schemas.microsoft.com/office/drawing/2012/chart" uri="{CE6537A1-D6FC-4f65-9D91-7224C49458BB}"/>
                <c:ext xmlns:c16="http://schemas.microsoft.com/office/drawing/2014/chart" uri="{C3380CC4-5D6E-409C-BE32-E72D297353CC}">
                  <c16:uniqueId val="{00000017-2BDC-4AC3-93C0-FAA0C68F530F}"/>
                </c:ext>
              </c:extLst>
            </c:dLbl>
            <c:dLbl>
              <c:idx val="21"/>
              <c:delete val="1"/>
              <c:extLst>
                <c:ext xmlns:c15="http://schemas.microsoft.com/office/drawing/2012/chart" uri="{CE6537A1-D6FC-4f65-9D91-7224C49458BB}"/>
                <c:ext xmlns:c16="http://schemas.microsoft.com/office/drawing/2014/chart" uri="{C3380CC4-5D6E-409C-BE32-E72D297353CC}">
                  <c16:uniqueId val="{00000018-2BDC-4AC3-93C0-FAA0C68F530F}"/>
                </c:ext>
              </c:extLst>
            </c:dLbl>
            <c:dLbl>
              <c:idx val="22"/>
              <c:delete val="1"/>
              <c:extLst>
                <c:ext xmlns:c15="http://schemas.microsoft.com/office/drawing/2012/chart" uri="{CE6537A1-D6FC-4f65-9D91-7224C49458BB}"/>
                <c:ext xmlns:c16="http://schemas.microsoft.com/office/drawing/2014/chart" uri="{C3380CC4-5D6E-409C-BE32-E72D297353CC}">
                  <c16:uniqueId val="{00000019-2BDC-4AC3-93C0-FAA0C68F530F}"/>
                </c:ext>
              </c:extLst>
            </c:dLbl>
            <c:dLbl>
              <c:idx val="23"/>
              <c:delete val="1"/>
              <c:extLst>
                <c:ext xmlns:c15="http://schemas.microsoft.com/office/drawing/2012/chart" uri="{CE6537A1-D6FC-4f65-9D91-7224C49458BB}"/>
                <c:ext xmlns:c16="http://schemas.microsoft.com/office/drawing/2014/chart" uri="{C3380CC4-5D6E-409C-BE32-E72D297353CC}">
                  <c16:uniqueId val="{0000001A-2BDC-4AC3-93C0-FAA0C68F530F}"/>
                </c:ext>
              </c:extLst>
            </c:dLbl>
            <c:dLbl>
              <c:idx val="24"/>
              <c:delete val="1"/>
              <c:extLst>
                <c:ext xmlns:c15="http://schemas.microsoft.com/office/drawing/2012/chart" uri="{CE6537A1-D6FC-4f65-9D91-7224C49458BB}"/>
                <c:ext xmlns:c16="http://schemas.microsoft.com/office/drawing/2014/chart" uri="{C3380CC4-5D6E-409C-BE32-E72D297353CC}">
                  <c16:uniqueId val="{0000001B-2BDC-4AC3-93C0-FAA0C68F530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BDC-4AC3-93C0-FAA0C68F530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Elbe-Elster (12062)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33060</v>
      </c>
      <c r="F11" s="238">
        <v>33220</v>
      </c>
      <c r="G11" s="238">
        <v>33659</v>
      </c>
      <c r="H11" s="238">
        <v>33399</v>
      </c>
      <c r="I11" s="265">
        <v>33361</v>
      </c>
      <c r="J11" s="263">
        <v>-301</v>
      </c>
      <c r="K11" s="266">
        <v>-0.9022511315608045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14.464609800362977</v>
      </c>
      <c r="E13" s="115">
        <v>4782</v>
      </c>
      <c r="F13" s="114">
        <v>4736</v>
      </c>
      <c r="G13" s="114">
        <v>4875</v>
      </c>
      <c r="H13" s="114">
        <v>4803</v>
      </c>
      <c r="I13" s="140">
        <v>4796</v>
      </c>
      <c r="J13" s="115">
        <v>-14</v>
      </c>
      <c r="K13" s="116">
        <v>-0.29190992493744788</v>
      </c>
    </row>
    <row r="14" spans="1:255" ht="14.1" customHeight="1" x14ac:dyDescent="0.2">
      <c r="A14" s="306" t="s">
        <v>230</v>
      </c>
      <c r="B14" s="307"/>
      <c r="C14" s="308"/>
      <c r="D14" s="113">
        <v>65.420447670901396</v>
      </c>
      <c r="E14" s="115">
        <v>21628</v>
      </c>
      <c r="F14" s="114">
        <v>21800</v>
      </c>
      <c r="G14" s="114">
        <v>22064</v>
      </c>
      <c r="H14" s="114">
        <v>21961</v>
      </c>
      <c r="I14" s="140">
        <v>21916</v>
      </c>
      <c r="J14" s="115">
        <v>-288</v>
      </c>
      <c r="K14" s="116">
        <v>-1.3141084139441503</v>
      </c>
    </row>
    <row r="15" spans="1:255" ht="14.1" customHeight="1" x14ac:dyDescent="0.2">
      <c r="A15" s="306" t="s">
        <v>231</v>
      </c>
      <c r="B15" s="307"/>
      <c r="C15" s="308"/>
      <c r="D15" s="113">
        <v>9.6581972171808825</v>
      </c>
      <c r="E15" s="115">
        <v>3193</v>
      </c>
      <c r="F15" s="114">
        <v>3207</v>
      </c>
      <c r="G15" s="114">
        <v>3247</v>
      </c>
      <c r="H15" s="114">
        <v>3210</v>
      </c>
      <c r="I15" s="140">
        <v>3200</v>
      </c>
      <c r="J15" s="115">
        <v>-7</v>
      </c>
      <c r="K15" s="116">
        <v>-0.21875</v>
      </c>
    </row>
    <row r="16" spans="1:255" ht="14.1" customHeight="1" x14ac:dyDescent="0.2">
      <c r="A16" s="306" t="s">
        <v>232</v>
      </c>
      <c r="B16" s="307"/>
      <c r="C16" s="308"/>
      <c r="D16" s="113">
        <v>7.976406533575318</v>
      </c>
      <c r="E16" s="115">
        <v>2637</v>
      </c>
      <c r="F16" s="114">
        <v>2652</v>
      </c>
      <c r="G16" s="114">
        <v>2649</v>
      </c>
      <c r="H16" s="114">
        <v>2600</v>
      </c>
      <c r="I16" s="140">
        <v>2620</v>
      </c>
      <c r="J16" s="115">
        <v>17</v>
      </c>
      <c r="K16" s="116">
        <v>0.64885496183206104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3.5843920145190564</v>
      </c>
      <c r="E18" s="115">
        <v>1185</v>
      </c>
      <c r="F18" s="114">
        <v>1168</v>
      </c>
      <c r="G18" s="114">
        <v>1203</v>
      </c>
      <c r="H18" s="114">
        <v>1210</v>
      </c>
      <c r="I18" s="140">
        <v>1215</v>
      </c>
      <c r="J18" s="115">
        <v>-30</v>
      </c>
      <c r="K18" s="116">
        <v>-2.4691358024691357</v>
      </c>
    </row>
    <row r="19" spans="1:255" ht="14.1" customHeight="1" x14ac:dyDescent="0.2">
      <c r="A19" s="306" t="s">
        <v>235</v>
      </c>
      <c r="B19" s="307" t="s">
        <v>236</v>
      </c>
      <c r="C19" s="308"/>
      <c r="D19" s="113">
        <v>1.4972776769509981</v>
      </c>
      <c r="E19" s="115">
        <v>495</v>
      </c>
      <c r="F19" s="114">
        <v>494</v>
      </c>
      <c r="G19" s="114">
        <v>520</v>
      </c>
      <c r="H19" s="114">
        <v>520</v>
      </c>
      <c r="I19" s="140">
        <v>510</v>
      </c>
      <c r="J19" s="115">
        <v>-15</v>
      </c>
      <c r="K19" s="116">
        <v>-2.9411764705882355</v>
      </c>
    </row>
    <row r="20" spans="1:255" ht="14.1" customHeight="1" x14ac:dyDescent="0.2">
      <c r="A20" s="306">
        <v>12</v>
      </c>
      <c r="B20" s="307" t="s">
        <v>237</v>
      </c>
      <c r="C20" s="308"/>
      <c r="D20" s="113">
        <v>1.2764670296430731</v>
      </c>
      <c r="E20" s="115">
        <v>422</v>
      </c>
      <c r="F20" s="114">
        <v>351</v>
      </c>
      <c r="G20" s="114">
        <v>384</v>
      </c>
      <c r="H20" s="114">
        <v>376</v>
      </c>
      <c r="I20" s="140">
        <v>406</v>
      </c>
      <c r="J20" s="115">
        <v>16</v>
      </c>
      <c r="K20" s="116">
        <v>3.9408866995073892</v>
      </c>
    </row>
    <row r="21" spans="1:255" ht="14.1" customHeight="1" x14ac:dyDescent="0.2">
      <c r="A21" s="306">
        <v>21</v>
      </c>
      <c r="B21" s="307" t="s">
        <v>238</v>
      </c>
      <c r="C21" s="308"/>
      <c r="D21" s="113">
        <v>0.40834845735027225</v>
      </c>
      <c r="E21" s="115">
        <v>135</v>
      </c>
      <c r="F21" s="114">
        <v>126</v>
      </c>
      <c r="G21" s="114">
        <v>128</v>
      </c>
      <c r="H21" s="114">
        <v>124</v>
      </c>
      <c r="I21" s="140">
        <v>121</v>
      </c>
      <c r="J21" s="115">
        <v>14</v>
      </c>
      <c r="K21" s="116">
        <v>11.570247933884298</v>
      </c>
    </row>
    <row r="22" spans="1:255" ht="14.1" customHeight="1" x14ac:dyDescent="0.2">
      <c r="A22" s="306">
        <v>22</v>
      </c>
      <c r="B22" s="307" t="s">
        <v>239</v>
      </c>
      <c r="C22" s="308"/>
      <c r="D22" s="113">
        <v>2.1778584392014517</v>
      </c>
      <c r="E22" s="115">
        <v>720</v>
      </c>
      <c r="F22" s="114">
        <v>744</v>
      </c>
      <c r="G22" s="114">
        <v>799</v>
      </c>
      <c r="H22" s="114">
        <v>822</v>
      </c>
      <c r="I22" s="140">
        <v>812</v>
      </c>
      <c r="J22" s="115">
        <v>-92</v>
      </c>
      <c r="K22" s="116">
        <v>-11.330049261083744</v>
      </c>
    </row>
    <row r="23" spans="1:255" ht="14.1" customHeight="1" x14ac:dyDescent="0.2">
      <c r="A23" s="306">
        <v>23</v>
      </c>
      <c r="B23" s="307" t="s">
        <v>240</v>
      </c>
      <c r="C23" s="308"/>
      <c r="D23" s="113">
        <v>0.50514216575922566</v>
      </c>
      <c r="E23" s="115">
        <v>167</v>
      </c>
      <c r="F23" s="114">
        <v>176</v>
      </c>
      <c r="G23" s="114">
        <v>172</v>
      </c>
      <c r="H23" s="114">
        <v>168</v>
      </c>
      <c r="I23" s="140">
        <v>166</v>
      </c>
      <c r="J23" s="115">
        <v>1</v>
      </c>
      <c r="K23" s="116">
        <v>0.60240963855421692</v>
      </c>
    </row>
    <row r="24" spans="1:255" ht="14.1" customHeight="1" x14ac:dyDescent="0.2">
      <c r="A24" s="306">
        <v>24</v>
      </c>
      <c r="B24" s="307" t="s">
        <v>241</v>
      </c>
      <c r="C24" s="308"/>
      <c r="D24" s="113">
        <v>5.5444646098003627</v>
      </c>
      <c r="E24" s="115">
        <v>1833</v>
      </c>
      <c r="F24" s="114">
        <v>1847</v>
      </c>
      <c r="G24" s="114">
        <v>1893</v>
      </c>
      <c r="H24" s="114">
        <v>1860</v>
      </c>
      <c r="I24" s="140">
        <v>1872</v>
      </c>
      <c r="J24" s="115">
        <v>-39</v>
      </c>
      <c r="K24" s="116">
        <v>-2.0833333333333335</v>
      </c>
    </row>
    <row r="25" spans="1:255" ht="14.1" customHeight="1" x14ac:dyDescent="0.2">
      <c r="A25" s="306">
        <v>25</v>
      </c>
      <c r="B25" s="307" t="s">
        <v>242</v>
      </c>
      <c r="C25" s="308"/>
      <c r="D25" s="113">
        <v>5.1633393829401086</v>
      </c>
      <c r="E25" s="115">
        <v>1707</v>
      </c>
      <c r="F25" s="114">
        <v>1712</v>
      </c>
      <c r="G25" s="114">
        <v>1716</v>
      </c>
      <c r="H25" s="114">
        <v>1700</v>
      </c>
      <c r="I25" s="140">
        <v>1701</v>
      </c>
      <c r="J25" s="115">
        <v>6</v>
      </c>
      <c r="K25" s="116">
        <v>0.35273368606701938</v>
      </c>
    </row>
    <row r="26" spans="1:255" ht="14.1" customHeight="1" x14ac:dyDescent="0.2">
      <c r="A26" s="306">
        <v>26</v>
      </c>
      <c r="B26" s="307" t="s">
        <v>243</v>
      </c>
      <c r="C26" s="308"/>
      <c r="D26" s="113">
        <v>3.3787053841500301</v>
      </c>
      <c r="E26" s="115">
        <v>1117</v>
      </c>
      <c r="F26" s="114">
        <v>1134</v>
      </c>
      <c r="G26" s="114">
        <v>1142</v>
      </c>
      <c r="H26" s="114">
        <v>1139</v>
      </c>
      <c r="I26" s="140">
        <v>1139</v>
      </c>
      <c r="J26" s="115">
        <v>-22</v>
      </c>
      <c r="K26" s="116">
        <v>-1.9315188762071993</v>
      </c>
    </row>
    <row r="27" spans="1:255" ht="14.1" customHeight="1" x14ac:dyDescent="0.2">
      <c r="A27" s="306">
        <v>27</v>
      </c>
      <c r="B27" s="307" t="s">
        <v>244</v>
      </c>
      <c r="C27" s="308"/>
      <c r="D27" s="113">
        <v>2.1355111917725349</v>
      </c>
      <c r="E27" s="115">
        <v>706</v>
      </c>
      <c r="F27" s="114">
        <v>716</v>
      </c>
      <c r="G27" s="114">
        <v>725</v>
      </c>
      <c r="H27" s="114">
        <v>711</v>
      </c>
      <c r="I27" s="140">
        <v>710</v>
      </c>
      <c r="J27" s="115">
        <v>-4</v>
      </c>
      <c r="K27" s="116">
        <v>-0.56338028169014087</v>
      </c>
    </row>
    <row r="28" spans="1:255" ht="14.1" customHeight="1" x14ac:dyDescent="0.2">
      <c r="A28" s="306">
        <v>28</v>
      </c>
      <c r="B28" s="307" t="s">
        <v>245</v>
      </c>
      <c r="C28" s="308"/>
      <c r="D28" s="113">
        <v>0.15426497277676951</v>
      </c>
      <c r="E28" s="115">
        <v>51</v>
      </c>
      <c r="F28" s="114">
        <v>47</v>
      </c>
      <c r="G28" s="114">
        <v>46</v>
      </c>
      <c r="H28" s="114">
        <v>45</v>
      </c>
      <c r="I28" s="140">
        <v>45</v>
      </c>
      <c r="J28" s="115">
        <v>6</v>
      </c>
      <c r="K28" s="116">
        <v>13.333333333333334</v>
      </c>
    </row>
    <row r="29" spans="1:255" ht="14.1" customHeight="1" x14ac:dyDescent="0.2">
      <c r="A29" s="306">
        <v>29</v>
      </c>
      <c r="B29" s="307" t="s">
        <v>246</v>
      </c>
      <c r="C29" s="308"/>
      <c r="D29" s="113">
        <v>2.9915305505142165</v>
      </c>
      <c r="E29" s="115">
        <v>989</v>
      </c>
      <c r="F29" s="114">
        <v>1037</v>
      </c>
      <c r="G29" s="114">
        <v>1039</v>
      </c>
      <c r="H29" s="114">
        <v>997</v>
      </c>
      <c r="I29" s="140">
        <v>995</v>
      </c>
      <c r="J29" s="115">
        <v>-6</v>
      </c>
      <c r="K29" s="116">
        <v>-0.60301507537688437</v>
      </c>
    </row>
    <row r="30" spans="1:255" ht="14.1" customHeight="1" x14ac:dyDescent="0.2">
      <c r="A30" s="306" t="s">
        <v>247</v>
      </c>
      <c r="B30" s="307" t="s">
        <v>248</v>
      </c>
      <c r="C30" s="308"/>
      <c r="D30" s="113">
        <v>1.4700544464609799</v>
      </c>
      <c r="E30" s="115">
        <v>486</v>
      </c>
      <c r="F30" s="114">
        <v>520</v>
      </c>
      <c r="G30" s="114">
        <v>527</v>
      </c>
      <c r="H30" s="114">
        <v>491</v>
      </c>
      <c r="I30" s="140">
        <v>492</v>
      </c>
      <c r="J30" s="115">
        <v>-6</v>
      </c>
      <c r="K30" s="116">
        <v>-1.2195121951219512</v>
      </c>
    </row>
    <row r="31" spans="1:255" ht="14.1" customHeight="1" x14ac:dyDescent="0.2">
      <c r="A31" s="306" t="s">
        <v>249</v>
      </c>
      <c r="B31" s="307" t="s">
        <v>250</v>
      </c>
      <c r="C31" s="308"/>
      <c r="D31" s="113">
        <v>1.5093768905021174</v>
      </c>
      <c r="E31" s="115">
        <v>499</v>
      </c>
      <c r="F31" s="114">
        <v>513</v>
      </c>
      <c r="G31" s="114">
        <v>508</v>
      </c>
      <c r="H31" s="114">
        <v>502</v>
      </c>
      <c r="I31" s="140">
        <v>499</v>
      </c>
      <c r="J31" s="115">
        <v>0</v>
      </c>
      <c r="K31" s="116">
        <v>0</v>
      </c>
    </row>
    <row r="32" spans="1:255" ht="14.1" customHeight="1" x14ac:dyDescent="0.2">
      <c r="A32" s="306">
        <v>31</v>
      </c>
      <c r="B32" s="307" t="s">
        <v>251</v>
      </c>
      <c r="C32" s="308"/>
      <c r="D32" s="113">
        <v>0.70477918935269213</v>
      </c>
      <c r="E32" s="115">
        <v>233</v>
      </c>
      <c r="F32" s="114">
        <v>237</v>
      </c>
      <c r="G32" s="114">
        <v>236</v>
      </c>
      <c r="H32" s="114">
        <v>242</v>
      </c>
      <c r="I32" s="140">
        <v>239</v>
      </c>
      <c r="J32" s="115">
        <v>-6</v>
      </c>
      <c r="K32" s="116">
        <v>-2.510460251046025</v>
      </c>
    </row>
    <row r="33" spans="1:11" ht="14.1" customHeight="1" x14ac:dyDescent="0.2">
      <c r="A33" s="306">
        <v>32</v>
      </c>
      <c r="B33" s="307" t="s">
        <v>252</v>
      </c>
      <c r="C33" s="308"/>
      <c r="D33" s="113">
        <v>3.5390199637023594</v>
      </c>
      <c r="E33" s="115">
        <v>1170</v>
      </c>
      <c r="F33" s="114">
        <v>1176</v>
      </c>
      <c r="G33" s="114">
        <v>1225</v>
      </c>
      <c r="H33" s="114">
        <v>1189</v>
      </c>
      <c r="I33" s="140">
        <v>1162</v>
      </c>
      <c r="J33" s="115">
        <v>8</v>
      </c>
      <c r="K33" s="116">
        <v>0.68846815834767638</v>
      </c>
    </row>
    <row r="34" spans="1:11" ht="14.1" customHeight="1" x14ac:dyDescent="0.2">
      <c r="A34" s="306">
        <v>33</v>
      </c>
      <c r="B34" s="307" t="s">
        <v>253</v>
      </c>
      <c r="C34" s="308"/>
      <c r="D34" s="113">
        <v>1.7241379310344827</v>
      </c>
      <c r="E34" s="115">
        <v>570</v>
      </c>
      <c r="F34" s="114">
        <v>569</v>
      </c>
      <c r="G34" s="114">
        <v>603</v>
      </c>
      <c r="H34" s="114">
        <v>597</v>
      </c>
      <c r="I34" s="140">
        <v>584</v>
      </c>
      <c r="J34" s="115">
        <v>-14</v>
      </c>
      <c r="K34" s="116">
        <v>-2.3972602739726026</v>
      </c>
    </row>
    <row r="35" spans="1:11" ht="14.1" customHeight="1" x14ac:dyDescent="0.2">
      <c r="A35" s="306">
        <v>34</v>
      </c>
      <c r="B35" s="307" t="s">
        <v>254</v>
      </c>
      <c r="C35" s="308"/>
      <c r="D35" s="113">
        <v>3.0671506352087112</v>
      </c>
      <c r="E35" s="115">
        <v>1014</v>
      </c>
      <c r="F35" s="114">
        <v>1008</v>
      </c>
      <c r="G35" s="114">
        <v>1043</v>
      </c>
      <c r="H35" s="114">
        <v>1057</v>
      </c>
      <c r="I35" s="140">
        <v>1040</v>
      </c>
      <c r="J35" s="115">
        <v>-26</v>
      </c>
      <c r="K35" s="116">
        <v>-2.5</v>
      </c>
    </row>
    <row r="36" spans="1:11" ht="14.1" customHeight="1" x14ac:dyDescent="0.2">
      <c r="A36" s="306">
        <v>41</v>
      </c>
      <c r="B36" s="307" t="s">
        <v>255</v>
      </c>
      <c r="C36" s="308"/>
      <c r="D36" s="113">
        <v>0.5111917725347852</v>
      </c>
      <c r="E36" s="115">
        <v>169</v>
      </c>
      <c r="F36" s="114">
        <v>172</v>
      </c>
      <c r="G36" s="114">
        <v>173</v>
      </c>
      <c r="H36" s="114">
        <v>177</v>
      </c>
      <c r="I36" s="140">
        <v>180</v>
      </c>
      <c r="J36" s="115">
        <v>-11</v>
      </c>
      <c r="K36" s="116">
        <v>-6.1111111111111107</v>
      </c>
    </row>
    <row r="37" spans="1:11" ht="14.1" customHeight="1" x14ac:dyDescent="0.2">
      <c r="A37" s="306">
        <v>42</v>
      </c>
      <c r="B37" s="307" t="s">
        <v>256</v>
      </c>
      <c r="C37" s="308"/>
      <c r="D37" s="113">
        <v>0.13914095583787053</v>
      </c>
      <c r="E37" s="115">
        <v>46</v>
      </c>
      <c r="F37" s="114">
        <v>45</v>
      </c>
      <c r="G37" s="114">
        <v>45</v>
      </c>
      <c r="H37" s="114">
        <v>46</v>
      </c>
      <c r="I37" s="140">
        <v>45</v>
      </c>
      <c r="J37" s="115">
        <v>1</v>
      </c>
      <c r="K37" s="116">
        <v>2.2222222222222223</v>
      </c>
    </row>
    <row r="38" spans="1:11" ht="14.1" customHeight="1" x14ac:dyDescent="0.2">
      <c r="A38" s="306">
        <v>43</v>
      </c>
      <c r="B38" s="307" t="s">
        <v>257</v>
      </c>
      <c r="C38" s="308"/>
      <c r="D38" s="113">
        <v>0.61403508771929827</v>
      </c>
      <c r="E38" s="115">
        <v>203</v>
      </c>
      <c r="F38" s="114">
        <v>199</v>
      </c>
      <c r="G38" s="114">
        <v>196</v>
      </c>
      <c r="H38" s="114">
        <v>186</v>
      </c>
      <c r="I38" s="140">
        <v>184</v>
      </c>
      <c r="J38" s="115">
        <v>19</v>
      </c>
      <c r="K38" s="116">
        <v>10.326086956521738</v>
      </c>
    </row>
    <row r="39" spans="1:11" ht="14.1" customHeight="1" x14ac:dyDescent="0.2">
      <c r="A39" s="306">
        <v>51</v>
      </c>
      <c r="B39" s="307" t="s">
        <v>258</v>
      </c>
      <c r="C39" s="308"/>
      <c r="D39" s="113">
        <v>4.888082274652148</v>
      </c>
      <c r="E39" s="115">
        <v>1616</v>
      </c>
      <c r="F39" s="114">
        <v>1649</v>
      </c>
      <c r="G39" s="114">
        <v>1650</v>
      </c>
      <c r="H39" s="114">
        <v>1599</v>
      </c>
      <c r="I39" s="140">
        <v>1595</v>
      </c>
      <c r="J39" s="115">
        <v>21</v>
      </c>
      <c r="K39" s="116">
        <v>1.3166144200626959</v>
      </c>
    </row>
    <row r="40" spans="1:11" ht="14.1" customHeight="1" x14ac:dyDescent="0.2">
      <c r="A40" s="306" t="s">
        <v>259</v>
      </c>
      <c r="B40" s="307" t="s">
        <v>260</v>
      </c>
      <c r="C40" s="308"/>
      <c r="D40" s="113">
        <v>3.4482758620689653</v>
      </c>
      <c r="E40" s="115">
        <v>1140</v>
      </c>
      <c r="F40" s="114">
        <v>1166</v>
      </c>
      <c r="G40" s="114">
        <v>1164</v>
      </c>
      <c r="H40" s="114">
        <v>1144</v>
      </c>
      <c r="I40" s="140">
        <v>1152</v>
      </c>
      <c r="J40" s="115">
        <v>-12</v>
      </c>
      <c r="K40" s="116">
        <v>-1.0416666666666667</v>
      </c>
    </row>
    <row r="41" spans="1:11" ht="14.1" customHeight="1" x14ac:dyDescent="0.2">
      <c r="A41" s="306"/>
      <c r="B41" s="307" t="s">
        <v>261</v>
      </c>
      <c r="C41" s="308"/>
      <c r="D41" s="113">
        <v>2.8493647912885662</v>
      </c>
      <c r="E41" s="115">
        <v>942</v>
      </c>
      <c r="F41" s="114">
        <v>968</v>
      </c>
      <c r="G41" s="114">
        <v>969</v>
      </c>
      <c r="H41" s="114">
        <v>956</v>
      </c>
      <c r="I41" s="140">
        <v>964</v>
      </c>
      <c r="J41" s="115">
        <v>-22</v>
      </c>
      <c r="K41" s="116">
        <v>-2.2821576763485476</v>
      </c>
    </row>
    <row r="42" spans="1:11" ht="14.1" customHeight="1" x14ac:dyDescent="0.2">
      <c r="A42" s="306">
        <v>52</v>
      </c>
      <c r="B42" s="307" t="s">
        <v>262</v>
      </c>
      <c r="C42" s="308"/>
      <c r="D42" s="113">
        <v>4.9334543254688441</v>
      </c>
      <c r="E42" s="115">
        <v>1631</v>
      </c>
      <c r="F42" s="114">
        <v>1642</v>
      </c>
      <c r="G42" s="114">
        <v>1657</v>
      </c>
      <c r="H42" s="114">
        <v>1645</v>
      </c>
      <c r="I42" s="140">
        <v>1626</v>
      </c>
      <c r="J42" s="115">
        <v>5</v>
      </c>
      <c r="K42" s="116">
        <v>0.30750307503075031</v>
      </c>
    </row>
    <row r="43" spans="1:11" ht="14.1" customHeight="1" x14ac:dyDescent="0.2">
      <c r="A43" s="306" t="s">
        <v>263</v>
      </c>
      <c r="B43" s="307" t="s">
        <v>264</v>
      </c>
      <c r="C43" s="308"/>
      <c r="D43" s="113">
        <v>3.4936479128856623</v>
      </c>
      <c r="E43" s="115">
        <v>1155</v>
      </c>
      <c r="F43" s="114">
        <v>1157</v>
      </c>
      <c r="G43" s="114">
        <v>1160</v>
      </c>
      <c r="H43" s="114">
        <v>1154</v>
      </c>
      <c r="I43" s="140">
        <v>1134</v>
      </c>
      <c r="J43" s="115">
        <v>21</v>
      </c>
      <c r="K43" s="116">
        <v>1.8518518518518519</v>
      </c>
    </row>
    <row r="44" spans="1:11" ht="14.1" customHeight="1" x14ac:dyDescent="0.2">
      <c r="A44" s="306">
        <v>53</v>
      </c>
      <c r="B44" s="307" t="s">
        <v>265</v>
      </c>
      <c r="C44" s="308"/>
      <c r="D44" s="113">
        <v>1.4065335753176043</v>
      </c>
      <c r="E44" s="115">
        <v>465</v>
      </c>
      <c r="F44" s="114">
        <v>465</v>
      </c>
      <c r="G44" s="114">
        <v>436</v>
      </c>
      <c r="H44" s="114">
        <v>551</v>
      </c>
      <c r="I44" s="140">
        <v>559</v>
      </c>
      <c r="J44" s="115">
        <v>-94</v>
      </c>
      <c r="K44" s="116">
        <v>-16.815742397137747</v>
      </c>
    </row>
    <row r="45" spans="1:11" ht="14.1" customHeight="1" x14ac:dyDescent="0.2">
      <c r="A45" s="306" t="s">
        <v>266</v>
      </c>
      <c r="B45" s="307" t="s">
        <v>267</v>
      </c>
      <c r="C45" s="308"/>
      <c r="D45" s="113">
        <v>1.3460375075620086</v>
      </c>
      <c r="E45" s="115">
        <v>445</v>
      </c>
      <c r="F45" s="114">
        <v>447</v>
      </c>
      <c r="G45" s="114">
        <v>419</v>
      </c>
      <c r="H45" s="114">
        <v>534</v>
      </c>
      <c r="I45" s="140">
        <v>542</v>
      </c>
      <c r="J45" s="115">
        <v>-97</v>
      </c>
      <c r="K45" s="116">
        <v>-17.896678966789668</v>
      </c>
    </row>
    <row r="46" spans="1:11" ht="14.1" customHeight="1" x14ac:dyDescent="0.2">
      <c r="A46" s="306">
        <v>54</v>
      </c>
      <c r="B46" s="307" t="s">
        <v>268</v>
      </c>
      <c r="C46" s="308"/>
      <c r="D46" s="113">
        <v>2.3169993950393226</v>
      </c>
      <c r="E46" s="115">
        <v>766</v>
      </c>
      <c r="F46" s="114">
        <v>755</v>
      </c>
      <c r="G46" s="114">
        <v>784</v>
      </c>
      <c r="H46" s="114">
        <v>762</v>
      </c>
      <c r="I46" s="140">
        <v>747</v>
      </c>
      <c r="J46" s="115">
        <v>19</v>
      </c>
      <c r="K46" s="116">
        <v>2.5435073627844713</v>
      </c>
    </row>
    <row r="47" spans="1:11" ht="14.1" customHeight="1" x14ac:dyDescent="0.2">
      <c r="A47" s="306">
        <v>61</v>
      </c>
      <c r="B47" s="307" t="s">
        <v>269</v>
      </c>
      <c r="C47" s="308"/>
      <c r="D47" s="113">
        <v>1.7332123411978222</v>
      </c>
      <c r="E47" s="115">
        <v>573</v>
      </c>
      <c r="F47" s="114">
        <v>577</v>
      </c>
      <c r="G47" s="114">
        <v>585</v>
      </c>
      <c r="H47" s="114">
        <v>583</v>
      </c>
      <c r="I47" s="140">
        <v>587</v>
      </c>
      <c r="J47" s="115">
        <v>-14</v>
      </c>
      <c r="K47" s="116">
        <v>-2.385008517887564</v>
      </c>
    </row>
    <row r="48" spans="1:11" ht="14.1" customHeight="1" x14ac:dyDescent="0.2">
      <c r="A48" s="306">
        <v>62</v>
      </c>
      <c r="B48" s="307" t="s">
        <v>270</v>
      </c>
      <c r="C48" s="308"/>
      <c r="D48" s="113">
        <v>7.707199032062916</v>
      </c>
      <c r="E48" s="115">
        <v>2548</v>
      </c>
      <c r="F48" s="114">
        <v>2554</v>
      </c>
      <c r="G48" s="114">
        <v>2567</v>
      </c>
      <c r="H48" s="114">
        <v>2565</v>
      </c>
      <c r="I48" s="140">
        <v>2554</v>
      </c>
      <c r="J48" s="115">
        <v>-6</v>
      </c>
      <c r="K48" s="116">
        <v>-0.23492560689115113</v>
      </c>
    </row>
    <row r="49" spans="1:11" ht="14.1" customHeight="1" x14ac:dyDescent="0.2">
      <c r="A49" s="306">
        <v>63</v>
      </c>
      <c r="B49" s="307" t="s">
        <v>271</v>
      </c>
      <c r="C49" s="308"/>
      <c r="D49" s="113">
        <v>1.515426497277677</v>
      </c>
      <c r="E49" s="115">
        <v>501</v>
      </c>
      <c r="F49" s="114">
        <v>515</v>
      </c>
      <c r="G49" s="114">
        <v>530</v>
      </c>
      <c r="H49" s="114">
        <v>522</v>
      </c>
      <c r="I49" s="140">
        <v>507</v>
      </c>
      <c r="J49" s="115">
        <v>-6</v>
      </c>
      <c r="K49" s="116">
        <v>-1.1834319526627219</v>
      </c>
    </row>
    <row r="50" spans="1:11" ht="14.1" customHeight="1" x14ac:dyDescent="0.2">
      <c r="A50" s="306" t="s">
        <v>272</v>
      </c>
      <c r="B50" s="307" t="s">
        <v>273</v>
      </c>
      <c r="C50" s="308"/>
      <c r="D50" s="113">
        <v>0.23895946763460374</v>
      </c>
      <c r="E50" s="115">
        <v>79</v>
      </c>
      <c r="F50" s="114">
        <v>79</v>
      </c>
      <c r="G50" s="114">
        <v>84</v>
      </c>
      <c r="H50" s="114">
        <v>85</v>
      </c>
      <c r="I50" s="140">
        <v>86</v>
      </c>
      <c r="J50" s="115">
        <v>-7</v>
      </c>
      <c r="K50" s="116">
        <v>-8.1395348837209305</v>
      </c>
    </row>
    <row r="51" spans="1:11" ht="14.1" customHeight="1" x14ac:dyDescent="0.2">
      <c r="A51" s="306" t="s">
        <v>274</v>
      </c>
      <c r="B51" s="307" t="s">
        <v>275</v>
      </c>
      <c r="C51" s="308"/>
      <c r="D51" s="113">
        <v>1.0496067755595886</v>
      </c>
      <c r="E51" s="115">
        <v>347</v>
      </c>
      <c r="F51" s="114">
        <v>360</v>
      </c>
      <c r="G51" s="114">
        <v>368</v>
      </c>
      <c r="H51" s="114">
        <v>362</v>
      </c>
      <c r="I51" s="140">
        <v>351</v>
      </c>
      <c r="J51" s="115">
        <v>-4</v>
      </c>
      <c r="K51" s="116">
        <v>-1.1396011396011396</v>
      </c>
    </row>
    <row r="52" spans="1:11" ht="14.1" customHeight="1" x14ac:dyDescent="0.2">
      <c r="A52" s="306">
        <v>71</v>
      </c>
      <c r="B52" s="307" t="s">
        <v>276</v>
      </c>
      <c r="C52" s="308"/>
      <c r="D52" s="113">
        <v>9.3889897156684814</v>
      </c>
      <c r="E52" s="115">
        <v>3104</v>
      </c>
      <c r="F52" s="114">
        <v>3109</v>
      </c>
      <c r="G52" s="114">
        <v>3115</v>
      </c>
      <c r="H52" s="114">
        <v>3089</v>
      </c>
      <c r="I52" s="140">
        <v>3113</v>
      </c>
      <c r="J52" s="115">
        <v>-9</v>
      </c>
      <c r="K52" s="116">
        <v>-0.28911018310311598</v>
      </c>
    </row>
    <row r="53" spans="1:11" ht="14.1" customHeight="1" x14ac:dyDescent="0.2">
      <c r="A53" s="306" t="s">
        <v>277</v>
      </c>
      <c r="B53" s="307" t="s">
        <v>278</v>
      </c>
      <c r="C53" s="308"/>
      <c r="D53" s="113">
        <v>4.1893526920750155</v>
      </c>
      <c r="E53" s="115">
        <v>1385</v>
      </c>
      <c r="F53" s="114">
        <v>1399</v>
      </c>
      <c r="G53" s="114">
        <v>1403</v>
      </c>
      <c r="H53" s="114">
        <v>1378</v>
      </c>
      <c r="I53" s="140">
        <v>1379</v>
      </c>
      <c r="J53" s="115">
        <v>6</v>
      </c>
      <c r="K53" s="116">
        <v>0.43509789702683105</v>
      </c>
    </row>
    <row r="54" spans="1:11" ht="14.1" customHeight="1" x14ac:dyDescent="0.2">
      <c r="A54" s="306" t="s">
        <v>279</v>
      </c>
      <c r="B54" s="307" t="s">
        <v>280</v>
      </c>
      <c r="C54" s="308"/>
      <c r="D54" s="113">
        <v>4.195402298850575</v>
      </c>
      <c r="E54" s="115">
        <v>1387</v>
      </c>
      <c r="F54" s="114">
        <v>1386</v>
      </c>
      <c r="G54" s="114">
        <v>1388</v>
      </c>
      <c r="H54" s="114">
        <v>1389</v>
      </c>
      <c r="I54" s="140">
        <v>1410</v>
      </c>
      <c r="J54" s="115">
        <v>-23</v>
      </c>
      <c r="K54" s="116">
        <v>-1.6312056737588652</v>
      </c>
    </row>
    <row r="55" spans="1:11" ht="14.1" customHeight="1" x14ac:dyDescent="0.2">
      <c r="A55" s="306">
        <v>72</v>
      </c>
      <c r="B55" s="307" t="s">
        <v>281</v>
      </c>
      <c r="C55" s="308"/>
      <c r="D55" s="113">
        <v>2.8705384150030246</v>
      </c>
      <c r="E55" s="115">
        <v>949</v>
      </c>
      <c r="F55" s="114">
        <v>957</v>
      </c>
      <c r="G55" s="114">
        <v>970</v>
      </c>
      <c r="H55" s="114">
        <v>954</v>
      </c>
      <c r="I55" s="140">
        <v>950</v>
      </c>
      <c r="J55" s="115">
        <v>-1</v>
      </c>
      <c r="K55" s="116">
        <v>-0.10526315789473684</v>
      </c>
    </row>
    <row r="56" spans="1:11" ht="14.1" customHeight="1" x14ac:dyDescent="0.2">
      <c r="A56" s="306" t="s">
        <v>282</v>
      </c>
      <c r="B56" s="307" t="s">
        <v>283</v>
      </c>
      <c r="C56" s="308"/>
      <c r="D56" s="113">
        <v>1.1796733212341197</v>
      </c>
      <c r="E56" s="115">
        <v>390</v>
      </c>
      <c r="F56" s="114">
        <v>393</v>
      </c>
      <c r="G56" s="114">
        <v>396</v>
      </c>
      <c r="H56" s="114">
        <v>389</v>
      </c>
      <c r="I56" s="140">
        <v>393</v>
      </c>
      <c r="J56" s="115">
        <v>-3</v>
      </c>
      <c r="K56" s="116">
        <v>-0.76335877862595425</v>
      </c>
    </row>
    <row r="57" spans="1:11" ht="14.1" customHeight="1" x14ac:dyDescent="0.2">
      <c r="A57" s="306" t="s">
        <v>284</v>
      </c>
      <c r="B57" s="307" t="s">
        <v>285</v>
      </c>
      <c r="C57" s="308"/>
      <c r="D57" s="113">
        <v>1.2250453720508168</v>
      </c>
      <c r="E57" s="115">
        <v>405</v>
      </c>
      <c r="F57" s="114">
        <v>406</v>
      </c>
      <c r="G57" s="114">
        <v>414</v>
      </c>
      <c r="H57" s="114">
        <v>411</v>
      </c>
      <c r="I57" s="140">
        <v>407</v>
      </c>
      <c r="J57" s="115">
        <v>-2</v>
      </c>
      <c r="K57" s="116">
        <v>-0.49140049140049141</v>
      </c>
    </row>
    <row r="58" spans="1:11" ht="14.1" customHeight="1" x14ac:dyDescent="0.2">
      <c r="A58" s="306">
        <v>73</v>
      </c>
      <c r="B58" s="307" t="s">
        <v>286</v>
      </c>
      <c r="C58" s="308"/>
      <c r="D58" s="113">
        <v>2.4319419237749544</v>
      </c>
      <c r="E58" s="115">
        <v>804</v>
      </c>
      <c r="F58" s="114">
        <v>832</v>
      </c>
      <c r="G58" s="114">
        <v>838</v>
      </c>
      <c r="H58" s="114">
        <v>826</v>
      </c>
      <c r="I58" s="140">
        <v>831</v>
      </c>
      <c r="J58" s="115">
        <v>-27</v>
      </c>
      <c r="K58" s="116">
        <v>-3.2490974729241877</v>
      </c>
    </row>
    <row r="59" spans="1:11" ht="14.1" customHeight="1" x14ac:dyDescent="0.2">
      <c r="A59" s="306" t="s">
        <v>287</v>
      </c>
      <c r="B59" s="307" t="s">
        <v>288</v>
      </c>
      <c r="C59" s="308"/>
      <c r="D59" s="113">
        <v>2.0840895341802783</v>
      </c>
      <c r="E59" s="115">
        <v>689</v>
      </c>
      <c r="F59" s="114">
        <v>715</v>
      </c>
      <c r="G59" s="114">
        <v>720</v>
      </c>
      <c r="H59" s="114">
        <v>709</v>
      </c>
      <c r="I59" s="140">
        <v>716</v>
      </c>
      <c r="J59" s="115">
        <v>-27</v>
      </c>
      <c r="K59" s="116">
        <v>-3.7709497206703912</v>
      </c>
    </row>
    <row r="60" spans="1:11" ht="14.1" customHeight="1" x14ac:dyDescent="0.2">
      <c r="A60" s="306">
        <v>81</v>
      </c>
      <c r="B60" s="307" t="s">
        <v>289</v>
      </c>
      <c r="C60" s="308"/>
      <c r="D60" s="113">
        <v>8.3333333333333339</v>
      </c>
      <c r="E60" s="115">
        <v>2755</v>
      </c>
      <c r="F60" s="114">
        <v>2782</v>
      </c>
      <c r="G60" s="114">
        <v>2766</v>
      </c>
      <c r="H60" s="114">
        <v>2740</v>
      </c>
      <c r="I60" s="140">
        <v>2753</v>
      </c>
      <c r="J60" s="115">
        <v>2</v>
      </c>
      <c r="K60" s="116">
        <v>7.2648020341445699E-2</v>
      </c>
    </row>
    <row r="61" spans="1:11" ht="14.1" customHeight="1" x14ac:dyDescent="0.2">
      <c r="A61" s="306" t="s">
        <v>290</v>
      </c>
      <c r="B61" s="307" t="s">
        <v>291</v>
      </c>
      <c r="C61" s="308"/>
      <c r="D61" s="113">
        <v>1.8632788868723533</v>
      </c>
      <c r="E61" s="115">
        <v>616</v>
      </c>
      <c r="F61" s="114">
        <v>621</v>
      </c>
      <c r="G61" s="114">
        <v>623</v>
      </c>
      <c r="H61" s="114">
        <v>611</v>
      </c>
      <c r="I61" s="140">
        <v>616</v>
      </c>
      <c r="J61" s="115">
        <v>0</v>
      </c>
      <c r="K61" s="116">
        <v>0</v>
      </c>
    </row>
    <row r="62" spans="1:11" ht="14.1" customHeight="1" x14ac:dyDescent="0.2">
      <c r="A62" s="306" t="s">
        <v>292</v>
      </c>
      <c r="B62" s="307" t="s">
        <v>293</v>
      </c>
      <c r="C62" s="308"/>
      <c r="D62" s="113">
        <v>4.1863278886872353</v>
      </c>
      <c r="E62" s="115">
        <v>1384</v>
      </c>
      <c r="F62" s="114">
        <v>1402</v>
      </c>
      <c r="G62" s="114">
        <v>1383</v>
      </c>
      <c r="H62" s="114">
        <v>1372</v>
      </c>
      <c r="I62" s="140">
        <v>1385</v>
      </c>
      <c r="J62" s="115">
        <v>-1</v>
      </c>
      <c r="K62" s="116">
        <v>-7.2202166064981949E-2</v>
      </c>
    </row>
    <row r="63" spans="1:11" ht="14.1" customHeight="1" x14ac:dyDescent="0.2">
      <c r="A63" s="306"/>
      <c r="B63" s="307" t="s">
        <v>294</v>
      </c>
      <c r="C63" s="308"/>
      <c r="D63" s="113">
        <v>3.4301270417422867</v>
      </c>
      <c r="E63" s="115">
        <v>1134</v>
      </c>
      <c r="F63" s="114">
        <v>1142</v>
      </c>
      <c r="G63" s="114">
        <v>1129</v>
      </c>
      <c r="H63" s="114">
        <v>1121</v>
      </c>
      <c r="I63" s="140">
        <v>1130</v>
      </c>
      <c r="J63" s="115">
        <v>4</v>
      </c>
      <c r="K63" s="116">
        <v>0.35398230088495575</v>
      </c>
    </row>
    <row r="64" spans="1:11" ht="14.1" customHeight="1" x14ac:dyDescent="0.2">
      <c r="A64" s="306" t="s">
        <v>295</v>
      </c>
      <c r="B64" s="307" t="s">
        <v>296</v>
      </c>
      <c r="C64" s="308"/>
      <c r="D64" s="113">
        <v>0.61101028433151849</v>
      </c>
      <c r="E64" s="115">
        <v>202</v>
      </c>
      <c r="F64" s="114">
        <v>201</v>
      </c>
      <c r="G64" s="114">
        <v>200</v>
      </c>
      <c r="H64" s="114">
        <v>202</v>
      </c>
      <c r="I64" s="140">
        <v>201</v>
      </c>
      <c r="J64" s="115">
        <v>1</v>
      </c>
      <c r="K64" s="116">
        <v>0.49751243781094528</v>
      </c>
    </row>
    <row r="65" spans="1:11" ht="14.1" customHeight="1" x14ac:dyDescent="0.2">
      <c r="A65" s="306" t="s">
        <v>297</v>
      </c>
      <c r="B65" s="307" t="s">
        <v>298</v>
      </c>
      <c r="C65" s="308"/>
      <c r="D65" s="113">
        <v>1.0163339382940109</v>
      </c>
      <c r="E65" s="115">
        <v>336</v>
      </c>
      <c r="F65" s="114">
        <v>338</v>
      </c>
      <c r="G65" s="114">
        <v>337</v>
      </c>
      <c r="H65" s="114">
        <v>338</v>
      </c>
      <c r="I65" s="140">
        <v>338</v>
      </c>
      <c r="J65" s="115">
        <v>-2</v>
      </c>
      <c r="K65" s="116">
        <v>-0.59171597633136097</v>
      </c>
    </row>
    <row r="66" spans="1:11" ht="14.1" customHeight="1" x14ac:dyDescent="0.2">
      <c r="A66" s="306">
        <v>82</v>
      </c>
      <c r="B66" s="307" t="s">
        <v>299</v>
      </c>
      <c r="C66" s="308"/>
      <c r="D66" s="113">
        <v>4.5493042952208107</v>
      </c>
      <c r="E66" s="115">
        <v>1504</v>
      </c>
      <c r="F66" s="114">
        <v>1501</v>
      </c>
      <c r="G66" s="114">
        <v>1577</v>
      </c>
      <c r="H66" s="114">
        <v>1563</v>
      </c>
      <c r="I66" s="140">
        <v>1570</v>
      </c>
      <c r="J66" s="115">
        <v>-66</v>
      </c>
      <c r="K66" s="116">
        <v>-4.2038216560509554</v>
      </c>
    </row>
    <row r="67" spans="1:11" ht="14.1" customHeight="1" x14ac:dyDescent="0.2">
      <c r="A67" s="306" t="s">
        <v>300</v>
      </c>
      <c r="B67" s="307" t="s">
        <v>301</v>
      </c>
      <c r="C67" s="308"/>
      <c r="D67" s="113">
        <v>3.2244404113732608</v>
      </c>
      <c r="E67" s="115">
        <v>1066</v>
      </c>
      <c r="F67" s="114">
        <v>1060</v>
      </c>
      <c r="G67" s="114">
        <v>1133</v>
      </c>
      <c r="H67" s="114">
        <v>1116</v>
      </c>
      <c r="I67" s="140">
        <v>1116</v>
      </c>
      <c r="J67" s="115">
        <v>-50</v>
      </c>
      <c r="K67" s="116">
        <v>-4.4802867383512543</v>
      </c>
    </row>
    <row r="68" spans="1:11" ht="14.1" customHeight="1" x14ac:dyDescent="0.2">
      <c r="A68" s="306" t="s">
        <v>302</v>
      </c>
      <c r="B68" s="307" t="s">
        <v>303</v>
      </c>
      <c r="C68" s="308"/>
      <c r="D68" s="113">
        <v>0.79854809437386565</v>
      </c>
      <c r="E68" s="115">
        <v>264</v>
      </c>
      <c r="F68" s="114">
        <v>264</v>
      </c>
      <c r="G68" s="114">
        <v>267</v>
      </c>
      <c r="H68" s="114">
        <v>268</v>
      </c>
      <c r="I68" s="140">
        <v>276</v>
      </c>
      <c r="J68" s="115">
        <v>-12</v>
      </c>
      <c r="K68" s="116">
        <v>-4.3478260869565215</v>
      </c>
    </row>
    <row r="69" spans="1:11" ht="14.1" customHeight="1" x14ac:dyDescent="0.2">
      <c r="A69" s="306">
        <v>83</v>
      </c>
      <c r="B69" s="307" t="s">
        <v>304</v>
      </c>
      <c r="C69" s="308"/>
      <c r="D69" s="113">
        <v>5.626134301270417</v>
      </c>
      <c r="E69" s="115">
        <v>1860</v>
      </c>
      <c r="F69" s="114">
        <v>1874</v>
      </c>
      <c r="G69" s="114">
        <v>1876</v>
      </c>
      <c r="H69" s="114">
        <v>1843</v>
      </c>
      <c r="I69" s="140">
        <v>1839</v>
      </c>
      <c r="J69" s="115">
        <v>21</v>
      </c>
      <c r="K69" s="116">
        <v>1.1419249592169658</v>
      </c>
    </row>
    <row r="70" spans="1:11" ht="14.1" customHeight="1" x14ac:dyDescent="0.2">
      <c r="A70" s="306" t="s">
        <v>305</v>
      </c>
      <c r="B70" s="307" t="s">
        <v>306</v>
      </c>
      <c r="C70" s="308"/>
      <c r="D70" s="113">
        <v>5.0120992135511191</v>
      </c>
      <c r="E70" s="115">
        <v>1657</v>
      </c>
      <c r="F70" s="114">
        <v>1675</v>
      </c>
      <c r="G70" s="114">
        <v>1679</v>
      </c>
      <c r="H70" s="114">
        <v>1639</v>
      </c>
      <c r="I70" s="140">
        <v>1654</v>
      </c>
      <c r="J70" s="115">
        <v>3</v>
      </c>
      <c r="K70" s="116">
        <v>0.18137847642079807</v>
      </c>
    </row>
    <row r="71" spans="1:11" ht="14.1" customHeight="1" x14ac:dyDescent="0.2">
      <c r="A71" s="306"/>
      <c r="B71" s="307" t="s">
        <v>307</v>
      </c>
      <c r="C71" s="308"/>
      <c r="D71" s="113">
        <v>3.0852994555353903</v>
      </c>
      <c r="E71" s="115">
        <v>1020</v>
      </c>
      <c r="F71" s="114">
        <v>1021</v>
      </c>
      <c r="G71" s="114">
        <v>1015</v>
      </c>
      <c r="H71" s="114">
        <v>1002</v>
      </c>
      <c r="I71" s="140">
        <v>995</v>
      </c>
      <c r="J71" s="115">
        <v>25</v>
      </c>
      <c r="K71" s="116">
        <v>2.512562814070352</v>
      </c>
    </row>
    <row r="72" spans="1:11" ht="14.1" customHeight="1" x14ac:dyDescent="0.2">
      <c r="A72" s="306">
        <v>84</v>
      </c>
      <c r="B72" s="307" t="s">
        <v>308</v>
      </c>
      <c r="C72" s="308"/>
      <c r="D72" s="113">
        <v>1.1796733212341197</v>
      </c>
      <c r="E72" s="115">
        <v>390</v>
      </c>
      <c r="F72" s="114">
        <v>373</v>
      </c>
      <c r="G72" s="114">
        <v>368</v>
      </c>
      <c r="H72" s="114">
        <v>345</v>
      </c>
      <c r="I72" s="140">
        <v>355</v>
      </c>
      <c r="J72" s="115">
        <v>35</v>
      </c>
      <c r="K72" s="116">
        <v>9.8591549295774641</v>
      </c>
    </row>
    <row r="73" spans="1:11" ht="14.1" customHeight="1" x14ac:dyDescent="0.2">
      <c r="A73" s="306" t="s">
        <v>309</v>
      </c>
      <c r="B73" s="307" t="s">
        <v>310</v>
      </c>
      <c r="C73" s="308"/>
      <c r="D73" s="113">
        <v>0.73805202661826985</v>
      </c>
      <c r="E73" s="115">
        <v>244</v>
      </c>
      <c r="F73" s="114">
        <v>237</v>
      </c>
      <c r="G73" s="114">
        <v>232</v>
      </c>
      <c r="H73" s="114">
        <v>213</v>
      </c>
      <c r="I73" s="140">
        <v>222</v>
      </c>
      <c r="J73" s="115">
        <v>22</v>
      </c>
      <c r="K73" s="116">
        <v>9.9099099099099099</v>
      </c>
    </row>
    <row r="74" spans="1:11" ht="14.1" customHeight="1" x14ac:dyDescent="0.2">
      <c r="A74" s="306" t="s">
        <v>311</v>
      </c>
      <c r="B74" s="307" t="s">
        <v>312</v>
      </c>
      <c r="C74" s="308"/>
      <c r="D74" s="113">
        <v>0.14821536600120991</v>
      </c>
      <c r="E74" s="115">
        <v>49</v>
      </c>
      <c r="F74" s="114">
        <v>36</v>
      </c>
      <c r="G74" s="114">
        <v>36</v>
      </c>
      <c r="H74" s="114">
        <v>36</v>
      </c>
      <c r="I74" s="140">
        <v>39</v>
      </c>
      <c r="J74" s="115">
        <v>10</v>
      </c>
      <c r="K74" s="116">
        <v>25.641025641025642</v>
      </c>
    </row>
    <row r="75" spans="1:11" ht="14.1" customHeight="1" x14ac:dyDescent="0.2">
      <c r="A75" s="306" t="s">
        <v>313</v>
      </c>
      <c r="B75" s="307" t="s">
        <v>314</v>
      </c>
      <c r="C75" s="308"/>
      <c r="D75" s="113">
        <v>1.2099213551119177E-2</v>
      </c>
      <c r="E75" s="115">
        <v>4</v>
      </c>
      <c r="F75" s="114">
        <v>5</v>
      </c>
      <c r="G75" s="114">
        <v>5</v>
      </c>
      <c r="H75" s="114">
        <v>6</v>
      </c>
      <c r="I75" s="140">
        <v>6</v>
      </c>
      <c r="J75" s="115">
        <v>-2</v>
      </c>
      <c r="K75" s="116">
        <v>-33.333333333333336</v>
      </c>
    </row>
    <row r="76" spans="1:11" ht="14.1" customHeight="1" x14ac:dyDescent="0.2">
      <c r="A76" s="306">
        <v>91</v>
      </c>
      <c r="B76" s="307" t="s">
        <v>315</v>
      </c>
      <c r="C76" s="308"/>
      <c r="D76" s="113">
        <v>0.16031457955232911</v>
      </c>
      <c r="E76" s="115">
        <v>53</v>
      </c>
      <c r="F76" s="114">
        <v>59</v>
      </c>
      <c r="G76" s="114">
        <v>55</v>
      </c>
      <c r="H76" s="114">
        <v>53</v>
      </c>
      <c r="I76" s="140">
        <v>51</v>
      </c>
      <c r="J76" s="115">
        <v>2</v>
      </c>
      <c r="K76" s="116">
        <v>3.9215686274509802</v>
      </c>
    </row>
    <row r="77" spans="1:11" ht="14.1" customHeight="1" x14ac:dyDescent="0.2">
      <c r="A77" s="306">
        <v>92</v>
      </c>
      <c r="B77" s="307" t="s">
        <v>316</v>
      </c>
      <c r="C77" s="308"/>
      <c r="D77" s="113">
        <v>0.66848154869933452</v>
      </c>
      <c r="E77" s="115">
        <v>221</v>
      </c>
      <c r="F77" s="114">
        <v>216</v>
      </c>
      <c r="G77" s="114">
        <v>221</v>
      </c>
      <c r="H77" s="114">
        <v>217</v>
      </c>
      <c r="I77" s="140">
        <v>218</v>
      </c>
      <c r="J77" s="115">
        <v>3</v>
      </c>
      <c r="K77" s="116">
        <v>1.3761467889908257</v>
      </c>
    </row>
    <row r="78" spans="1:11" ht="14.1" customHeight="1" x14ac:dyDescent="0.2">
      <c r="A78" s="306">
        <v>93</v>
      </c>
      <c r="B78" s="307" t="s">
        <v>317</v>
      </c>
      <c r="C78" s="308"/>
      <c r="D78" s="113">
        <v>0.12401693889897157</v>
      </c>
      <c r="E78" s="115">
        <v>41</v>
      </c>
      <c r="F78" s="114">
        <v>43</v>
      </c>
      <c r="G78" s="114">
        <v>45</v>
      </c>
      <c r="H78" s="114">
        <v>43</v>
      </c>
      <c r="I78" s="140">
        <v>41</v>
      </c>
      <c r="J78" s="115">
        <v>0</v>
      </c>
      <c r="K78" s="116">
        <v>0</v>
      </c>
    </row>
    <row r="79" spans="1:11" ht="14.1" customHeight="1" x14ac:dyDescent="0.2">
      <c r="A79" s="306">
        <v>94</v>
      </c>
      <c r="B79" s="307" t="s">
        <v>318</v>
      </c>
      <c r="C79" s="308"/>
      <c r="D79" s="113" t="s">
        <v>513</v>
      </c>
      <c r="E79" s="115" t="s">
        <v>513</v>
      </c>
      <c r="F79" s="114" t="s">
        <v>513</v>
      </c>
      <c r="G79" s="114" t="s">
        <v>513</v>
      </c>
      <c r="H79" s="114" t="s">
        <v>513</v>
      </c>
      <c r="I79" s="140">
        <v>20</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224</v>
      </c>
      <c r="C81" s="312"/>
      <c r="D81" s="125">
        <v>2.4803387779794313</v>
      </c>
      <c r="E81" s="143">
        <v>820</v>
      </c>
      <c r="F81" s="144">
        <v>825</v>
      </c>
      <c r="G81" s="144">
        <v>824</v>
      </c>
      <c r="H81" s="144">
        <v>825</v>
      </c>
      <c r="I81" s="145">
        <v>829</v>
      </c>
      <c r="J81" s="143">
        <v>-9</v>
      </c>
      <c r="K81" s="146">
        <v>-1.0856453558504222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4207</v>
      </c>
      <c r="E12" s="114">
        <v>4433</v>
      </c>
      <c r="F12" s="114">
        <v>4454</v>
      </c>
      <c r="G12" s="114">
        <v>4491</v>
      </c>
      <c r="H12" s="140">
        <v>4392</v>
      </c>
      <c r="I12" s="115">
        <v>-185</v>
      </c>
      <c r="J12" s="116">
        <v>-4.2122040072859743</v>
      </c>
      <c r="K12"/>
      <c r="L12"/>
      <c r="M12"/>
      <c r="N12"/>
      <c r="O12"/>
      <c r="P12"/>
    </row>
    <row r="13" spans="1:16" s="110" customFormat="1" ht="14.45" customHeight="1" x14ac:dyDescent="0.2">
      <c r="A13" s="120" t="s">
        <v>105</v>
      </c>
      <c r="B13" s="119" t="s">
        <v>106</v>
      </c>
      <c r="C13" s="113">
        <v>42.167815545519375</v>
      </c>
      <c r="D13" s="115">
        <v>1774</v>
      </c>
      <c r="E13" s="114">
        <v>1850</v>
      </c>
      <c r="F13" s="114">
        <v>1846</v>
      </c>
      <c r="G13" s="114">
        <v>1848</v>
      </c>
      <c r="H13" s="140">
        <v>1803</v>
      </c>
      <c r="I13" s="115">
        <v>-29</v>
      </c>
      <c r="J13" s="116">
        <v>-1.6084303937881308</v>
      </c>
      <c r="K13"/>
      <c r="L13"/>
      <c r="M13"/>
      <c r="N13"/>
      <c r="O13"/>
      <c r="P13"/>
    </row>
    <row r="14" spans="1:16" s="110" customFormat="1" ht="14.45" customHeight="1" x14ac:dyDescent="0.2">
      <c r="A14" s="120"/>
      <c r="B14" s="119" t="s">
        <v>107</v>
      </c>
      <c r="C14" s="113">
        <v>57.832184454480625</v>
      </c>
      <c r="D14" s="115">
        <v>2433</v>
      </c>
      <c r="E14" s="114">
        <v>2583</v>
      </c>
      <c r="F14" s="114">
        <v>2608</v>
      </c>
      <c r="G14" s="114">
        <v>2643</v>
      </c>
      <c r="H14" s="140">
        <v>2589</v>
      </c>
      <c r="I14" s="115">
        <v>-156</v>
      </c>
      <c r="J14" s="116">
        <v>-6.0254924681344146</v>
      </c>
      <c r="K14"/>
      <c r="L14"/>
      <c r="M14"/>
      <c r="N14"/>
      <c r="O14"/>
      <c r="P14"/>
    </row>
    <row r="15" spans="1:16" s="110" customFormat="1" ht="14.45" customHeight="1" x14ac:dyDescent="0.2">
      <c r="A15" s="118" t="s">
        <v>105</v>
      </c>
      <c r="B15" s="121" t="s">
        <v>108</v>
      </c>
      <c r="C15" s="113">
        <v>7.6539101497504163</v>
      </c>
      <c r="D15" s="115">
        <v>322</v>
      </c>
      <c r="E15" s="114">
        <v>346</v>
      </c>
      <c r="F15" s="114">
        <v>351</v>
      </c>
      <c r="G15" s="114">
        <v>381</v>
      </c>
      <c r="H15" s="140">
        <v>320</v>
      </c>
      <c r="I15" s="115">
        <v>2</v>
      </c>
      <c r="J15" s="116">
        <v>0.625</v>
      </c>
      <c r="K15"/>
      <c r="L15"/>
      <c r="M15"/>
      <c r="N15"/>
      <c r="O15"/>
      <c r="P15"/>
    </row>
    <row r="16" spans="1:16" s="110" customFormat="1" ht="14.45" customHeight="1" x14ac:dyDescent="0.2">
      <c r="A16" s="118"/>
      <c r="B16" s="121" t="s">
        <v>109</v>
      </c>
      <c r="C16" s="113">
        <v>36.035179462800095</v>
      </c>
      <c r="D16" s="115">
        <v>1516</v>
      </c>
      <c r="E16" s="114">
        <v>1617</v>
      </c>
      <c r="F16" s="114">
        <v>1624</v>
      </c>
      <c r="G16" s="114">
        <v>1643</v>
      </c>
      <c r="H16" s="140">
        <v>1681</v>
      </c>
      <c r="I16" s="115">
        <v>-165</v>
      </c>
      <c r="J16" s="116">
        <v>-9.815585960737657</v>
      </c>
      <c r="K16"/>
      <c r="L16"/>
      <c r="M16"/>
      <c r="N16"/>
      <c r="O16"/>
      <c r="P16"/>
    </row>
    <row r="17" spans="1:16" s="110" customFormat="1" ht="14.45" customHeight="1" x14ac:dyDescent="0.2">
      <c r="A17" s="118"/>
      <c r="B17" s="121" t="s">
        <v>110</v>
      </c>
      <c r="C17" s="113">
        <v>28.690278107915379</v>
      </c>
      <c r="D17" s="115">
        <v>1207</v>
      </c>
      <c r="E17" s="114">
        <v>1265</v>
      </c>
      <c r="F17" s="114">
        <v>1293</v>
      </c>
      <c r="G17" s="114">
        <v>1322</v>
      </c>
      <c r="H17" s="140">
        <v>1327</v>
      </c>
      <c r="I17" s="115">
        <v>-120</v>
      </c>
      <c r="J17" s="116">
        <v>-9.0429540316503392</v>
      </c>
      <c r="K17"/>
      <c r="L17"/>
      <c r="M17"/>
      <c r="N17"/>
      <c r="O17"/>
      <c r="P17"/>
    </row>
    <row r="18" spans="1:16" s="110" customFormat="1" ht="14.45" customHeight="1" x14ac:dyDescent="0.2">
      <c r="A18" s="120"/>
      <c r="B18" s="121" t="s">
        <v>111</v>
      </c>
      <c r="C18" s="113">
        <v>27.62063227953411</v>
      </c>
      <c r="D18" s="115">
        <v>1162</v>
      </c>
      <c r="E18" s="114">
        <v>1205</v>
      </c>
      <c r="F18" s="114">
        <v>1186</v>
      </c>
      <c r="G18" s="114">
        <v>1145</v>
      </c>
      <c r="H18" s="140">
        <v>1064</v>
      </c>
      <c r="I18" s="115">
        <v>98</v>
      </c>
      <c r="J18" s="116">
        <v>9.2105263157894743</v>
      </c>
      <c r="K18"/>
      <c r="L18"/>
      <c r="M18"/>
      <c r="N18"/>
      <c r="O18"/>
      <c r="P18"/>
    </row>
    <row r="19" spans="1:16" s="110" customFormat="1" ht="14.45" customHeight="1" x14ac:dyDescent="0.2">
      <c r="A19" s="120"/>
      <c r="B19" s="121" t="s">
        <v>112</v>
      </c>
      <c r="C19" s="113">
        <v>3.9220347040646542</v>
      </c>
      <c r="D19" s="115">
        <v>165</v>
      </c>
      <c r="E19" s="114">
        <v>191</v>
      </c>
      <c r="F19" s="114">
        <v>193</v>
      </c>
      <c r="G19" s="114">
        <v>154</v>
      </c>
      <c r="H19" s="140">
        <v>136</v>
      </c>
      <c r="I19" s="115">
        <v>29</v>
      </c>
      <c r="J19" s="116">
        <v>21.323529411764707</v>
      </c>
      <c r="K19"/>
      <c r="L19"/>
      <c r="M19"/>
      <c r="N19"/>
      <c r="O19"/>
      <c r="P19"/>
    </row>
    <row r="20" spans="1:16" s="110" customFormat="1" ht="14.45" customHeight="1" x14ac:dyDescent="0.2">
      <c r="A20" s="120" t="s">
        <v>113</v>
      </c>
      <c r="B20" s="119" t="s">
        <v>116</v>
      </c>
      <c r="C20" s="113">
        <v>98.478725932968857</v>
      </c>
      <c r="D20" s="115">
        <v>4143</v>
      </c>
      <c r="E20" s="114">
        <v>4373</v>
      </c>
      <c r="F20" s="114">
        <v>4392</v>
      </c>
      <c r="G20" s="114">
        <v>4426</v>
      </c>
      <c r="H20" s="140">
        <v>4328</v>
      </c>
      <c r="I20" s="115">
        <v>-185</v>
      </c>
      <c r="J20" s="116">
        <v>-4.2744916820702406</v>
      </c>
      <c r="K20"/>
      <c r="L20"/>
      <c r="M20"/>
      <c r="N20"/>
      <c r="O20"/>
      <c r="P20"/>
    </row>
    <row r="21" spans="1:16" s="110" customFormat="1" ht="14.45" customHeight="1" x14ac:dyDescent="0.2">
      <c r="A21" s="123"/>
      <c r="B21" s="124" t="s">
        <v>117</v>
      </c>
      <c r="C21" s="125">
        <v>1.449964345139054</v>
      </c>
      <c r="D21" s="143">
        <v>61</v>
      </c>
      <c r="E21" s="144">
        <v>57</v>
      </c>
      <c r="F21" s="144">
        <v>59</v>
      </c>
      <c r="G21" s="144">
        <v>61</v>
      </c>
      <c r="H21" s="145">
        <v>60</v>
      </c>
      <c r="I21" s="143">
        <v>1</v>
      </c>
      <c r="J21" s="146">
        <v>1.6666666666666667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4879</v>
      </c>
      <c r="E56" s="114">
        <v>5101</v>
      </c>
      <c r="F56" s="114">
        <v>5189</v>
      </c>
      <c r="G56" s="114">
        <v>5248</v>
      </c>
      <c r="H56" s="140">
        <v>5109</v>
      </c>
      <c r="I56" s="115">
        <v>-230</v>
      </c>
      <c r="J56" s="116">
        <v>-4.5018594636915248</v>
      </c>
      <c r="K56"/>
      <c r="L56"/>
      <c r="M56"/>
      <c r="N56"/>
      <c r="O56"/>
      <c r="P56"/>
    </row>
    <row r="57" spans="1:16" s="110" customFormat="1" ht="14.45" customHeight="1" x14ac:dyDescent="0.2">
      <c r="A57" s="120" t="s">
        <v>105</v>
      </c>
      <c r="B57" s="119" t="s">
        <v>106</v>
      </c>
      <c r="C57" s="113">
        <v>41.914326706292272</v>
      </c>
      <c r="D57" s="115">
        <v>2045</v>
      </c>
      <c r="E57" s="114">
        <v>2130</v>
      </c>
      <c r="F57" s="114">
        <v>2159</v>
      </c>
      <c r="G57" s="114">
        <v>2169</v>
      </c>
      <c r="H57" s="140">
        <v>2104</v>
      </c>
      <c r="I57" s="115">
        <v>-59</v>
      </c>
      <c r="J57" s="116">
        <v>-2.8041825095057034</v>
      </c>
    </row>
    <row r="58" spans="1:16" s="110" customFormat="1" ht="14.45" customHeight="1" x14ac:dyDescent="0.2">
      <c r="A58" s="120"/>
      <c r="B58" s="119" t="s">
        <v>107</v>
      </c>
      <c r="C58" s="113">
        <v>58.085673293707728</v>
      </c>
      <c r="D58" s="115">
        <v>2834</v>
      </c>
      <c r="E58" s="114">
        <v>2971</v>
      </c>
      <c r="F58" s="114">
        <v>3030</v>
      </c>
      <c r="G58" s="114">
        <v>3079</v>
      </c>
      <c r="H58" s="140">
        <v>3005</v>
      </c>
      <c r="I58" s="115">
        <v>-171</v>
      </c>
      <c r="J58" s="116">
        <v>-5.690515806988353</v>
      </c>
    </row>
    <row r="59" spans="1:16" s="110" customFormat="1" ht="14.45" customHeight="1" x14ac:dyDescent="0.2">
      <c r="A59" s="118" t="s">
        <v>105</v>
      </c>
      <c r="B59" s="121" t="s">
        <v>108</v>
      </c>
      <c r="C59" s="113">
        <v>6.4357450297192047</v>
      </c>
      <c r="D59" s="115">
        <v>314</v>
      </c>
      <c r="E59" s="114">
        <v>330</v>
      </c>
      <c r="F59" s="114">
        <v>346</v>
      </c>
      <c r="G59" s="114">
        <v>387</v>
      </c>
      <c r="H59" s="140">
        <v>324</v>
      </c>
      <c r="I59" s="115">
        <v>-10</v>
      </c>
      <c r="J59" s="116">
        <v>-3.0864197530864197</v>
      </c>
    </row>
    <row r="60" spans="1:16" s="110" customFormat="1" ht="14.45" customHeight="1" x14ac:dyDescent="0.2">
      <c r="A60" s="118"/>
      <c r="B60" s="121" t="s">
        <v>109</v>
      </c>
      <c r="C60" s="113">
        <v>35.929493748718997</v>
      </c>
      <c r="D60" s="115">
        <v>1753</v>
      </c>
      <c r="E60" s="114">
        <v>1836</v>
      </c>
      <c r="F60" s="114">
        <v>1872</v>
      </c>
      <c r="G60" s="114">
        <v>1910</v>
      </c>
      <c r="H60" s="140">
        <v>1939</v>
      </c>
      <c r="I60" s="115">
        <v>-186</v>
      </c>
      <c r="J60" s="116">
        <v>-9.5925734914904588</v>
      </c>
    </row>
    <row r="61" spans="1:16" s="110" customFormat="1" ht="14.45" customHeight="1" x14ac:dyDescent="0.2">
      <c r="A61" s="118"/>
      <c r="B61" s="121" t="s">
        <v>110</v>
      </c>
      <c r="C61" s="113">
        <v>29.739700758352122</v>
      </c>
      <c r="D61" s="115">
        <v>1451</v>
      </c>
      <c r="E61" s="114">
        <v>1530</v>
      </c>
      <c r="F61" s="114">
        <v>1578</v>
      </c>
      <c r="G61" s="114">
        <v>1616</v>
      </c>
      <c r="H61" s="140">
        <v>1603</v>
      </c>
      <c r="I61" s="115">
        <v>-152</v>
      </c>
      <c r="J61" s="116">
        <v>-9.4822208359326261</v>
      </c>
    </row>
    <row r="62" spans="1:16" s="110" customFormat="1" ht="14.45" customHeight="1" x14ac:dyDescent="0.2">
      <c r="A62" s="120"/>
      <c r="B62" s="121" t="s">
        <v>111</v>
      </c>
      <c r="C62" s="113">
        <v>27.895060463209674</v>
      </c>
      <c r="D62" s="115">
        <v>1361</v>
      </c>
      <c r="E62" s="114">
        <v>1405</v>
      </c>
      <c r="F62" s="114">
        <v>1393</v>
      </c>
      <c r="G62" s="114">
        <v>1335</v>
      </c>
      <c r="H62" s="140">
        <v>1243</v>
      </c>
      <c r="I62" s="115">
        <v>118</v>
      </c>
      <c r="J62" s="116">
        <v>9.4931617055510866</v>
      </c>
    </row>
    <row r="63" spans="1:16" s="110" customFormat="1" ht="14.45" customHeight="1" x14ac:dyDescent="0.2">
      <c r="A63" s="120"/>
      <c r="B63" s="121" t="s">
        <v>112</v>
      </c>
      <c r="C63" s="113">
        <v>3.9967206394753023</v>
      </c>
      <c r="D63" s="115">
        <v>195</v>
      </c>
      <c r="E63" s="114">
        <v>228</v>
      </c>
      <c r="F63" s="114">
        <v>234</v>
      </c>
      <c r="G63" s="114">
        <v>188</v>
      </c>
      <c r="H63" s="140">
        <v>171</v>
      </c>
      <c r="I63" s="115">
        <v>24</v>
      </c>
      <c r="J63" s="116">
        <v>14.035087719298245</v>
      </c>
    </row>
    <row r="64" spans="1:16" s="110" customFormat="1" ht="14.45" customHeight="1" x14ac:dyDescent="0.2">
      <c r="A64" s="120" t="s">
        <v>113</v>
      </c>
      <c r="B64" s="119" t="s">
        <v>116</v>
      </c>
      <c r="C64" s="113">
        <v>98.565279770444761</v>
      </c>
      <c r="D64" s="115">
        <v>4809</v>
      </c>
      <c r="E64" s="114">
        <v>5035</v>
      </c>
      <c r="F64" s="114">
        <v>5121</v>
      </c>
      <c r="G64" s="114">
        <v>5174</v>
      </c>
      <c r="H64" s="140">
        <v>5029</v>
      </c>
      <c r="I64" s="115">
        <v>-220</v>
      </c>
      <c r="J64" s="116">
        <v>-4.3746271624577453</v>
      </c>
    </row>
    <row r="65" spans="1:10" s="110" customFormat="1" ht="14.45" customHeight="1" x14ac:dyDescent="0.2">
      <c r="A65" s="123"/>
      <c r="B65" s="124" t="s">
        <v>117</v>
      </c>
      <c r="C65" s="125">
        <v>1.3527362164377947</v>
      </c>
      <c r="D65" s="143">
        <v>66</v>
      </c>
      <c r="E65" s="144">
        <v>63</v>
      </c>
      <c r="F65" s="144">
        <v>65</v>
      </c>
      <c r="G65" s="144">
        <v>70</v>
      </c>
      <c r="H65" s="145">
        <v>76</v>
      </c>
      <c r="I65" s="143">
        <v>-10</v>
      </c>
      <c r="J65" s="146">
        <v>-13.157894736842104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4207</v>
      </c>
      <c r="G11" s="114">
        <v>4433</v>
      </c>
      <c r="H11" s="114">
        <v>4454</v>
      </c>
      <c r="I11" s="114">
        <v>4491</v>
      </c>
      <c r="J11" s="140">
        <v>4392</v>
      </c>
      <c r="K11" s="114">
        <v>-185</v>
      </c>
      <c r="L11" s="116">
        <v>-4.2122040072859743</v>
      </c>
    </row>
    <row r="12" spans="1:17" s="110" customFormat="1" ht="24" customHeight="1" x14ac:dyDescent="0.2">
      <c r="A12" s="604" t="s">
        <v>185</v>
      </c>
      <c r="B12" s="605"/>
      <c r="C12" s="605"/>
      <c r="D12" s="606"/>
      <c r="E12" s="113">
        <v>42.167815545519375</v>
      </c>
      <c r="F12" s="115">
        <v>1774</v>
      </c>
      <c r="G12" s="114">
        <v>1850</v>
      </c>
      <c r="H12" s="114">
        <v>1846</v>
      </c>
      <c r="I12" s="114">
        <v>1848</v>
      </c>
      <c r="J12" s="140">
        <v>1803</v>
      </c>
      <c r="K12" s="114">
        <v>-29</v>
      </c>
      <c r="L12" s="116">
        <v>-1.6084303937881308</v>
      </c>
    </row>
    <row r="13" spans="1:17" s="110" customFormat="1" ht="15" customHeight="1" x14ac:dyDescent="0.2">
      <c r="A13" s="120"/>
      <c r="B13" s="612" t="s">
        <v>107</v>
      </c>
      <c r="C13" s="612"/>
      <c r="E13" s="113">
        <v>57.832184454480625</v>
      </c>
      <c r="F13" s="115">
        <v>2433</v>
      </c>
      <c r="G13" s="114">
        <v>2583</v>
      </c>
      <c r="H13" s="114">
        <v>2608</v>
      </c>
      <c r="I13" s="114">
        <v>2643</v>
      </c>
      <c r="J13" s="140">
        <v>2589</v>
      </c>
      <c r="K13" s="114">
        <v>-156</v>
      </c>
      <c r="L13" s="116">
        <v>-6.0254924681344146</v>
      </c>
    </row>
    <row r="14" spans="1:17" s="110" customFormat="1" ht="22.5" customHeight="1" x14ac:dyDescent="0.2">
      <c r="A14" s="604" t="s">
        <v>186</v>
      </c>
      <c r="B14" s="605"/>
      <c r="C14" s="605"/>
      <c r="D14" s="606"/>
      <c r="E14" s="113">
        <v>7.6539101497504163</v>
      </c>
      <c r="F14" s="115">
        <v>322</v>
      </c>
      <c r="G14" s="114">
        <v>346</v>
      </c>
      <c r="H14" s="114">
        <v>351</v>
      </c>
      <c r="I14" s="114">
        <v>381</v>
      </c>
      <c r="J14" s="140">
        <v>320</v>
      </c>
      <c r="K14" s="114">
        <v>2</v>
      </c>
      <c r="L14" s="116">
        <v>0.625</v>
      </c>
    </row>
    <row r="15" spans="1:17" s="110" customFormat="1" ht="15" customHeight="1" x14ac:dyDescent="0.2">
      <c r="A15" s="120"/>
      <c r="B15" s="119"/>
      <c r="C15" s="258" t="s">
        <v>106</v>
      </c>
      <c r="E15" s="113">
        <v>43.478260869565219</v>
      </c>
      <c r="F15" s="115">
        <v>140</v>
      </c>
      <c r="G15" s="114">
        <v>144</v>
      </c>
      <c r="H15" s="114">
        <v>141</v>
      </c>
      <c r="I15" s="114">
        <v>146</v>
      </c>
      <c r="J15" s="140">
        <v>124</v>
      </c>
      <c r="K15" s="114">
        <v>16</v>
      </c>
      <c r="L15" s="116">
        <v>12.903225806451612</v>
      </c>
    </row>
    <row r="16" spans="1:17" s="110" customFormat="1" ht="15" customHeight="1" x14ac:dyDescent="0.2">
      <c r="A16" s="120"/>
      <c r="B16" s="119"/>
      <c r="C16" s="258" t="s">
        <v>107</v>
      </c>
      <c r="E16" s="113">
        <v>56.521739130434781</v>
      </c>
      <c r="F16" s="115">
        <v>182</v>
      </c>
      <c r="G16" s="114">
        <v>202</v>
      </c>
      <c r="H16" s="114">
        <v>210</v>
      </c>
      <c r="I16" s="114">
        <v>235</v>
      </c>
      <c r="J16" s="140">
        <v>196</v>
      </c>
      <c r="K16" s="114">
        <v>-14</v>
      </c>
      <c r="L16" s="116">
        <v>-7.1428571428571432</v>
      </c>
    </row>
    <row r="17" spans="1:12" s="110" customFormat="1" ht="15" customHeight="1" x14ac:dyDescent="0.2">
      <c r="A17" s="120"/>
      <c r="B17" s="121" t="s">
        <v>109</v>
      </c>
      <c r="C17" s="258"/>
      <c r="E17" s="113">
        <v>36.035179462800095</v>
      </c>
      <c r="F17" s="115">
        <v>1516</v>
      </c>
      <c r="G17" s="114">
        <v>1617</v>
      </c>
      <c r="H17" s="114">
        <v>1624</v>
      </c>
      <c r="I17" s="114">
        <v>1643</v>
      </c>
      <c r="J17" s="140">
        <v>1681</v>
      </c>
      <c r="K17" s="114">
        <v>-165</v>
      </c>
      <c r="L17" s="116">
        <v>-9.815585960737657</v>
      </c>
    </row>
    <row r="18" spans="1:12" s="110" customFormat="1" ht="15" customHeight="1" x14ac:dyDescent="0.2">
      <c r="A18" s="120"/>
      <c r="B18" s="119"/>
      <c r="C18" s="258" t="s">
        <v>106</v>
      </c>
      <c r="E18" s="113">
        <v>36.939313984168862</v>
      </c>
      <c r="F18" s="115">
        <v>560</v>
      </c>
      <c r="G18" s="114">
        <v>588</v>
      </c>
      <c r="H18" s="114">
        <v>579</v>
      </c>
      <c r="I18" s="114">
        <v>585</v>
      </c>
      <c r="J18" s="140">
        <v>600</v>
      </c>
      <c r="K18" s="114">
        <v>-40</v>
      </c>
      <c r="L18" s="116">
        <v>-6.666666666666667</v>
      </c>
    </row>
    <row r="19" spans="1:12" s="110" customFormat="1" ht="15" customHeight="1" x14ac:dyDescent="0.2">
      <c r="A19" s="120"/>
      <c r="B19" s="119"/>
      <c r="C19" s="258" t="s">
        <v>107</v>
      </c>
      <c r="E19" s="113">
        <v>63.060686015831138</v>
      </c>
      <c r="F19" s="115">
        <v>956</v>
      </c>
      <c r="G19" s="114">
        <v>1029</v>
      </c>
      <c r="H19" s="114">
        <v>1045</v>
      </c>
      <c r="I19" s="114">
        <v>1058</v>
      </c>
      <c r="J19" s="140">
        <v>1081</v>
      </c>
      <c r="K19" s="114">
        <v>-125</v>
      </c>
      <c r="L19" s="116">
        <v>-11.563367252543941</v>
      </c>
    </row>
    <row r="20" spans="1:12" s="110" customFormat="1" ht="15" customHeight="1" x14ac:dyDescent="0.2">
      <c r="A20" s="120"/>
      <c r="B20" s="121" t="s">
        <v>110</v>
      </c>
      <c r="C20" s="258"/>
      <c r="E20" s="113">
        <v>28.690278107915379</v>
      </c>
      <c r="F20" s="115">
        <v>1207</v>
      </c>
      <c r="G20" s="114">
        <v>1265</v>
      </c>
      <c r="H20" s="114">
        <v>1293</v>
      </c>
      <c r="I20" s="114">
        <v>1322</v>
      </c>
      <c r="J20" s="140">
        <v>1327</v>
      </c>
      <c r="K20" s="114">
        <v>-120</v>
      </c>
      <c r="L20" s="116">
        <v>-9.0429540316503392</v>
      </c>
    </row>
    <row r="21" spans="1:12" s="110" customFormat="1" ht="15" customHeight="1" x14ac:dyDescent="0.2">
      <c r="A21" s="120"/>
      <c r="B21" s="119"/>
      <c r="C21" s="258" t="s">
        <v>106</v>
      </c>
      <c r="E21" s="113">
        <v>35.542667771333889</v>
      </c>
      <c r="F21" s="115">
        <v>429</v>
      </c>
      <c r="G21" s="114">
        <v>468</v>
      </c>
      <c r="H21" s="114">
        <v>474</v>
      </c>
      <c r="I21" s="114">
        <v>481</v>
      </c>
      <c r="J21" s="140">
        <v>485</v>
      </c>
      <c r="K21" s="114">
        <v>-56</v>
      </c>
      <c r="L21" s="116">
        <v>-11.546391752577319</v>
      </c>
    </row>
    <row r="22" spans="1:12" s="110" customFormat="1" ht="15" customHeight="1" x14ac:dyDescent="0.2">
      <c r="A22" s="120"/>
      <c r="B22" s="119"/>
      <c r="C22" s="258" t="s">
        <v>107</v>
      </c>
      <c r="E22" s="113">
        <v>64.457332228666118</v>
      </c>
      <c r="F22" s="115">
        <v>778</v>
      </c>
      <c r="G22" s="114">
        <v>797</v>
      </c>
      <c r="H22" s="114">
        <v>819</v>
      </c>
      <c r="I22" s="114">
        <v>841</v>
      </c>
      <c r="J22" s="140">
        <v>842</v>
      </c>
      <c r="K22" s="114">
        <v>-64</v>
      </c>
      <c r="L22" s="116">
        <v>-7.6009501187648452</v>
      </c>
    </row>
    <row r="23" spans="1:12" s="110" customFormat="1" ht="15" customHeight="1" x14ac:dyDescent="0.2">
      <c r="A23" s="120"/>
      <c r="B23" s="121" t="s">
        <v>111</v>
      </c>
      <c r="C23" s="258"/>
      <c r="E23" s="113">
        <v>27.62063227953411</v>
      </c>
      <c r="F23" s="115">
        <v>1162</v>
      </c>
      <c r="G23" s="114">
        <v>1205</v>
      </c>
      <c r="H23" s="114">
        <v>1186</v>
      </c>
      <c r="I23" s="114">
        <v>1145</v>
      </c>
      <c r="J23" s="140">
        <v>1064</v>
      </c>
      <c r="K23" s="114">
        <v>98</v>
      </c>
      <c r="L23" s="116">
        <v>9.2105263157894743</v>
      </c>
    </row>
    <row r="24" spans="1:12" s="110" customFormat="1" ht="15" customHeight="1" x14ac:dyDescent="0.2">
      <c r="A24" s="120"/>
      <c r="B24" s="119"/>
      <c r="C24" s="258" t="s">
        <v>106</v>
      </c>
      <c r="E24" s="113">
        <v>55.507745266781413</v>
      </c>
      <c r="F24" s="115">
        <v>645</v>
      </c>
      <c r="G24" s="114">
        <v>650</v>
      </c>
      <c r="H24" s="114">
        <v>652</v>
      </c>
      <c r="I24" s="114">
        <v>636</v>
      </c>
      <c r="J24" s="140">
        <v>594</v>
      </c>
      <c r="K24" s="114">
        <v>51</v>
      </c>
      <c r="L24" s="116">
        <v>8.5858585858585865</v>
      </c>
    </row>
    <row r="25" spans="1:12" s="110" customFormat="1" ht="15" customHeight="1" x14ac:dyDescent="0.2">
      <c r="A25" s="120"/>
      <c r="B25" s="119"/>
      <c r="C25" s="258" t="s">
        <v>107</v>
      </c>
      <c r="E25" s="113">
        <v>44.492254733218587</v>
      </c>
      <c r="F25" s="115">
        <v>517</v>
      </c>
      <c r="G25" s="114">
        <v>555</v>
      </c>
      <c r="H25" s="114">
        <v>534</v>
      </c>
      <c r="I25" s="114">
        <v>509</v>
      </c>
      <c r="J25" s="140">
        <v>470</v>
      </c>
      <c r="K25" s="114">
        <v>47</v>
      </c>
      <c r="L25" s="116">
        <v>10</v>
      </c>
    </row>
    <row r="26" spans="1:12" s="110" customFormat="1" ht="15" customHeight="1" x14ac:dyDescent="0.2">
      <c r="A26" s="120"/>
      <c r="C26" s="121" t="s">
        <v>187</v>
      </c>
      <c r="D26" s="110" t="s">
        <v>188</v>
      </c>
      <c r="E26" s="113">
        <v>3.9220347040646542</v>
      </c>
      <c r="F26" s="115">
        <v>165</v>
      </c>
      <c r="G26" s="114">
        <v>191</v>
      </c>
      <c r="H26" s="114">
        <v>193</v>
      </c>
      <c r="I26" s="114">
        <v>154</v>
      </c>
      <c r="J26" s="140">
        <v>136</v>
      </c>
      <c r="K26" s="114">
        <v>29</v>
      </c>
      <c r="L26" s="116">
        <v>21.323529411764707</v>
      </c>
    </row>
    <row r="27" spans="1:12" s="110" customFormat="1" ht="15" customHeight="1" x14ac:dyDescent="0.2">
      <c r="A27" s="120"/>
      <c r="B27" s="119"/>
      <c r="D27" s="259" t="s">
        <v>106</v>
      </c>
      <c r="E27" s="113">
        <v>49.090909090909093</v>
      </c>
      <c r="F27" s="115">
        <v>81</v>
      </c>
      <c r="G27" s="114">
        <v>88</v>
      </c>
      <c r="H27" s="114">
        <v>97</v>
      </c>
      <c r="I27" s="114">
        <v>85</v>
      </c>
      <c r="J27" s="140">
        <v>73</v>
      </c>
      <c r="K27" s="114">
        <v>8</v>
      </c>
      <c r="L27" s="116">
        <v>10.95890410958904</v>
      </c>
    </row>
    <row r="28" spans="1:12" s="110" customFormat="1" ht="15" customHeight="1" x14ac:dyDescent="0.2">
      <c r="A28" s="120"/>
      <c r="B28" s="119"/>
      <c r="D28" s="259" t="s">
        <v>107</v>
      </c>
      <c r="E28" s="113">
        <v>50.909090909090907</v>
      </c>
      <c r="F28" s="115">
        <v>84</v>
      </c>
      <c r="G28" s="114">
        <v>103</v>
      </c>
      <c r="H28" s="114">
        <v>96</v>
      </c>
      <c r="I28" s="114">
        <v>69</v>
      </c>
      <c r="J28" s="140">
        <v>63</v>
      </c>
      <c r="K28" s="114">
        <v>21</v>
      </c>
      <c r="L28" s="116">
        <v>33.333333333333336</v>
      </c>
    </row>
    <row r="29" spans="1:12" s="110" customFormat="1" ht="24" customHeight="1" x14ac:dyDescent="0.2">
      <c r="A29" s="604" t="s">
        <v>189</v>
      </c>
      <c r="B29" s="605"/>
      <c r="C29" s="605"/>
      <c r="D29" s="606"/>
      <c r="E29" s="113">
        <v>98.478725932968857</v>
      </c>
      <c r="F29" s="115">
        <v>4143</v>
      </c>
      <c r="G29" s="114">
        <v>4373</v>
      </c>
      <c r="H29" s="114">
        <v>4392</v>
      </c>
      <c r="I29" s="114">
        <v>4426</v>
      </c>
      <c r="J29" s="140">
        <v>4328</v>
      </c>
      <c r="K29" s="114">
        <v>-185</v>
      </c>
      <c r="L29" s="116">
        <v>-4.2744916820702406</v>
      </c>
    </row>
    <row r="30" spans="1:12" s="110" customFormat="1" ht="15" customHeight="1" x14ac:dyDescent="0.2">
      <c r="A30" s="120"/>
      <c r="B30" s="119"/>
      <c r="C30" s="258" t="s">
        <v>106</v>
      </c>
      <c r="E30" s="113">
        <v>42.239922761284092</v>
      </c>
      <c r="F30" s="115">
        <v>1750</v>
      </c>
      <c r="G30" s="114">
        <v>1828</v>
      </c>
      <c r="H30" s="114">
        <v>1821</v>
      </c>
      <c r="I30" s="114">
        <v>1825</v>
      </c>
      <c r="J30" s="140">
        <v>1777</v>
      </c>
      <c r="K30" s="114">
        <v>-27</v>
      </c>
      <c r="L30" s="116">
        <v>-1.5194147439504784</v>
      </c>
    </row>
    <row r="31" spans="1:12" s="110" customFormat="1" ht="15" customHeight="1" x14ac:dyDescent="0.2">
      <c r="A31" s="120"/>
      <c r="B31" s="119"/>
      <c r="C31" s="258" t="s">
        <v>107</v>
      </c>
      <c r="E31" s="113">
        <v>57.760077238715908</v>
      </c>
      <c r="F31" s="115">
        <v>2393</v>
      </c>
      <c r="G31" s="114">
        <v>2545</v>
      </c>
      <c r="H31" s="114">
        <v>2571</v>
      </c>
      <c r="I31" s="114">
        <v>2601</v>
      </c>
      <c r="J31" s="140">
        <v>2551</v>
      </c>
      <c r="K31" s="114">
        <v>-158</v>
      </c>
      <c r="L31" s="116">
        <v>-6.1936495491963939</v>
      </c>
    </row>
    <row r="32" spans="1:12" s="110" customFormat="1" ht="15" customHeight="1" x14ac:dyDescent="0.2">
      <c r="A32" s="120"/>
      <c r="B32" s="119" t="s">
        <v>117</v>
      </c>
      <c r="C32" s="258"/>
      <c r="E32" s="113">
        <v>1.449964345139054</v>
      </c>
      <c r="F32" s="114">
        <v>61</v>
      </c>
      <c r="G32" s="114">
        <v>57</v>
      </c>
      <c r="H32" s="114">
        <v>59</v>
      </c>
      <c r="I32" s="114">
        <v>61</v>
      </c>
      <c r="J32" s="140">
        <v>60</v>
      </c>
      <c r="K32" s="114">
        <v>1</v>
      </c>
      <c r="L32" s="116">
        <v>1.6666666666666667</v>
      </c>
    </row>
    <row r="33" spans="1:12" s="110" customFormat="1" ht="15" customHeight="1" x14ac:dyDescent="0.2">
      <c r="A33" s="120"/>
      <c r="B33" s="119"/>
      <c r="C33" s="258" t="s">
        <v>106</v>
      </c>
      <c r="E33" s="113">
        <v>39.344262295081968</v>
      </c>
      <c r="F33" s="114">
        <v>24</v>
      </c>
      <c r="G33" s="114">
        <v>22</v>
      </c>
      <c r="H33" s="114">
        <v>25</v>
      </c>
      <c r="I33" s="114">
        <v>22</v>
      </c>
      <c r="J33" s="140">
        <v>25</v>
      </c>
      <c r="K33" s="114">
        <v>-1</v>
      </c>
      <c r="L33" s="116">
        <v>-4</v>
      </c>
    </row>
    <row r="34" spans="1:12" s="110" customFormat="1" ht="15" customHeight="1" x14ac:dyDescent="0.2">
      <c r="A34" s="120"/>
      <c r="B34" s="119"/>
      <c r="C34" s="258" t="s">
        <v>107</v>
      </c>
      <c r="E34" s="113">
        <v>60.655737704918032</v>
      </c>
      <c r="F34" s="114">
        <v>37</v>
      </c>
      <c r="G34" s="114">
        <v>35</v>
      </c>
      <c r="H34" s="114">
        <v>34</v>
      </c>
      <c r="I34" s="114">
        <v>39</v>
      </c>
      <c r="J34" s="140">
        <v>35</v>
      </c>
      <c r="K34" s="114">
        <v>2</v>
      </c>
      <c r="L34" s="116">
        <v>5.7142857142857144</v>
      </c>
    </row>
    <row r="35" spans="1:12" s="110" customFormat="1" ht="24" customHeight="1" x14ac:dyDescent="0.2">
      <c r="A35" s="604" t="s">
        <v>192</v>
      </c>
      <c r="B35" s="605"/>
      <c r="C35" s="605"/>
      <c r="D35" s="606"/>
      <c r="E35" s="113">
        <v>8.1530782029950082</v>
      </c>
      <c r="F35" s="114">
        <v>343</v>
      </c>
      <c r="G35" s="114">
        <v>369</v>
      </c>
      <c r="H35" s="114">
        <v>383</v>
      </c>
      <c r="I35" s="114">
        <v>403</v>
      </c>
      <c r="J35" s="114">
        <v>365</v>
      </c>
      <c r="K35" s="318">
        <v>-22</v>
      </c>
      <c r="L35" s="319">
        <v>-6.0273972602739727</v>
      </c>
    </row>
    <row r="36" spans="1:12" s="110" customFormat="1" ht="15" customHeight="1" x14ac:dyDescent="0.2">
      <c r="A36" s="120"/>
      <c r="B36" s="119"/>
      <c r="C36" s="258" t="s">
        <v>106</v>
      </c>
      <c r="E36" s="113">
        <v>43.440233236151606</v>
      </c>
      <c r="F36" s="114">
        <v>149</v>
      </c>
      <c r="G36" s="114">
        <v>151</v>
      </c>
      <c r="H36" s="114">
        <v>155</v>
      </c>
      <c r="I36" s="114">
        <v>157</v>
      </c>
      <c r="J36" s="114">
        <v>144</v>
      </c>
      <c r="K36" s="318">
        <v>5</v>
      </c>
      <c r="L36" s="116">
        <v>3.4722222222222223</v>
      </c>
    </row>
    <row r="37" spans="1:12" s="110" customFormat="1" ht="15" customHeight="1" x14ac:dyDescent="0.2">
      <c r="A37" s="120"/>
      <c r="B37" s="119"/>
      <c r="C37" s="258" t="s">
        <v>107</v>
      </c>
      <c r="E37" s="113">
        <v>56.559766763848394</v>
      </c>
      <c r="F37" s="114">
        <v>194</v>
      </c>
      <c r="G37" s="114">
        <v>218</v>
      </c>
      <c r="H37" s="114">
        <v>228</v>
      </c>
      <c r="I37" s="114">
        <v>246</v>
      </c>
      <c r="J37" s="140">
        <v>221</v>
      </c>
      <c r="K37" s="114">
        <v>-27</v>
      </c>
      <c r="L37" s="116">
        <v>-12.217194570135746</v>
      </c>
    </row>
    <row r="38" spans="1:12" s="110" customFormat="1" ht="15" customHeight="1" x14ac:dyDescent="0.2">
      <c r="A38" s="120"/>
      <c r="B38" s="119" t="s">
        <v>328</v>
      </c>
      <c r="C38" s="258"/>
      <c r="E38" s="113">
        <v>71.832659852626577</v>
      </c>
      <c r="F38" s="114">
        <v>3022</v>
      </c>
      <c r="G38" s="114">
        <v>3160</v>
      </c>
      <c r="H38" s="114">
        <v>3160</v>
      </c>
      <c r="I38" s="114">
        <v>3163</v>
      </c>
      <c r="J38" s="140">
        <v>3118</v>
      </c>
      <c r="K38" s="114">
        <v>-96</v>
      </c>
      <c r="L38" s="116">
        <v>-3.078896728672226</v>
      </c>
    </row>
    <row r="39" spans="1:12" s="110" customFormat="1" ht="15" customHeight="1" x14ac:dyDescent="0.2">
      <c r="A39" s="120"/>
      <c r="B39" s="119"/>
      <c r="C39" s="258" t="s">
        <v>106</v>
      </c>
      <c r="E39" s="113">
        <v>42.852415618795497</v>
      </c>
      <c r="F39" s="115">
        <v>1295</v>
      </c>
      <c r="G39" s="114">
        <v>1351</v>
      </c>
      <c r="H39" s="114">
        <v>1335</v>
      </c>
      <c r="I39" s="114">
        <v>1333</v>
      </c>
      <c r="J39" s="140">
        <v>1300</v>
      </c>
      <c r="K39" s="114">
        <v>-5</v>
      </c>
      <c r="L39" s="116">
        <v>-0.38461538461538464</v>
      </c>
    </row>
    <row r="40" spans="1:12" s="110" customFormat="1" ht="15" customHeight="1" x14ac:dyDescent="0.2">
      <c r="A40" s="120"/>
      <c r="B40" s="119"/>
      <c r="C40" s="258" t="s">
        <v>107</v>
      </c>
      <c r="E40" s="113">
        <v>57.147584381204503</v>
      </c>
      <c r="F40" s="115">
        <v>1727</v>
      </c>
      <c r="G40" s="114">
        <v>1809</v>
      </c>
      <c r="H40" s="114">
        <v>1825</v>
      </c>
      <c r="I40" s="114">
        <v>1830</v>
      </c>
      <c r="J40" s="140">
        <v>1818</v>
      </c>
      <c r="K40" s="114">
        <v>-91</v>
      </c>
      <c r="L40" s="116">
        <v>-5.0055005500550056</v>
      </c>
    </row>
    <row r="41" spans="1:12" s="110" customFormat="1" ht="15" customHeight="1" x14ac:dyDescent="0.2">
      <c r="A41" s="120"/>
      <c r="B41" s="320" t="s">
        <v>517</v>
      </c>
      <c r="C41" s="258"/>
      <c r="E41" s="113">
        <v>8.6284763489422396</v>
      </c>
      <c r="F41" s="115">
        <v>363</v>
      </c>
      <c r="G41" s="114">
        <v>384</v>
      </c>
      <c r="H41" s="114">
        <v>376</v>
      </c>
      <c r="I41" s="114">
        <v>367</v>
      </c>
      <c r="J41" s="140">
        <v>355</v>
      </c>
      <c r="K41" s="114">
        <v>8</v>
      </c>
      <c r="L41" s="116">
        <v>2.2535211267605635</v>
      </c>
    </row>
    <row r="42" spans="1:12" s="110" customFormat="1" ht="15" customHeight="1" x14ac:dyDescent="0.2">
      <c r="A42" s="120"/>
      <c r="B42" s="119"/>
      <c r="C42" s="268" t="s">
        <v>106</v>
      </c>
      <c r="D42" s="182"/>
      <c r="E42" s="113">
        <v>44.077134986225893</v>
      </c>
      <c r="F42" s="115">
        <v>160</v>
      </c>
      <c r="G42" s="114">
        <v>171</v>
      </c>
      <c r="H42" s="114">
        <v>164</v>
      </c>
      <c r="I42" s="114">
        <v>160</v>
      </c>
      <c r="J42" s="140">
        <v>159</v>
      </c>
      <c r="K42" s="114">
        <v>1</v>
      </c>
      <c r="L42" s="116">
        <v>0.62893081761006286</v>
      </c>
    </row>
    <row r="43" spans="1:12" s="110" customFormat="1" ht="15" customHeight="1" x14ac:dyDescent="0.2">
      <c r="A43" s="120"/>
      <c r="B43" s="119"/>
      <c r="C43" s="268" t="s">
        <v>107</v>
      </c>
      <c r="D43" s="182"/>
      <c r="E43" s="113">
        <v>55.922865013774107</v>
      </c>
      <c r="F43" s="115">
        <v>203</v>
      </c>
      <c r="G43" s="114">
        <v>213</v>
      </c>
      <c r="H43" s="114">
        <v>212</v>
      </c>
      <c r="I43" s="114">
        <v>207</v>
      </c>
      <c r="J43" s="140">
        <v>196</v>
      </c>
      <c r="K43" s="114">
        <v>7</v>
      </c>
      <c r="L43" s="116">
        <v>3.5714285714285716</v>
      </c>
    </row>
    <row r="44" spans="1:12" s="110" customFormat="1" ht="15" customHeight="1" x14ac:dyDescent="0.2">
      <c r="A44" s="120"/>
      <c r="B44" s="119" t="s">
        <v>205</v>
      </c>
      <c r="C44" s="268"/>
      <c r="D44" s="182"/>
      <c r="E44" s="113">
        <v>11.385785595436177</v>
      </c>
      <c r="F44" s="115">
        <v>479</v>
      </c>
      <c r="G44" s="114">
        <v>520</v>
      </c>
      <c r="H44" s="114">
        <v>535</v>
      </c>
      <c r="I44" s="114">
        <v>558</v>
      </c>
      <c r="J44" s="140">
        <v>554</v>
      </c>
      <c r="K44" s="114">
        <v>-75</v>
      </c>
      <c r="L44" s="116">
        <v>-13.537906137184116</v>
      </c>
    </row>
    <row r="45" spans="1:12" s="110" customFormat="1" ht="15" customHeight="1" x14ac:dyDescent="0.2">
      <c r="A45" s="120"/>
      <c r="B45" s="119"/>
      <c r="C45" s="268" t="s">
        <v>106</v>
      </c>
      <c r="D45" s="182"/>
      <c r="E45" s="113">
        <v>35.490605427974948</v>
      </c>
      <c r="F45" s="115">
        <v>170</v>
      </c>
      <c r="G45" s="114">
        <v>177</v>
      </c>
      <c r="H45" s="114">
        <v>192</v>
      </c>
      <c r="I45" s="114">
        <v>198</v>
      </c>
      <c r="J45" s="140">
        <v>200</v>
      </c>
      <c r="K45" s="114">
        <v>-30</v>
      </c>
      <c r="L45" s="116">
        <v>-15</v>
      </c>
    </row>
    <row r="46" spans="1:12" s="110" customFormat="1" ht="15" customHeight="1" x14ac:dyDescent="0.2">
      <c r="A46" s="123"/>
      <c r="B46" s="124"/>
      <c r="C46" s="260" t="s">
        <v>107</v>
      </c>
      <c r="D46" s="261"/>
      <c r="E46" s="125">
        <v>64.509394572025059</v>
      </c>
      <c r="F46" s="143">
        <v>309</v>
      </c>
      <c r="G46" s="144">
        <v>343</v>
      </c>
      <c r="H46" s="144">
        <v>343</v>
      </c>
      <c r="I46" s="144">
        <v>360</v>
      </c>
      <c r="J46" s="145">
        <v>354</v>
      </c>
      <c r="K46" s="144">
        <v>-45</v>
      </c>
      <c r="L46" s="146">
        <v>-12.711864406779661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4207</v>
      </c>
      <c r="E11" s="114">
        <v>4433</v>
      </c>
      <c r="F11" s="114">
        <v>4454</v>
      </c>
      <c r="G11" s="114">
        <v>4491</v>
      </c>
      <c r="H11" s="140">
        <v>4392</v>
      </c>
      <c r="I11" s="115">
        <v>-185</v>
      </c>
      <c r="J11" s="116">
        <v>-4.2122040072859743</v>
      </c>
    </row>
    <row r="12" spans="1:15" s="110" customFormat="1" ht="24.95" customHeight="1" x14ac:dyDescent="0.2">
      <c r="A12" s="193" t="s">
        <v>132</v>
      </c>
      <c r="B12" s="194" t="s">
        <v>133</v>
      </c>
      <c r="C12" s="113">
        <v>3.7318754456857617</v>
      </c>
      <c r="D12" s="115">
        <v>157</v>
      </c>
      <c r="E12" s="114">
        <v>170</v>
      </c>
      <c r="F12" s="114">
        <v>181</v>
      </c>
      <c r="G12" s="114">
        <v>187</v>
      </c>
      <c r="H12" s="140">
        <v>165</v>
      </c>
      <c r="I12" s="115">
        <v>-8</v>
      </c>
      <c r="J12" s="116">
        <v>-4.8484848484848486</v>
      </c>
    </row>
    <row r="13" spans="1:15" s="110" customFormat="1" ht="24.95" customHeight="1" x14ac:dyDescent="0.2">
      <c r="A13" s="193" t="s">
        <v>134</v>
      </c>
      <c r="B13" s="199" t="s">
        <v>214</v>
      </c>
      <c r="C13" s="113">
        <v>1.0696458283812693</v>
      </c>
      <c r="D13" s="115">
        <v>45</v>
      </c>
      <c r="E13" s="114">
        <v>45</v>
      </c>
      <c r="F13" s="114">
        <v>38</v>
      </c>
      <c r="G13" s="114">
        <v>41</v>
      </c>
      <c r="H13" s="140">
        <v>43</v>
      </c>
      <c r="I13" s="115">
        <v>2</v>
      </c>
      <c r="J13" s="116">
        <v>4.6511627906976747</v>
      </c>
    </row>
    <row r="14" spans="1:15" s="287" customFormat="1" ht="24.95" customHeight="1" x14ac:dyDescent="0.2">
      <c r="A14" s="193" t="s">
        <v>215</v>
      </c>
      <c r="B14" s="199" t="s">
        <v>137</v>
      </c>
      <c r="C14" s="113">
        <v>11.385785595436177</v>
      </c>
      <c r="D14" s="115">
        <v>479</v>
      </c>
      <c r="E14" s="114">
        <v>510</v>
      </c>
      <c r="F14" s="114">
        <v>502</v>
      </c>
      <c r="G14" s="114">
        <v>506</v>
      </c>
      <c r="H14" s="140">
        <v>479</v>
      </c>
      <c r="I14" s="115">
        <v>0</v>
      </c>
      <c r="J14" s="116">
        <v>0</v>
      </c>
      <c r="K14" s="110"/>
      <c r="L14" s="110"/>
      <c r="M14" s="110"/>
      <c r="N14" s="110"/>
      <c r="O14" s="110"/>
    </row>
    <row r="15" spans="1:15" s="110" customFormat="1" ht="24.95" customHeight="1" x14ac:dyDescent="0.2">
      <c r="A15" s="193" t="s">
        <v>216</v>
      </c>
      <c r="B15" s="199" t="s">
        <v>217</v>
      </c>
      <c r="C15" s="113">
        <v>4.2072735916329922</v>
      </c>
      <c r="D15" s="115">
        <v>177</v>
      </c>
      <c r="E15" s="114">
        <v>181</v>
      </c>
      <c r="F15" s="114">
        <v>193</v>
      </c>
      <c r="G15" s="114">
        <v>196</v>
      </c>
      <c r="H15" s="140">
        <v>173</v>
      </c>
      <c r="I15" s="115">
        <v>4</v>
      </c>
      <c r="J15" s="116">
        <v>2.3121387283236996</v>
      </c>
    </row>
    <row r="16" spans="1:15" s="287" customFormat="1" ht="24.95" customHeight="1" x14ac:dyDescent="0.2">
      <c r="A16" s="193" t="s">
        <v>218</v>
      </c>
      <c r="B16" s="199" t="s">
        <v>141</v>
      </c>
      <c r="C16" s="113">
        <v>5.4908485856905154</v>
      </c>
      <c r="D16" s="115">
        <v>231</v>
      </c>
      <c r="E16" s="114">
        <v>254</v>
      </c>
      <c r="F16" s="114">
        <v>235</v>
      </c>
      <c r="G16" s="114">
        <v>239</v>
      </c>
      <c r="H16" s="140">
        <v>234</v>
      </c>
      <c r="I16" s="115">
        <v>-3</v>
      </c>
      <c r="J16" s="116">
        <v>-1.2820512820512822</v>
      </c>
      <c r="K16" s="110"/>
      <c r="L16" s="110"/>
      <c r="M16" s="110"/>
      <c r="N16" s="110"/>
      <c r="O16" s="110"/>
    </row>
    <row r="17" spans="1:15" s="110" customFormat="1" ht="24.95" customHeight="1" x14ac:dyDescent="0.2">
      <c r="A17" s="193" t="s">
        <v>142</v>
      </c>
      <c r="B17" s="199" t="s">
        <v>220</v>
      </c>
      <c r="C17" s="113">
        <v>1.6876634181126693</v>
      </c>
      <c r="D17" s="115">
        <v>71</v>
      </c>
      <c r="E17" s="114">
        <v>75</v>
      </c>
      <c r="F17" s="114">
        <v>74</v>
      </c>
      <c r="G17" s="114">
        <v>71</v>
      </c>
      <c r="H17" s="140">
        <v>72</v>
      </c>
      <c r="I17" s="115">
        <v>-1</v>
      </c>
      <c r="J17" s="116">
        <v>-1.3888888888888888</v>
      </c>
    </row>
    <row r="18" spans="1:15" s="287" customFormat="1" ht="24.95" customHeight="1" x14ac:dyDescent="0.2">
      <c r="A18" s="201" t="s">
        <v>144</v>
      </c>
      <c r="B18" s="202" t="s">
        <v>145</v>
      </c>
      <c r="C18" s="113">
        <v>8.5096268124554317</v>
      </c>
      <c r="D18" s="115">
        <v>358</v>
      </c>
      <c r="E18" s="114">
        <v>362</v>
      </c>
      <c r="F18" s="114">
        <v>372</v>
      </c>
      <c r="G18" s="114">
        <v>364</v>
      </c>
      <c r="H18" s="140">
        <v>358</v>
      </c>
      <c r="I18" s="115">
        <v>0</v>
      </c>
      <c r="J18" s="116">
        <v>0</v>
      </c>
      <c r="K18" s="110"/>
      <c r="L18" s="110"/>
      <c r="M18" s="110"/>
      <c r="N18" s="110"/>
      <c r="O18" s="110"/>
    </row>
    <row r="19" spans="1:15" s="110" customFormat="1" ht="24.95" customHeight="1" x14ac:dyDescent="0.2">
      <c r="A19" s="193" t="s">
        <v>146</v>
      </c>
      <c r="B19" s="199" t="s">
        <v>147</v>
      </c>
      <c r="C19" s="113">
        <v>18.326598526265748</v>
      </c>
      <c r="D19" s="115">
        <v>771</v>
      </c>
      <c r="E19" s="114">
        <v>781</v>
      </c>
      <c r="F19" s="114">
        <v>789</v>
      </c>
      <c r="G19" s="114">
        <v>804</v>
      </c>
      <c r="H19" s="140">
        <v>815</v>
      </c>
      <c r="I19" s="115">
        <v>-44</v>
      </c>
      <c r="J19" s="116">
        <v>-5.3987730061349692</v>
      </c>
    </row>
    <row r="20" spans="1:15" s="287" customFormat="1" ht="24.95" customHeight="1" x14ac:dyDescent="0.2">
      <c r="A20" s="193" t="s">
        <v>148</v>
      </c>
      <c r="B20" s="199" t="s">
        <v>149</v>
      </c>
      <c r="C20" s="113">
        <v>4.3261231281198</v>
      </c>
      <c r="D20" s="115">
        <v>182</v>
      </c>
      <c r="E20" s="114">
        <v>188</v>
      </c>
      <c r="F20" s="114">
        <v>189</v>
      </c>
      <c r="G20" s="114">
        <v>203</v>
      </c>
      <c r="H20" s="140">
        <v>208</v>
      </c>
      <c r="I20" s="115">
        <v>-26</v>
      </c>
      <c r="J20" s="116">
        <v>-12.5</v>
      </c>
      <c r="K20" s="110"/>
      <c r="L20" s="110"/>
      <c r="M20" s="110"/>
      <c r="N20" s="110"/>
      <c r="O20" s="110"/>
    </row>
    <row r="21" spans="1:15" s="110" customFormat="1" ht="24.95" customHeight="1" x14ac:dyDescent="0.2">
      <c r="A21" s="201" t="s">
        <v>150</v>
      </c>
      <c r="B21" s="202" t="s">
        <v>151</v>
      </c>
      <c r="C21" s="113">
        <v>9.9595911575944847</v>
      </c>
      <c r="D21" s="115">
        <v>419</v>
      </c>
      <c r="E21" s="114">
        <v>530</v>
      </c>
      <c r="F21" s="114">
        <v>520</v>
      </c>
      <c r="G21" s="114">
        <v>525</v>
      </c>
      <c r="H21" s="140">
        <v>498</v>
      </c>
      <c r="I21" s="115">
        <v>-79</v>
      </c>
      <c r="J21" s="116">
        <v>-15.863453815261044</v>
      </c>
    </row>
    <row r="22" spans="1:15" s="110" customFormat="1" ht="24.95" customHeight="1" x14ac:dyDescent="0.2">
      <c r="A22" s="201" t="s">
        <v>152</v>
      </c>
      <c r="B22" s="199" t="s">
        <v>153</v>
      </c>
      <c r="C22" s="113">
        <v>1.0696458283812693</v>
      </c>
      <c r="D22" s="115">
        <v>45</v>
      </c>
      <c r="E22" s="114">
        <v>52</v>
      </c>
      <c r="F22" s="114">
        <v>50</v>
      </c>
      <c r="G22" s="114">
        <v>49</v>
      </c>
      <c r="H22" s="140">
        <v>52</v>
      </c>
      <c r="I22" s="115">
        <v>-7</v>
      </c>
      <c r="J22" s="116">
        <v>-13.461538461538462</v>
      </c>
    </row>
    <row r="23" spans="1:15" s="110" customFormat="1" ht="24.95" customHeight="1" x14ac:dyDescent="0.2">
      <c r="A23" s="193" t="s">
        <v>154</v>
      </c>
      <c r="B23" s="199" t="s">
        <v>155</v>
      </c>
      <c r="C23" s="113">
        <v>0.85571666270501545</v>
      </c>
      <c r="D23" s="115">
        <v>36</v>
      </c>
      <c r="E23" s="114">
        <v>38</v>
      </c>
      <c r="F23" s="114">
        <v>42</v>
      </c>
      <c r="G23" s="114">
        <v>43</v>
      </c>
      <c r="H23" s="140">
        <v>46</v>
      </c>
      <c r="I23" s="115">
        <v>-10</v>
      </c>
      <c r="J23" s="116">
        <v>-21.739130434782609</v>
      </c>
    </row>
    <row r="24" spans="1:15" s="110" customFormat="1" ht="24.95" customHeight="1" x14ac:dyDescent="0.2">
      <c r="A24" s="193" t="s">
        <v>156</v>
      </c>
      <c r="B24" s="199" t="s">
        <v>221</v>
      </c>
      <c r="C24" s="113">
        <v>7.0358925600190156</v>
      </c>
      <c r="D24" s="115">
        <v>296</v>
      </c>
      <c r="E24" s="114">
        <v>308</v>
      </c>
      <c r="F24" s="114">
        <v>322</v>
      </c>
      <c r="G24" s="114">
        <v>314</v>
      </c>
      <c r="H24" s="140">
        <v>315</v>
      </c>
      <c r="I24" s="115">
        <v>-19</v>
      </c>
      <c r="J24" s="116">
        <v>-6.0317460317460316</v>
      </c>
    </row>
    <row r="25" spans="1:15" s="110" customFormat="1" ht="24.95" customHeight="1" x14ac:dyDescent="0.2">
      <c r="A25" s="193" t="s">
        <v>222</v>
      </c>
      <c r="B25" s="204" t="s">
        <v>159</v>
      </c>
      <c r="C25" s="113">
        <v>8.3432374613739011</v>
      </c>
      <c r="D25" s="115">
        <v>351</v>
      </c>
      <c r="E25" s="114">
        <v>331</v>
      </c>
      <c r="F25" s="114">
        <v>325</v>
      </c>
      <c r="G25" s="114">
        <v>335</v>
      </c>
      <c r="H25" s="140">
        <v>317</v>
      </c>
      <c r="I25" s="115">
        <v>34</v>
      </c>
      <c r="J25" s="116">
        <v>10.725552050473187</v>
      </c>
    </row>
    <row r="26" spans="1:15" s="110" customFormat="1" ht="24.95" customHeight="1" x14ac:dyDescent="0.2">
      <c r="A26" s="201">
        <v>782.78300000000002</v>
      </c>
      <c r="B26" s="203" t="s">
        <v>160</v>
      </c>
      <c r="C26" s="113">
        <v>0.1188495364868077</v>
      </c>
      <c r="D26" s="115">
        <v>5</v>
      </c>
      <c r="E26" s="114">
        <v>4</v>
      </c>
      <c r="F26" s="114">
        <v>5</v>
      </c>
      <c r="G26" s="114">
        <v>5</v>
      </c>
      <c r="H26" s="140">
        <v>5</v>
      </c>
      <c r="I26" s="115">
        <v>0</v>
      </c>
      <c r="J26" s="116">
        <v>0</v>
      </c>
    </row>
    <row r="27" spans="1:15" s="110" customFormat="1" ht="24.95" customHeight="1" x14ac:dyDescent="0.2">
      <c r="A27" s="193" t="s">
        <v>161</v>
      </c>
      <c r="B27" s="199" t="s">
        <v>162</v>
      </c>
      <c r="C27" s="113">
        <v>2.9236985975754695</v>
      </c>
      <c r="D27" s="115">
        <v>123</v>
      </c>
      <c r="E27" s="114">
        <v>122</v>
      </c>
      <c r="F27" s="114">
        <v>145</v>
      </c>
      <c r="G27" s="114">
        <v>134</v>
      </c>
      <c r="H27" s="140">
        <v>116</v>
      </c>
      <c r="I27" s="115">
        <v>7</v>
      </c>
      <c r="J27" s="116">
        <v>6.0344827586206895</v>
      </c>
    </row>
    <row r="28" spans="1:15" s="110" customFormat="1" ht="24.95" customHeight="1" x14ac:dyDescent="0.2">
      <c r="A28" s="193" t="s">
        <v>163</v>
      </c>
      <c r="B28" s="199" t="s">
        <v>164</v>
      </c>
      <c r="C28" s="113">
        <v>0.97456619919182319</v>
      </c>
      <c r="D28" s="115">
        <v>41</v>
      </c>
      <c r="E28" s="114">
        <v>43</v>
      </c>
      <c r="F28" s="114">
        <v>46</v>
      </c>
      <c r="G28" s="114">
        <v>42</v>
      </c>
      <c r="H28" s="140">
        <v>45</v>
      </c>
      <c r="I28" s="115">
        <v>-4</v>
      </c>
      <c r="J28" s="116">
        <v>-8.8888888888888893</v>
      </c>
    </row>
    <row r="29" spans="1:15" s="110" customFormat="1" ht="24.95" customHeight="1" x14ac:dyDescent="0.2">
      <c r="A29" s="193">
        <v>86</v>
      </c>
      <c r="B29" s="199" t="s">
        <v>165</v>
      </c>
      <c r="C29" s="113">
        <v>7.3449013548847155</v>
      </c>
      <c r="D29" s="115">
        <v>309</v>
      </c>
      <c r="E29" s="114">
        <v>317</v>
      </c>
      <c r="F29" s="114">
        <v>303</v>
      </c>
      <c r="G29" s="114">
        <v>305</v>
      </c>
      <c r="H29" s="140">
        <v>316</v>
      </c>
      <c r="I29" s="115">
        <v>-7</v>
      </c>
      <c r="J29" s="116">
        <v>-2.2151898734177213</v>
      </c>
    </row>
    <row r="30" spans="1:15" s="110" customFormat="1" ht="24.95" customHeight="1" x14ac:dyDescent="0.2">
      <c r="A30" s="193">
        <v>87.88</v>
      </c>
      <c r="B30" s="204" t="s">
        <v>166</v>
      </c>
      <c r="C30" s="113">
        <v>4.1597337770382694</v>
      </c>
      <c r="D30" s="115">
        <v>175</v>
      </c>
      <c r="E30" s="114">
        <v>177</v>
      </c>
      <c r="F30" s="114">
        <v>183</v>
      </c>
      <c r="G30" s="114">
        <v>181</v>
      </c>
      <c r="H30" s="140">
        <v>182</v>
      </c>
      <c r="I30" s="115">
        <v>-7</v>
      </c>
      <c r="J30" s="116">
        <v>-3.8461538461538463</v>
      </c>
    </row>
    <row r="31" spans="1:15" s="110" customFormat="1" ht="24.95" customHeight="1" x14ac:dyDescent="0.2">
      <c r="A31" s="193" t="s">
        <v>167</v>
      </c>
      <c r="B31" s="199" t="s">
        <v>168</v>
      </c>
      <c r="C31" s="113">
        <v>9.8645115284050391</v>
      </c>
      <c r="D31" s="115">
        <v>415</v>
      </c>
      <c r="E31" s="114">
        <v>455</v>
      </c>
      <c r="F31" s="114">
        <v>442</v>
      </c>
      <c r="G31" s="114">
        <v>453</v>
      </c>
      <c r="H31" s="140">
        <v>432</v>
      </c>
      <c r="I31" s="115">
        <v>-17</v>
      </c>
      <c r="J31" s="116">
        <v>-3.9351851851851851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3.7318754456857617</v>
      </c>
      <c r="D34" s="115">
        <v>157</v>
      </c>
      <c r="E34" s="114">
        <v>170</v>
      </c>
      <c r="F34" s="114">
        <v>181</v>
      </c>
      <c r="G34" s="114">
        <v>187</v>
      </c>
      <c r="H34" s="140">
        <v>165</v>
      </c>
      <c r="I34" s="115">
        <v>-8</v>
      </c>
      <c r="J34" s="116">
        <v>-4.8484848484848486</v>
      </c>
    </row>
    <row r="35" spans="1:10" s="110" customFormat="1" ht="24.95" customHeight="1" x14ac:dyDescent="0.2">
      <c r="A35" s="292" t="s">
        <v>171</v>
      </c>
      <c r="B35" s="293" t="s">
        <v>172</v>
      </c>
      <c r="C35" s="113">
        <v>20.965058236272878</v>
      </c>
      <c r="D35" s="115">
        <v>882</v>
      </c>
      <c r="E35" s="114">
        <v>917</v>
      </c>
      <c r="F35" s="114">
        <v>912</v>
      </c>
      <c r="G35" s="114">
        <v>911</v>
      </c>
      <c r="H35" s="140">
        <v>880</v>
      </c>
      <c r="I35" s="115">
        <v>2</v>
      </c>
      <c r="J35" s="116">
        <v>0.22727272727272727</v>
      </c>
    </row>
    <row r="36" spans="1:10" s="110" customFormat="1" ht="24.95" customHeight="1" x14ac:dyDescent="0.2">
      <c r="A36" s="294" t="s">
        <v>173</v>
      </c>
      <c r="B36" s="295" t="s">
        <v>174</v>
      </c>
      <c r="C36" s="125">
        <v>75.30306631804136</v>
      </c>
      <c r="D36" s="143">
        <v>3168</v>
      </c>
      <c r="E36" s="144">
        <v>3346</v>
      </c>
      <c r="F36" s="144">
        <v>3361</v>
      </c>
      <c r="G36" s="144">
        <v>3393</v>
      </c>
      <c r="H36" s="145">
        <v>3347</v>
      </c>
      <c r="I36" s="143">
        <v>-179</v>
      </c>
      <c r="J36" s="146">
        <v>-5.3480729011054677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4207</v>
      </c>
      <c r="F11" s="264">
        <v>4433</v>
      </c>
      <c r="G11" s="264">
        <v>4454</v>
      </c>
      <c r="H11" s="264">
        <v>4491</v>
      </c>
      <c r="I11" s="265">
        <v>4392</v>
      </c>
      <c r="J11" s="263">
        <v>-185</v>
      </c>
      <c r="K11" s="266">
        <v>-4.2122040072859743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38.483479914428337</v>
      </c>
      <c r="E13" s="115">
        <v>1619</v>
      </c>
      <c r="F13" s="114">
        <v>1704</v>
      </c>
      <c r="G13" s="114">
        <v>1719</v>
      </c>
      <c r="H13" s="114">
        <v>1725</v>
      </c>
      <c r="I13" s="140">
        <v>1666</v>
      </c>
      <c r="J13" s="115">
        <v>-47</v>
      </c>
      <c r="K13" s="116">
        <v>-2.8211284513805523</v>
      </c>
    </row>
    <row r="14" spans="1:15" ht="15.95" customHeight="1" x14ac:dyDescent="0.2">
      <c r="A14" s="306" t="s">
        <v>230</v>
      </c>
      <c r="B14" s="307"/>
      <c r="C14" s="308"/>
      <c r="D14" s="113">
        <v>49.774185880675063</v>
      </c>
      <c r="E14" s="115">
        <v>2094</v>
      </c>
      <c r="F14" s="114">
        <v>2204</v>
      </c>
      <c r="G14" s="114">
        <v>2223</v>
      </c>
      <c r="H14" s="114">
        <v>2248</v>
      </c>
      <c r="I14" s="140">
        <v>2212</v>
      </c>
      <c r="J14" s="115">
        <v>-118</v>
      </c>
      <c r="K14" s="116">
        <v>-5.3345388788426762</v>
      </c>
    </row>
    <row r="15" spans="1:15" ht="15.95" customHeight="1" x14ac:dyDescent="0.2">
      <c r="A15" s="306" t="s">
        <v>231</v>
      </c>
      <c r="B15" s="307"/>
      <c r="C15" s="308"/>
      <c r="D15" s="113">
        <v>5.467078678393154</v>
      </c>
      <c r="E15" s="115">
        <v>230</v>
      </c>
      <c r="F15" s="114">
        <v>247</v>
      </c>
      <c r="G15" s="114">
        <v>234</v>
      </c>
      <c r="H15" s="114">
        <v>232</v>
      </c>
      <c r="I15" s="140">
        <v>233</v>
      </c>
      <c r="J15" s="115">
        <v>-3</v>
      </c>
      <c r="K15" s="116">
        <v>-1.2875536480686696</v>
      </c>
    </row>
    <row r="16" spans="1:15" ht="15.95" customHeight="1" x14ac:dyDescent="0.2">
      <c r="A16" s="306" t="s">
        <v>232</v>
      </c>
      <c r="B16" s="307"/>
      <c r="C16" s="308"/>
      <c r="D16" s="113">
        <v>3.2802472070358926</v>
      </c>
      <c r="E16" s="115">
        <v>138</v>
      </c>
      <c r="F16" s="114">
        <v>143</v>
      </c>
      <c r="G16" s="114">
        <v>146</v>
      </c>
      <c r="H16" s="114">
        <v>141</v>
      </c>
      <c r="I16" s="140">
        <v>141</v>
      </c>
      <c r="J16" s="115">
        <v>-3</v>
      </c>
      <c r="K16" s="116">
        <v>-2.1276595744680851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2.3532208224387925</v>
      </c>
      <c r="E18" s="115">
        <v>99</v>
      </c>
      <c r="F18" s="114">
        <v>110</v>
      </c>
      <c r="G18" s="114">
        <v>127</v>
      </c>
      <c r="H18" s="114">
        <v>125</v>
      </c>
      <c r="I18" s="140">
        <v>107</v>
      </c>
      <c r="J18" s="115">
        <v>-8</v>
      </c>
      <c r="K18" s="116">
        <v>-7.4766355140186915</v>
      </c>
    </row>
    <row r="19" spans="1:11" ht="14.1" customHeight="1" x14ac:dyDescent="0.2">
      <c r="A19" s="306" t="s">
        <v>235</v>
      </c>
      <c r="B19" s="307" t="s">
        <v>236</v>
      </c>
      <c r="C19" s="308"/>
      <c r="D19" s="113">
        <v>1.2835749940575232</v>
      </c>
      <c r="E19" s="115">
        <v>54</v>
      </c>
      <c r="F19" s="114">
        <v>62</v>
      </c>
      <c r="G19" s="114">
        <v>78</v>
      </c>
      <c r="H19" s="114">
        <v>75</v>
      </c>
      <c r="I19" s="140">
        <v>61</v>
      </c>
      <c r="J19" s="115">
        <v>-7</v>
      </c>
      <c r="K19" s="116">
        <v>-11.475409836065573</v>
      </c>
    </row>
    <row r="20" spans="1:11" ht="14.1" customHeight="1" x14ac:dyDescent="0.2">
      <c r="A20" s="306">
        <v>12</v>
      </c>
      <c r="B20" s="307" t="s">
        <v>237</v>
      </c>
      <c r="C20" s="308"/>
      <c r="D20" s="113">
        <v>2.5196101735203231</v>
      </c>
      <c r="E20" s="115">
        <v>106</v>
      </c>
      <c r="F20" s="114">
        <v>107</v>
      </c>
      <c r="G20" s="114">
        <v>107</v>
      </c>
      <c r="H20" s="114">
        <v>110</v>
      </c>
      <c r="I20" s="140">
        <v>110</v>
      </c>
      <c r="J20" s="115">
        <v>-4</v>
      </c>
      <c r="K20" s="116">
        <v>-3.6363636363636362</v>
      </c>
    </row>
    <row r="21" spans="1:11" ht="14.1" customHeight="1" x14ac:dyDescent="0.2">
      <c r="A21" s="306">
        <v>21</v>
      </c>
      <c r="B21" s="307" t="s">
        <v>238</v>
      </c>
      <c r="C21" s="308"/>
      <c r="D21" s="113">
        <v>0.38031851675778466</v>
      </c>
      <c r="E21" s="115">
        <v>16</v>
      </c>
      <c r="F21" s="114">
        <v>17</v>
      </c>
      <c r="G21" s="114">
        <v>17</v>
      </c>
      <c r="H21" s="114">
        <v>14</v>
      </c>
      <c r="I21" s="140">
        <v>18</v>
      </c>
      <c r="J21" s="115">
        <v>-2</v>
      </c>
      <c r="K21" s="116">
        <v>-11.111111111111111</v>
      </c>
    </row>
    <row r="22" spans="1:11" ht="14.1" customHeight="1" x14ac:dyDescent="0.2">
      <c r="A22" s="306">
        <v>22</v>
      </c>
      <c r="B22" s="307" t="s">
        <v>239</v>
      </c>
      <c r="C22" s="308"/>
      <c r="D22" s="113">
        <v>1.0221060137865463</v>
      </c>
      <c r="E22" s="115">
        <v>43</v>
      </c>
      <c r="F22" s="114">
        <v>46</v>
      </c>
      <c r="G22" s="114">
        <v>49</v>
      </c>
      <c r="H22" s="114">
        <v>51</v>
      </c>
      <c r="I22" s="140">
        <v>43</v>
      </c>
      <c r="J22" s="115">
        <v>0</v>
      </c>
      <c r="K22" s="116">
        <v>0</v>
      </c>
    </row>
    <row r="23" spans="1:11" ht="14.1" customHeight="1" x14ac:dyDescent="0.2">
      <c r="A23" s="306">
        <v>23</v>
      </c>
      <c r="B23" s="307" t="s">
        <v>240</v>
      </c>
      <c r="C23" s="308"/>
      <c r="D23" s="113">
        <v>0.19015925837889233</v>
      </c>
      <c r="E23" s="115">
        <v>8</v>
      </c>
      <c r="F23" s="114">
        <v>7</v>
      </c>
      <c r="G23" s="114">
        <v>5</v>
      </c>
      <c r="H23" s="114">
        <v>5</v>
      </c>
      <c r="I23" s="140">
        <v>6</v>
      </c>
      <c r="J23" s="115">
        <v>2</v>
      </c>
      <c r="K23" s="116">
        <v>33.333333333333336</v>
      </c>
    </row>
    <row r="24" spans="1:11" ht="14.1" customHeight="1" x14ac:dyDescent="0.2">
      <c r="A24" s="306">
        <v>24</v>
      </c>
      <c r="B24" s="307" t="s">
        <v>241</v>
      </c>
      <c r="C24" s="308"/>
      <c r="D24" s="113">
        <v>1.8302828618968385</v>
      </c>
      <c r="E24" s="115">
        <v>77</v>
      </c>
      <c r="F24" s="114">
        <v>86</v>
      </c>
      <c r="G24" s="114">
        <v>82</v>
      </c>
      <c r="H24" s="114">
        <v>83</v>
      </c>
      <c r="I24" s="140">
        <v>82</v>
      </c>
      <c r="J24" s="115">
        <v>-5</v>
      </c>
      <c r="K24" s="116">
        <v>-6.0975609756097562</v>
      </c>
    </row>
    <row r="25" spans="1:11" ht="14.1" customHeight="1" x14ac:dyDescent="0.2">
      <c r="A25" s="306">
        <v>25</v>
      </c>
      <c r="B25" s="307" t="s">
        <v>242</v>
      </c>
      <c r="C25" s="308"/>
      <c r="D25" s="113">
        <v>2.2343712859519846</v>
      </c>
      <c r="E25" s="115">
        <v>94</v>
      </c>
      <c r="F25" s="114">
        <v>102</v>
      </c>
      <c r="G25" s="114">
        <v>97</v>
      </c>
      <c r="H25" s="114">
        <v>97</v>
      </c>
      <c r="I25" s="140">
        <v>94</v>
      </c>
      <c r="J25" s="115">
        <v>0</v>
      </c>
      <c r="K25" s="116">
        <v>0</v>
      </c>
    </row>
    <row r="26" spans="1:11" ht="14.1" customHeight="1" x14ac:dyDescent="0.2">
      <c r="A26" s="306">
        <v>26</v>
      </c>
      <c r="B26" s="307" t="s">
        <v>243</v>
      </c>
      <c r="C26" s="308"/>
      <c r="D26" s="113">
        <v>0.97456619919182319</v>
      </c>
      <c r="E26" s="115">
        <v>41</v>
      </c>
      <c r="F26" s="114">
        <v>43</v>
      </c>
      <c r="G26" s="114">
        <v>46</v>
      </c>
      <c r="H26" s="114">
        <v>42</v>
      </c>
      <c r="I26" s="140">
        <v>42</v>
      </c>
      <c r="J26" s="115">
        <v>-1</v>
      </c>
      <c r="K26" s="116">
        <v>-2.3809523809523809</v>
      </c>
    </row>
    <row r="27" spans="1:11" ht="14.1" customHeight="1" x14ac:dyDescent="0.2">
      <c r="A27" s="306">
        <v>27</v>
      </c>
      <c r="B27" s="307" t="s">
        <v>244</v>
      </c>
      <c r="C27" s="308"/>
      <c r="D27" s="113">
        <v>0.42785833135250773</v>
      </c>
      <c r="E27" s="115">
        <v>18</v>
      </c>
      <c r="F27" s="114">
        <v>20</v>
      </c>
      <c r="G27" s="114">
        <v>21</v>
      </c>
      <c r="H27" s="114">
        <v>21</v>
      </c>
      <c r="I27" s="140">
        <v>21</v>
      </c>
      <c r="J27" s="115">
        <v>-3</v>
      </c>
      <c r="K27" s="116">
        <v>-14.285714285714286</v>
      </c>
    </row>
    <row r="28" spans="1:11" ht="14.1" customHeight="1" x14ac:dyDescent="0.2">
      <c r="A28" s="306">
        <v>28</v>
      </c>
      <c r="B28" s="307" t="s">
        <v>245</v>
      </c>
      <c r="C28" s="308"/>
      <c r="D28" s="113">
        <v>0.26146898027097693</v>
      </c>
      <c r="E28" s="115">
        <v>11</v>
      </c>
      <c r="F28" s="114">
        <v>12</v>
      </c>
      <c r="G28" s="114">
        <v>12</v>
      </c>
      <c r="H28" s="114">
        <v>12</v>
      </c>
      <c r="I28" s="140">
        <v>12</v>
      </c>
      <c r="J28" s="115">
        <v>-1</v>
      </c>
      <c r="K28" s="116">
        <v>-8.3333333333333339</v>
      </c>
    </row>
    <row r="29" spans="1:11" ht="14.1" customHeight="1" x14ac:dyDescent="0.2">
      <c r="A29" s="306">
        <v>29</v>
      </c>
      <c r="B29" s="307" t="s">
        <v>246</v>
      </c>
      <c r="C29" s="308"/>
      <c r="D29" s="113">
        <v>3.8031851675778463</v>
      </c>
      <c r="E29" s="115">
        <v>160</v>
      </c>
      <c r="F29" s="114">
        <v>181</v>
      </c>
      <c r="G29" s="114">
        <v>197</v>
      </c>
      <c r="H29" s="114">
        <v>188</v>
      </c>
      <c r="I29" s="140">
        <v>182</v>
      </c>
      <c r="J29" s="115">
        <v>-22</v>
      </c>
      <c r="K29" s="116">
        <v>-12.087912087912088</v>
      </c>
    </row>
    <row r="30" spans="1:11" ht="14.1" customHeight="1" x14ac:dyDescent="0.2">
      <c r="A30" s="306" t="s">
        <v>247</v>
      </c>
      <c r="B30" s="307" t="s">
        <v>248</v>
      </c>
      <c r="C30" s="308"/>
      <c r="D30" s="113">
        <v>0.78440694081293083</v>
      </c>
      <c r="E30" s="115">
        <v>33</v>
      </c>
      <c r="F30" s="114">
        <v>31</v>
      </c>
      <c r="G30" s="114">
        <v>34</v>
      </c>
      <c r="H30" s="114">
        <v>37</v>
      </c>
      <c r="I30" s="140">
        <v>31</v>
      </c>
      <c r="J30" s="115">
        <v>2</v>
      </c>
      <c r="K30" s="116">
        <v>6.4516129032258061</v>
      </c>
    </row>
    <row r="31" spans="1:11" ht="14.1" customHeight="1" x14ac:dyDescent="0.2">
      <c r="A31" s="306" t="s">
        <v>249</v>
      </c>
      <c r="B31" s="307" t="s">
        <v>250</v>
      </c>
      <c r="C31" s="308"/>
      <c r="D31" s="113">
        <v>3.0187782267649155</v>
      </c>
      <c r="E31" s="115">
        <v>127</v>
      </c>
      <c r="F31" s="114">
        <v>150</v>
      </c>
      <c r="G31" s="114">
        <v>163</v>
      </c>
      <c r="H31" s="114">
        <v>151</v>
      </c>
      <c r="I31" s="140">
        <v>151</v>
      </c>
      <c r="J31" s="115">
        <v>-24</v>
      </c>
      <c r="K31" s="116">
        <v>-15.894039735099337</v>
      </c>
    </row>
    <row r="32" spans="1:11" ht="14.1" customHeight="1" x14ac:dyDescent="0.2">
      <c r="A32" s="306">
        <v>31</v>
      </c>
      <c r="B32" s="307" t="s">
        <v>251</v>
      </c>
      <c r="C32" s="308"/>
      <c r="D32" s="113">
        <v>0.21392916567625386</v>
      </c>
      <c r="E32" s="115">
        <v>9</v>
      </c>
      <c r="F32" s="114">
        <v>12</v>
      </c>
      <c r="G32" s="114">
        <v>13</v>
      </c>
      <c r="H32" s="114">
        <v>12</v>
      </c>
      <c r="I32" s="140">
        <v>12</v>
      </c>
      <c r="J32" s="115">
        <v>-3</v>
      </c>
      <c r="K32" s="116">
        <v>-25</v>
      </c>
    </row>
    <row r="33" spans="1:11" ht="14.1" customHeight="1" x14ac:dyDescent="0.2">
      <c r="A33" s="306">
        <v>32</v>
      </c>
      <c r="B33" s="307" t="s">
        <v>252</v>
      </c>
      <c r="C33" s="308"/>
      <c r="D33" s="113">
        <v>1.8540527691942001</v>
      </c>
      <c r="E33" s="115">
        <v>78</v>
      </c>
      <c r="F33" s="114">
        <v>81</v>
      </c>
      <c r="G33" s="114">
        <v>82</v>
      </c>
      <c r="H33" s="114">
        <v>81</v>
      </c>
      <c r="I33" s="140">
        <v>81</v>
      </c>
      <c r="J33" s="115">
        <v>-3</v>
      </c>
      <c r="K33" s="116">
        <v>-3.7037037037037037</v>
      </c>
    </row>
    <row r="34" spans="1:11" ht="14.1" customHeight="1" x14ac:dyDescent="0.2">
      <c r="A34" s="306">
        <v>33</v>
      </c>
      <c r="B34" s="307" t="s">
        <v>253</v>
      </c>
      <c r="C34" s="308"/>
      <c r="D34" s="113">
        <v>0.45162823864986928</v>
      </c>
      <c r="E34" s="115">
        <v>19</v>
      </c>
      <c r="F34" s="114">
        <v>18</v>
      </c>
      <c r="G34" s="114">
        <v>17</v>
      </c>
      <c r="H34" s="114">
        <v>20</v>
      </c>
      <c r="I34" s="140">
        <v>21</v>
      </c>
      <c r="J34" s="115">
        <v>-2</v>
      </c>
      <c r="K34" s="116">
        <v>-9.5238095238095237</v>
      </c>
    </row>
    <row r="35" spans="1:11" ht="14.1" customHeight="1" x14ac:dyDescent="0.2">
      <c r="A35" s="306">
        <v>34</v>
      </c>
      <c r="B35" s="307" t="s">
        <v>254</v>
      </c>
      <c r="C35" s="308"/>
      <c r="D35" s="113">
        <v>7.7014499643451391</v>
      </c>
      <c r="E35" s="115">
        <v>324</v>
      </c>
      <c r="F35" s="114">
        <v>315</v>
      </c>
      <c r="G35" s="114">
        <v>315</v>
      </c>
      <c r="H35" s="114">
        <v>322</v>
      </c>
      <c r="I35" s="140">
        <v>314</v>
      </c>
      <c r="J35" s="115">
        <v>10</v>
      </c>
      <c r="K35" s="116">
        <v>3.1847133757961785</v>
      </c>
    </row>
    <row r="36" spans="1:11" ht="14.1" customHeight="1" x14ac:dyDescent="0.2">
      <c r="A36" s="306">
        <v>41</v>
      </c>
      <c r="B36" s="307" t="s">
        <v>255</v>
      </c>
      <c r="C36" s="308"/>
      <c r="D36" s="113">
        <v>0.14261944378416924</v>
      </c>
      <c r="E36" s="115">
        <v>6</v>
      </c>
      <c r="F36" s="114">
        <v>5</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v>0</v>
      </c>
      <c r="G37" s="114">
        <v>0</v>
      </c>
      <c r="H37" s="114">
        <v>0</v>
      </c>
      <c r="I37" s="140">
        <v>0</v>
      </c>
      <c r="J37" s="115" t="s">
        <v>513</v>
      </c>
      <c r="K37" s="116" t="s">
        <v>513</v>
      </c>
    </row>
    <row r="38" spans="1:11" ht="14.1" customHeight="1" x14ac:dyDescent="0.2">
      <c r="A38" s="306">
        <v>43</v>
      </c>
      <c r="B38" s="307" t="s">
        <v>257</v>
      </c>
      <c r="C38" s="308"/>
      <c r="D38" s="113">
        <v>0.47539814594723079</v>
      </c>
      <c r="E38" s="115">
        <v>20</v>
      </c>
      <c r="F38" s="114">
        <v>20</v>
      </c>
      <c r="G38" s="114">
        <v>18</v>
      </c>
      <c r="H38" s="114">
        <v>20</v>
      </c>
      <c r="I38" s="140">
        <v>21</v>
      </c>
      <c r="J38" s="115">
        <v>-1</v>
      </c>
      <c r="K38" s="116">
        <v>-4.7619047619047619</v>
      </c>
    </row>
    <row r="39" spans="1:11" ht="14.1" customHeight="1" x14ac:dyDescent="0.2">
      <c r="A39" s="306">
        <v>51</v>
      </c>
      <c r="B39" s="307" t="s">
        <v>258</v>
      </c>
      <c r="C39" s="308"/>
      <c r="D39" s="113">
        <v>3.1376277632517233</v>
      </c>
      <c r="E39" s="115">
        <v>132</v>
      </c>
      <c r="F39" s="114">
        <v>141</v>
      </c>
      <c r="G39" s="114">
        <v>141</v>
      </c>
      <c r="H39" s="114">
        <v>139</v>
      </c>
      <c r="I39" s="140">
        <v>158</v>
      </c>
      <c r="J39" s="115">
        <v>-26</v>
      </c>
      <c r="K39" s="116">
        <v>-16.455696202531644</v>
      </c>
    </row>
    <row r="40" spans="1:11" ht="14.1" customHeight="1" x14ac:dyDescent="0.2">
      <c r="A40" s="306" t="s">
        <v>259</v>
      </c>
      <c r="B40" s="307" t="s">
        <v>260</v>
      </c>
      <c r="C40" s="308"/>
      <c r="D40" s="113">
        <v>2.7097694318992156</v>
      </c>
      <c r="E40" s="115">
        <v>114</v>
      </c>
      <c r="F40" s="114">
        <v>122</v>
      </c>
      <c r="G40" s="114">
        <v>125</v>
      </c>
      <c r="H40" s="114">
        <v>123</v>
      </c>
      <c r="I40" s="140">
        <v>140</v>
      </c>
      <c r="J40" s="115">
        <v>-26</v>
      </c>
      <c r="K40" s="116">
        <v>-18.571428571428573</v>
      </c>
    </row>
    <row r="41" spans="1:11" ht="14.1" customHeight="1" x14ac:dyDescent="0.2">
      <c r="A41" s="306"/>
      <c r="B41" s="307" t="s">
        <v>261</v>
      </c>
      <c r="C41" s="308"/>
      <c r="D41" s="113">
        <v>2.3532208224387925</v>
      </c>
      <c r="E41" s="115">
        <v>99</v>
      </c>
      <c r="F41" s="114">
        <v>104</v>
      </c>
      <c r="G41" s="114">
        <v>99</v>
      </c>
      <c r="H41" s="114">
        <v>100</v>
      </c>
      <c r="I41" s="140">
        <v>99</v>
      </c>
      <c r="J41" s="115">
        <v>0</v>
      </c>
      <c r="K41" s="116">
        <v>0</v>
      </c>
    </row>
    <row r="42" spans="1:11" ht="14.1" customHeight="1" x14ac:dyDescent="0.2">
      <c r="A42" s="306">
        <v>52</v>
      </c>
      <c r="B42" s="307" t="s">
        <v>262</v>
      </c>
      <c r="C42" s="308"/>
      <c r="D42" s="113">
        <v>5.4195388637984312</v>
      </c>
      <c r="E42" s="115">
        <v>228</v>
      </c>
      <c r="F42" s="114">
        <v>229</v>
      </c>
      <c r="G42" s="114">
        <v>236</v>
      </c>
      <c r="H42" s="114">
        <v>242</v>
      </c>
      <c r="I42" s="140">
        <v>246</v>
      </c>
      <c r="J42" s="115">
        <v>-18</v>
      </c>
      <c r="K42" s="116">
        <v>-7.3170731707317076</v>
      </c>
    </row>
    <row r="43" spans="1:11" ht="14.1" customHeight="1" x14ac:dyDescent="0.2">
      <c r="A43" s="306" t="s">
        <v>263</v>
      </c>
      <c r="B43" s="307" t="s">
        <v>264</v>
      </c>
      <c r="C43" s="308"/>
      <c r="D43" s="113">
        <v>5.0154504397432849</v>
      </c>
      <c r="E43" s="115">
        <v>211</v>
      </c>
      <c r="F43" s="114">
        <v>212</v>
      </c>
      <c r="G43" s="114">
        <v>217</v>
      </c>
      <c r="H43" s="114">
        <v>224</v>
      </c>
      <c r="I43" s="140">
        <v>226</v>
      </c>
      <c r="J43" s="115">
        <v>-15</v>
      </c>
      <c r="K43" s="116">
        <v>-6.6371681415929205</v>
      </c>
    </row>
    <row r="44" spans="1:11" ht="14.1" customHeight="1" x14ac:dyDescent="0.2">
      <c r="A44" s="306">
        <v>53</v>
      </c>
      <c r="B44" s="307" t="s">
        <v>265</v>
      </c>
      <c r="C44" s="308"/>
      <c r="D44" s="113">
        <v>1.5688138816258617</v>
      </c>
      <c r="E44" s="115">
        <v>66</v>
      </c>
      <c r="F44" s="114">
        <v>62</v>
      </c>
      <c r="G44" s="114">
        <v>63</v>
      </c>
      <c r="H44" s="114">
        <v>58</v>
      </c>
      <c r="I44" s="140">
        <v>51</v>
      </c>
      <c r="J44" s="115">
        <v>15</v>
      </c>
      <c r="K44" s="116">
        <v>29.411764705882351</v>
      </c>
    </row>
    <row r="45" spans="1:11" ht="14.1" customHeight="1" x14ac:dyDescent="0.2">
      <c r="A45" s="306" t="s">
        <v>266</v>
      </c>
      <c r="B45" s="307" t="s">
        <v>267</v>
      </c>
      <c r="C45" s="308"/>
      <c r="D45" s="113">
        <v>1.5450439743285</v>
      </c>
      <c r="E45" s="115">
        <v>65</v>
      </c>
      <c r="F45" s="114">
        <v>61</v>
      </c>
      <c r="G45" s="114">
        <v>62</v>
      </c>
      <c r="H45" s="114">
        <v>57</v>
      </c>
      <c r="I45" s="140">
        <v>50</v>
      </c>
      <c r="J45" s="115">
        <v>15</v>
      </c>
      <c r="K45" s="116">
        <v>30</v>
      </c>
    </row>
    <row r="46" spans="1:11" ht="14.1" customHeight="1" x14ac:dyDescent="0.2">
      <c r="A46" s="306">
        <v>54</v>
      </c>
      <c r="B46" s="307" t="s">
        <v>268</v>
      </c>
      <c r="C46" s="308"/>
      <c r="D46" s="113">
        <v>12.431661516520085</v>
      </c>
      <c r="E46" s="115">
        <v>523</v>
      </c>
      <c r="F46" s="114">
        <v>529</v>
      </c>
      <c r="G46" s="114">
        <v>526</v>
      </c>
      <c r="H46" s="114">
        <v>530</v>
      </c>
      <c r="I46" s="140">
        <v>529</v>
      </c>
      <c r="J46" s="115">
        <v>-6</v>
      </c>
      <c r="K46" s="116">
        <v>-1.1342155009451795</v>
      </c>
    </row>
    <row r="47" spans="1:11" ht="14.1" customHeight="1" x14ac:dyDescent="0.2">
      <c r="A47" s="306">
        <v>61</v>
      </c>
      <c r="B47" s="307" t="s">
        <v>269</v>
      </c>
      <c r="C47" s="308"/>
      <c r="D47" s="113">
        <v>0.54670786783931546</v>
      </c>
      <c r="E47" s="115">
        <v>23</v>
      </c>
      <c r="F47" s="114">
        <v>35</v>
      </c>
      <c r="G47" s="114">
        <v>30</v>
      </c>
      <c r="H47" s="114">
        <v>30</v>
      </c>
      <c r="I47" s="140">
        <v>26</v>
      </c>
      <c r="J47" s="115">
        <v>-3</v>
      </c>
      <c r="K47" s="116">
        <v>-11.538461538461538</v>
      </c>
    </row>
    <row r="48" spans="1:11" ht="14.1" customHeight="1" x14ac:dyDescent="0.2">
      <c r="A48" s="306">
        <v>62</v>
      </c>
      <c r="B48" s="307" t="s">
        <v>270</v>
      </c>
      <c r="C48" s="308"/>
      <c r="D48" s="113">
        <v>11.290705966246732</v>
      </c>
      <c r="E48" s="115">
        <v>475</v>
      </c>
      <c r="F48" s="114">
        <v>494</v>
      </c>
      <c r="G48" s="114">
        <v>519</v>
      </c>
      <c r="H48" s="114">
        <v>550</v>
      </c>
      <c r="I48" s="140">
        <v>517</v>
      </c>
      <c r="J48" s="115">
        <v>-42</v>
      </c>
      <c r="K48" s="116">
        <v>-8.123791102514506</v>
      </c>
    </row>
    <row r="49" spans="1:11" ht="14.1" customHeight="1" x14ac:dyDescent="0.2">
      <c r="A49" s="306">
        <v>63</v>
      </c>
      <c r="B49" s="307" t="s">
        <v>271</v>
      </c>
      <c r="C49" s="308"/>
      <c r="D49" s="113">
        <v>8.4383170905633467</v>
      </c>
      <c r="E49" s="115">
        <v>355</v>
      </c>
      <c r="F49" s="114">
        <v>445</v>
      </c>
      <c r="G49" s="114">
        <v>413</v>
      </c>
      <c r="H49" s="114">
        <v>422</v>
      </c>
      <c r="I49" s="140">
        <v>402</v>
      </c>
      <c r="J49" s="115">
        <v>-47</v>
      </c>
      <c r="K49" s="116">
        <v>-11.691542288557214</v>
      </c>
    </row>
    <row r="50" spans="1:11" ht="14.1" customHeight="1" x14ac:dyDescent="0.2">
      <c r="A50" s="306" t="s">
        <v>272</v>
      </c>
      <c r="B50" s="307" t="s">
        <v>273</v>
      </c>
      <c r="C50" s="308"/>
      <c r="D50" s="113">
        <v>0.30900879486570004</v>
      </c>
      <c r="E50" s="115">
        <v>13</v>
      </c>
      <c r="F50" s="114">
        <v>15</v>
      </c>
      <c r="G50" s="114">
        <v>15</v>
      </c>
      <c r="H50" s="114">
        <v>15</v>
      </c>
      <c r="I50" s="140">
        <v>13</v>
      </c>
      <c r="J50" s="115">
        <v>0</v>
      </c>
      <c r="K50" s="116">
        <v>0</v>
      </c>
    </row>
    <row r="51" spans="1:11" ht="14.1" customHeight="1" x14ac:dyDescent="0.2">
      <c r="A51" s="306" t="s">
        <v>274</v>
      </c>
      <c r="B51" s="307" t="s">
        <v>275</v>
      </c>
      <c r="C51" s="308"/>
      <c r="D51" s="113">
        <v>7.630140242453054</v>
      </c>
      <c r="E51" s="115">
        <v>321</v>
      </c>
      <c r="F51" s="114">
        <v>408</v>
      </c>
      <c r="G51" s="114">
        <v>375</v>
      </c>
      <c r="H51" s="114">
        <v>387</v>
      </c>
      <c r="I51" s="140">
        <v>369</v>
      </c>
      <c r="J51" s="115">
        <v>-48</v>
      </c>
      <c r="K51" s="116">
        <v>-13.008130081300813</v>
      </c>
    </row>
    <row r="52" spans="1:11" ht="14.1" customHeight="1" x14ac:dyDescent="0.2">
      <c r="A52" s="306">
        <v>71</v>
      </c>
      <c r="B52" s="307" t="s">
        <v>276</v>
      </c>
      <c r="C52" s="308"/>
      <c r="D52" s="113">
        <v>15.90206798193487</v>
      </c>
      <c r="E52" s="115">
        <v>669</v>
      </c>
      <c r="F52" s="114">
        <v>705</v>
      </c>
      <c r="G52" s="114">
        <v>705</v>
      </c>
      <c r="H52" s="114">
        <v>685</v>
      </c>
      <c r="I52" s="140">
        <v>666</v>
      </c>
      <c r="J52" s="115">
        <v>3</v>
      </c>
      <c r="K52" s="116">
        <v>0.45045045045045046</v>
      </c>
    </row>
    <row r="53" spans="1:11" ht="14.1" customHeight="1" x14ac:dyDescent="0.2">
      <c r="A53" s="306" t="s">
        <v>277</v>
      </c>
      <c r="B53" s="307" t="s">
        <v>278</v>
      </c>
      <c r="C53" s="308"/>
      <c r="D53" s="113">
        <v>1.9253624910862848</v>
      </c>
      <c r="E53" s="115">
        <v>81</v>
      </c>
      <c r="F53" s="114">
        <v>83</v>
      </c>
      <c r="G53" s="114">
        <v>84</v>
      </c>
      <c r="H53" s="114">
        <v>76</v>
      </c>
      <c r="I53" s="140">
        <v>75</v>
      </c>
      <c r="J53" s="115">
        <v>6</v>
      </c>
      <c r="K53" s="116">
        <v>8</v>
      </c>
    </row>
    <row r="54" spans="1:11" ht="14.1" customHeight="1" x14ac:dyDescent="0.2">
      <c r="A54" s="306" t="s">
        <v>279</v>
      </c>
      <c r="B54" s="307" t="s">
        <v>280</v>
      </c>
      <c r="C54" s="308"/>
      <c r="D54" s="113">
        <v>13.097218920846208</v>
      </c>
      <c r="E54" s="115">
        <v>551</v>
      </c>
      <c r="F54" s="114">
        <v>583</v>
      </c>
      <c r="G54" s="114">
        <v>583</v>
      </c>
      <c r="H54" s="114">
        <v>572</v>
      </c>
      <c r="I54" s="140">
        <v>556</v>
      </c>
      <c r="J54" s="115">
        <v>-5</v>
      </c>
      <c r="K54" s="116">
        <v>-0.89928057553956831</v>
      </c>
    </row>
    <row r="55" spans="1:11" ht="14.1" customHeight="1" x14ac:dyDescent="0.2">
      <c r="A55" s="306">
        <v>72</v>
      </c>
      <c r="B55" s="307" t="s">
        <v>281</v>
      </c>
      <c r="C55" s="308"/>
      <c r="D55" s="113">
        <v>2.1155217494651772</v>
      </c>
      <c r="E55" s="115">
        <v>89</v>
      </c>
      <c r="F55" s="114">
        <v>88</v>
      </c>
      <c r="G55" s="114">
        <v>85</v>
      </c>
      <c r="H55" s="114">
        <v>88</v>
      </c>
      <c r="I55" s="140">
        <v>87</v>
      </c>
      <c r="J55" s="115">
        <v>2</v>
      </c>
      <c r="K55" s="116">
        <v>2.2988505747126435</v>
      </c>
    </row>
    <row r="56" spans="1:11" ht="14.1" customHeight="1" x14ac:dyDescent="0.2">
      <c r="A56" s="306" t="s">
        <v>282</v>
      </c>
      <c r="B56" s="307" t="s">
        <v>283</v>
      </c>
      <c r="C56" s="308"/>
      <c r="D56" s="113">
        <v>0.26146898027097693</v>
      </c>
      <c r="E56" s="115">
        <v>11</v>
      </c>
      <c r="F56" s="114">
        <v>11</v>
      </c>
      <c r="G56" s="114">
        <v>11</v>
      </c>
      <c r="H56" s="114">
        <v>14</v>
      </c>
      <c r="I56" s="140">
        <v>15</v>
      </c>
      <c r="J56" s="115">
        <v>-4</v>
      </c>
      <c r="K56" s="116">
        <v>-26.666666666666668</v>
      </c>
    </row>
    <row r="57" spans="1:11" ht="14.1" customHeight="1" x14ac:dyDescent="0.2">
      <c r="A57" s="306" t="s">
        <v>284</v>
      </c>
      <c r="B57" s="307" t="s">
        <v>285</v>
      </c>
      <c r="C57" s="308"/>
      <c r="D57" s="113">
        <v>1.6163536962205847</v>
      </c>
      <c r="E57" s="115">
        <v>68</v>
      </c>
      <c r="F57" s="114">
        <v>66</v>
      </c>
      <c r="G57" s="114">
        <v>61</v>
      </c>
      <c r="H57" s="114">
        <v>62</v>
      </c>
      <c r="I57" s="140">
        <v>61</v>
      </c>
      <c r="J57" s="115">
        <v>7</v>
      </c>
      <c r="K57" s="116">
        <v>11.475409836065573</v>
      </c>
    </row>
    <row r="58" spans="1:11" ht="14.1" customHeight="1" x14ac:dyDescent="0.2">
      <c r="A58" s="306">
        <v>73</v>
      </c>
      <c r="B58" s="307" t="s">
        <v>286</v>
      </c>
      <c r="C58" s="308"/>
      <c r="D58" s="113">
        <v>0.54670786783931546</v>
      </c>
      <c r="E58" s="115">
        <v>23</v>
      </c>
      <c r="F58" s="114">
        <v>19</v>
      </c>
      <c r="G58" s="114">
        <v>22</v>
      </c>
      <c r="H58" s="114">
        <v>21</v>
      </c>
      <c r="I58" s="140">
        <v>21</v>
      </c>
      <c r="J58" s="115">
        <v>2</v>
      </c>
      <c r="K58" s="116">
        <v>9.5238095238095237</v>
      </c>
    </row>
    <row r="59" spans="1:11" ht="14.1" customHeight="1" x14ac:dyDescent="0.2">
      <c r="A59" s="306" t="s">
        <v>287</v>
      </c>
      <c r="B59" s="307" t="s">
        <v>288</v>
      </c>
      <c r="C59" s="308"/>
      <c r="D59" s="113">
        <v>0.40408842405514617</v>
      </c>
      <c r="E59" s="115">
        <v>17</v>
      </c>
      <c r="F59" s="114">
        <v>14</v>
      </c>
      <c r="G59" s="114">
        <v>15</v>
      </c>
      <c r="H59" s="114">
        <v>15</v>
      </c>
      <c r="I59" s="140">
        <v>15</v>
      </c>
      <c r="J59" s="115">
        <v>2</v>
      </c>
      <c r="K59" s="116">
        <v>13.333333333333334</v>
      </c>
    </row>
    <row r="60" spans="1:11" ht="14.1" customHeight="1" x14ac:dyDescent="0.2">
      <c r="A60" s="306">
        <v>81</v>
      </c>
      <c r="B60" s="307" t="s">
        <v>289</v>
      </c>
      <c r="C60" s="308"/>
      <c r="D60" s="113">
        <v>3.0900879486570001</v>
      </c>
      <c r="E60" s="115">
        <v>130</v>
      </c>
      <c r="F60" s="114">
        <v>136</v>
      </c>
      <c r="G60" s="114">
        <v>135</v>
      </c>
      <c r="H60" s="114">
        <v>140</v>
      </c>
      <c r="I60" s="140">
        <v>140</v>
      </c>
      <c r="J60" s="115">
        <v>-10</v>
      </c>
      <c r="K60" s="116">
        <v>-7.1428571428571432</v>
      </c>
    </row>
    <row r="61" spans="1:11" ht="14.1" customHeight="1" x14ac:dyDescent="0.2">
      <c r="A61" s="306" t="s">
        <v>290</v>
      </c>
      <c r="B61" s="307" t="s">
        <v>291</v>
      </c>
      <c r="C61" s="308"/>
      <c r="D61" s="113">
        <v>1.1884953648680769</v>
      </c>
      <c r="E61" s="115">
        <v>50</v>
      </c>
      <c r="F61" s="114">
        <v>52</v>
      </c>
      <c r="G61" s="114">
        <v>49</v>
      </c>
      <c r="H61" s="114">
        <v>51</v>
      </c>
      <c r="I61" s="140">
        <v>50</v>
      </c>
      <c r="J61" s="115">
        <v>0</v>
      </c>
      <c r="K61" s="116">
        <v>0</v>
      </c>
    </row>
    <row r="62" spans="1:11" ht="14.1" customHeight="1" x14ac:dyDescent="0.2">
      <c r="A62" s="306" t="s">
        <v>292</v>
      </c>
      <c r="B62" s="307" t="s">
        <v>293</v>
      </c>
      <c r="C62" s="308"/>
      <c r="D62" s="113">
        <v>1.0221060137865463</v>
      </c>
      <c r="E62" s="115">
        <v>43</v>
      </c>
      <c r="F62" s="114">
        <v>45</v>
      </c>
      <c r="G62" s="114">
        <v>46</v>
      </c>
      <c r="H62" s="114">
        <v>48</v>
      </c>
      <c r="I62" s="140">
        <v>46</v>
      </c>
      <c r="J62" s="115">
        <v>-3</v>
      </c>
      <c r="K62" s="116">
        <v>-6.5217391304347823</v>
      </c>
    </row>
    <row r="63" spans="1:11" ht="14.1" customHeight="1" x14ac:dyDescent="0.2">
      <c r="A63" s="306"/>
      <c r="B63" s="307" t="s">
        <v>294</v>
      </c>
      <c r="C63" s="308"/>
      <c r="D63" s="113">
        <v>0.97456619919182319</v>
      </c>
      <c r="E63" s="115">
        <v>41</v>
      </c>
      <c r="F63" s="114">
        <v>42</v>
      </c>
      <c r="G63" s="114">
        <v>43</v>
      </c>
      <c r="H63" s="114">
        <v>45</v>
      </c>
      <c r="I63" s="140">
        <v>43</v>
      </c>
      <c r="J63" s="115">
        <v>-2</v>
      </c>
      <c r="K63" s="116">
        <v>-4.6511627906976747</v>
      </c>
    </row>
    <row r="64" spans="1:11" ht="14.1" customHeight="1" x14ac:dyDescent="0.2">
      <c r="A64" s="306" t="s">
        <v>295</v>
      </c>
      <c r="B64" s="307" t="s">
        <v>296</v>
      </c>
      <c r="C64" s="308"/>
      <c r="D64" s="113">
        <v>7.1309721892084621E-2</v>
      </c>
      <c r="E64" s="115">
        <v>3</v>
      </c>
      <c r="F64" s="114">
        <v>4</v>
      </c>
      <c r="G64" s="114">
        <v>4</v>
      </c>
      <c r="H64" s="114">
        <v>3</v>
      </c>
      <c r="I64" s="140" t="s">
        <v>513</v>
      </c>
      <c r="J64" s="115" t="s">
        <v>513</v>
      </c>
      <c r="K64" s="116" t="s">
        <v>513</v>
      </c>
    </row>
    <row r="65" spans="1:11" ht="14.1" customHeight="1" x14ac:dyDescent="0.2">
      <c r="A65" s="306" t="s">
        <v>297</v>
      </c>
      <c r="B65" s="307" t="s">
        <v>298</v>
      </c>
      <c r="C65" s="308"/>
      <c r="D65" s="113">
        <v>0.49916805324459235</v>
      </c>
      <c r="E65" s="115">
        <v>21</v>
      </c>
      <c r="F65" s="114">
        <v>24</v>
      </c>
      <c r="G65" s="114">
        <v>23</v>
      </c>
      <c r="H65" s="114">
        <v>24</v>
      </c>
      <c r="I65" s="140">
        <v>27</v>
      </c>
      <c r="J65" s="115">
        <v>-6</v>
      </c>
      <c r="K65" s="116">
        <v>-22.222222222222221</v>
      </c>
    </row>
    <row r="66" spans="1:11" ht="14.1" customHeight="1" x14ac:dyDescent="0.2">
      <c r="A66" s="306">
        <v>82</v>
      </c>
      <c r="B66" s="307" t="s">
        <v>299</v>
      </c>
      <c r="C66" s="308"/>
      <c r="D66" s="113">
        <v>2.6146898027097696</v>
      </c>
      <c r="E66" s="115">
        <v>110</v>
      </c>
      <c r="F66" s="114">
        <v>101</v>
      </c>
      <c r="G66" s="114">
        <v>102</v>
      </c>
      <c r="H66" s="114">
        <v>96</v>
      </c>
      <c r="I66" s="140">
        <v>94</v>
      </c>
      <c r="J66" s="115">
        <v>16</v>
      </c>
      <c r="K66" s="116">
        <v>17.021276595744681</v>
      </c>
    </row>
    <row r="67" spans="1:11" ht="14.1" customHeight="1" x14ac:dyDescent="0.2">
      <c r="A67" s="306" t="s">
        <v>300</v>
      </c>
      <c r="B67" s="307" t="s">
        <v>301</v>
      </c>
      <c r="C67" s="308"/>
      <c r="D67" s="113">
        <v>0.95079629189446158</v>
      </c>
      <c r="E67" s="115">
        <v>40</v>
      </c>
      <c r="F67" s="114">
        <v>34</v>
      </c>
      <c r="G67" s="114">
        <v>39</v>
      </c>
      <c r="H67" s="114">
        <v>34</v>
      </c>
      <c r="I67" s="140">
        <v>36</v>
      </c>
      <c r="J67" s="115">
        <v>4</v>
      </c>
      <c r="K67" s="116">
        <v>11.111111111111111</v>
      </c>
    </row>
    <row r="68" spans="1:11" ht="14.1" customHeight="1" x14ac:dyDescent="0.2">
      <c r="A68" s="306" t="s">
        <v>302</v>
      </c>
      <c r="B68" s="307" t="s">
        <v>303</v>
      </c>
      <c r="C68" s="308"/>
      <c r="D68" s="113">
        <v>0.49916805324459235</v>
      </c>
      <c r="E68" s="115">
        <v>21</v>
      </c>
      <c r="F68" s="114">
        <v>19</v>
      </c>
      <c r="G68" s="114">
        <v>18</v>
      </c>
      <c r="H68" s="114">
        <v>17</v>
      </c>
      <c r="I68" s="140">
        <v>13</v>
      </c>
      <c r="J68" s="115">
        <v>8</v>
      </c>
      <c r="K68" s="116">
        <v>61.53846153846154</v>
      </c>
    </row>
    <row r="69" spans="1:11" ht="14.1" customHeight="1" x14ac:dyDescent="0.2">
      <c r="A69" s="306">
        <v>83</v>
      </c>
      <c r="B69" s="307" t="s">
        <v>304</v>
      </c>
      <c r="C69" s="308"/>
      <c r="D69" s="113">
        <v>1.9253624910862848</v>
      </c>
      <c r="E69" s="115">
        <v>81</v>
      </c>
      <c r="F69" s="114">
        <v>81</v>
      </c>
      <c r="G69" s="114">
        <v>83</v>
      </c>
      <c r="H69" s="114">
        <v>86</v>
      </c>
      <c r="I69" s="140">
        <v>93</v>
      </c>
      <c r="J69" s="115">
        <v>-12</v>
      </c>
      <c r="K69" s="116">
        <v>-12.903225806451612</v>
      </c>
    </row>
    <row r="70" spans="1:11" ht="14.1" customHeight="1" x14ac:dyDescent="0.2">
      <c r="A70" s="306" t="s">
        <v>305</v>
      </c>
      <c r="B70" s="307" t="s">
        <v>306</v>
      </c>
      <c r="C70" s="308"/>
      <c r="D70" s="113">
        <v>1.1647254575707155</v>
      </c>
      <c r="E70" s="115">
        <v>49</v>
      </c>
      <c r="F70" s="114">
        <v>46</v>
      </c>
      <c r="G70" s="114">
        <v>46</v>
      </c>
      <c r="H70" s="114">
        <v>45</v>
      </c>
      <c r="I70" s="140">
        <v>50</v>
      </c>
      <c r="J70" s="115">
        <v>-1</v>
      </c>
      <c r="K70" s="116">
        <v>-2</v>
      </c>
    </row>
    <row r="71" spans="1:11" ht="14.1" customHeight="1" x14ac:dyDescent="0.2">
      <c r="A71" s="306"/>
      <c r="B71" s="307" t="s">
        <v>307</v>
      </c>
      <c r="C71" s="308"/>
      <c r="D71" s="113">
        <v>0.47539814594723079</v>
      </c>
      <c r="E71" s="115">
        <v>20</v>
      </c>
      <c r="F71" s="114">
        <v>19</v>
      </c>
      <c r="G71" s="114">
        <v>18</v>
      </c>
      <c r="H71" s="114">
        <v>18</v>
      </c>
      <c r="I71" s="140">
        <v>22</v>
      </c>
      <c r="J71" s="115">
        <v>-2</v>
      </c>
      <c r="K71" s="116">
        <v>-9.0909090909090917</v>
      </c>
    </row>
    <row r="72" spans="1:11" ht="14.1" customHeight="1" x14ac:dyDescent="0.2">
      <c r="A72" s="306">
        <v>84</v>
      </c>
      <c r="B72" s="307" t="s">
        <v>308</v>
      </c>
      <c r="C72" s="308"/>
      <c r="D72" s="113">
        <v>0.52293796054195385</v>
      </c>
      <c r="E72" s="115">
        <v>22</v>
      </c>
      <c r="F72" s="114">
        <v>22</v>
      </c>
      <c r="G72" s="114">
        <v>25</v>
      </c>
      <c r="H72" s="114">
        <v>23</v>
      </c>
      <c r="I72" s="140">
        <v>24</v>
      </c>
      <c r="J72" s="115">
        <v>-2</v>
      </c>
      <c r="K72" s="116">
        <v>-8.3333333333333339</v>
      </c>
    </row>
    <row r="73" spans="1:11" ht="14.1" customHeight="1" x14ac:dyDescent="0.2">
      <c r="A73" s="306" t="s">
        <v>309</v>
      </c>
      <c r="B73" s="307" t="s">
        <v>310</v>
      </c>
      <c r="C73" s="308"/>
      <c r="D73" s="113">
        <v>0</v>
      </c>
      <c r="E73" s="115">
        <v>0</v>
      </c>
      <c r="F73" s="114">
        <v>0</v>
      </c>
      <c r="G73" s="114" t="s">
        <v>513</v>
      </c>
      <c r="H73" s="114" t="s">
        <v>513</v>
      </c>
      <c r="I73" s="140" t="s">
        <v>513</v>
      </c>
      <c r="J73" s="115" t="s">
        <v>513</v>
      </c>
      <c r="K73" s="116" t="s">
        <v>513</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0.21392916567625386</v>
      </c>
      <c r="E77" s="115">
        <v>9</v>
      </c>
      <c r="F77" s="114">
        <v>9</v>
      </c>
      <c r="G77" s="114">
        <v>11</v>
      </c>
      <c r="H77" s="114">
        <v>11</v>
      </c>
      <c r="I77" s="140">
        <v>10</v>
      </c>
      <c r="J77" s="115">
        <v>-1</v>
      </c>
      <c r="K77" s="116">
        <v>-10</v>
      </c>
    </row>
    <row r="78" spans="1:11" ht="14.1" customHeight="1" x14ac:dyDescent="0.2">
      <c r="A78" s="306">
        <v>93</v>
      </c>
      <c r="B78" s="307" t="s">
        <v>317</v>
      </c>
      <c r="C78" s="308"/>
      <c r="D78" s="113">
        <v>0.1188495364868077</v>
      </c>
      <c r="E78" s="115">
        <v>5</v>
      </c>
      <c r="F78" s="114" t="s">
        <v>513</v>
      </c>
      <c r="G78" s="114">
        <v>4</v>
      </c>
      <c r="H78" s="114">
        <v>4</v>
      </c>
      <c r="I78" s="140">
        <v>6</v>
      </c>
      <c r="J78" s="115">
        <v>-1</v>
      </c>
      <c r="K78" s="116">
        <v>-16.666666666666668</v>
      </c>
    </row>
    <row r="79" spans="1:11" ht="14.1" customHeight="1" x14ac:dyDescent="0.2">
      <c r="A79" s="306">
        <v>94</v>
      </c>
      <c r="B79" s="307" t="s">
        <v>318</v>
      </c>
      <c r="C79" s="308"/>
      <c r="D79" s="113">
        <v>0.16638935108153077</v>
      </c>
      <c r="E79" s="115">
        <v>7</v>
      </c>
      <c r="F79" s="114">
        <v>15</v>
      </c>
      <c r="G79" s="114">
        <v>11</v>
      </c>
      <c r="H79" s="114">
        <v>12</v>
      </c>
      <c r="I79" s="140">
        <v>9</v>
      </c>
      <c r="J79" s="115">
        <v>-2</v>
      </c>
      <c r="K79" s="116">
        <v>-22.222222222222221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2.9950083194675541</v>
      </c>
      <c r="E81" s="143">
        <v>126</v>
      </c>
      <c r="F81" s="144">
        <v>135</v>
      </c>
      <c r="G81" s="144">
        <v>132</v>
      </c>
      <c r="H81" s="144">
        <v>145</v>
      </c>
      <c r="I81" s="145">
        <v>140</v>
      </c>
      <c r="J81" s="143">
        <v>-14</v>
      </c>
      <c r="K81" s="146">
        <v>-10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2394</v>
      </c>
      <c r="G12" s="536">
        <v>1488</v>
      </c>
      <c r="H12" s="536">
        <v>2330</v>
      </c>
      <c r="I12" s="536">
        <v>1909</v>
      </c>
      <c r="J12" s="537">
        <v>2390</v>
      </c>
      <c r="K12" s="538">
        <v>4</v>
      </c>
      <c r="L12" s="349">
        <v>0.16736401673640167</v>
      </c>
    </row>
    <row r="13" spans="1:17" s="110" customFormat="1" ht="15" customHeight="1" x14ac:dyDescent="0.2">
      <c r="A13" s="350" t="s">
        <v>344</v>
      </c>
      <c r="B13" s="351" t="s">
        <v>345</v>
      </c>
      <c r="C13" s="347"/>
      <c r="D13" s="347"/>
      <c r="E13" s="348"/>
      <c r="F13" s="536">
        <v>1304</v>
      </c>
      <c r="G13" s="536">
        <v>788</v>
      </c>
      <c r="H13" s="536">
        <v>1284</v>
      </c>
      <c r="I13" s="536">
        <v>1087</v>
      </c>
      <c r="J13" s="537">
        <v>1451</v>
      </c>
      <c r="K13" s="538">
        <v>-147</v>
      </c>
      <c r="L13" s="349">
        <v>-10.130944176430049</v>
      </c>
    </row>
    <row r="14" spans="1:17" s="110" customFormat="1" ht="22.5" customHeight="1" x14ac:dyDescent="0.2">
      <c r="A14" s="350"/>
      <c r="B14" s="351" t="s">
        <v>346</v>
      </c>
      <c r="C14" s="347"/>
      <c r="D14" s="347"/>
      <c r="E14" s="348"/>
      <c r="F14" s="536">
        <v>1090</v>
      </c>
      <c r="G14" s="536">
        <v>700</v>
      </c>
      <c r="H14" s="536">
        <v>1046</v>
      </c>
      <c r="I14" s="536">
        <v>822</v>
      </c>
      <c r="J14" s="537">
        <v>939</v>
      </c>
      <c r="K14" s="538">
        <v>151</v>
      </c>
      <c r="L14" s="349">
        <v>16.080937167199149</v>
      </c>
    </row>
    <row r="15" spans="1:17" s="110" customFormat="1" ht="15" customHeight="1" x14ac:dyDescent="0.2">
      <c r="A15" s="350" t="s">
        <v>347</v>
      </c>
      <c r="B15" s="351" t="s">
        <v>108</v>
      </c>
      <c r="C15" s="347"/>
      <c r="D15" s="347"/>
      <c r="E15" s="348"/>
      <c r="F15" s="536">
        <v>330</v>
      </c>
      <c r="G15" s="536">
        <v>223</v>
      </c>
      <c r="H15" s="536">
        <v>737</v>
      </c>
      <c r="I15" s="536">
        <v>256</v>
      </c>
      <c r="J15" s="537">
        <v>302</v>
      </c>
      <c r="K15" s="538">
        <v>28</v>
      </c>
      <c r="L15" s="349">
        <v>9.2715231788079464</v>
      </c>
    </row>
    <row r="16" spans="1:17" s="110" customFormat="1" ht="15" customHeight="1" x14ac:dyDescent="0.2">
      <c r="A16" s="350"/>
      <c r="B16" s="351" t="s">
        <v>109</v>
      </c>
      <c r="C16" s="347"/>
      <c r="D16" s="347"/>
      <c r="E16" s="348"/>
      <c r="F16" s="536">
        <v>1567</v>
      </c>
      <c r="G16" s="536">
        <v>1036</v>
      </c>
      <c r="H16" s="536">
        <v>1284</v>
      </c>
      <c r="I16" s="536">
        <v>1350</v>
      </c>
      <c r="J16" s="537">
        <v>1648</v>
      </c>
      <c r="K16" s="538">
        <v>-81</v>
      </c>
      <c r="L16" s="349">
        <v>-4.9150485436893208</v>
      </c>
    </row>
    <row r="17" spans="1:12" s="110" customFormat="1" ht="15" customHeight="1" x14ac:dyDescent="0.2">
      <c r="A17" s="350"/>
      <c r="B17" s="351" t="s">
        <v>110</v>
      </c>
      <c r="C17" s="347"/>
      <c r="D17" s="347"/>
      <c r="E17" s="348"/>
      <c r="F17" s="536">
        <v>453</v>
      </c>
      <c r="G17" s="536">
        <v>195</v>
      </c>
      <c r="H17" s="536">
        <v>273</v>
      </c>
      <c r="I17" s="536">
        <v>266</v>
      </c>
      <c r="J17" s="537">
        <v>415</v>
      </c>
      <c r="K17" s="538">
        <v>38</v>
      </c>
      <c r="L17" s="349">
        <v>9.1566265060240966</v>
      </c>
    </row>
    <row r="18" spans="1:12" s="110" customFormat="1" ht="15" customHeight="1" x14ac:dyDescent="0.2">
      <c r="A18" s="350"/>
      <c r="B18" s="351" t="s">
        <v>111</v>
      </c>
      <c r="C18" s="347"/>
      <c r="D18" s="347"/>
      <c r="E18" s="348"/>
      <c r="F18" s="536">
        <v>44</v>
      </c>
      <c r="G18" s="536">
        <v>34</v>
      </c>
      <c r="H18" s="536">
        <v>36</v>
      </c>
      <c r="I18" s="536">
        <v>37</v>
      </c>
      <c r="J18" s="537">
        <v>25</v>
      </c>
      <c r="K18" s="538">
        <v>19</v>
      </c>
      <c r="L18" s="349">
        <v>76</v>
      </c>
    </row>
    <row r="19" spans="1:12" s="110" customFormat="1" ht="15" customHeight="1" x14ac:dyDescent="0.2">
      <c r="A19" s="118" t="s">
        <v>113</v>
      </c>
      <c r="B19" s="119" t="s">
        <v>181</v>
      </c>
      <c r="C19" s="347"/>
      <c r="D19" s="347"/>
      <c r="E19" s="348"/>
      <c r="F19" s="536">
        <v>1489</v>
      </c>
      <c r="G19" s="536">
        <v>930</v>
      </c>
      <c r="H19" s="536">
        <v>1622</v>
      </c>
      <c r="I19" s="536">
        <v>1194</v>
      </c>
      <c r="J19" s="537">
        <v>1643</v>
      </c>
      <c r="K19" s="538">
        <v>-154</v>
      </c>
      <c r="L19" s="349">
        <v>-9.3730979914790016</v>
      </c>
    </row>
    <row r="20" spans="1:12" s="110" customFormat="1" ht="15" customHeight="1" x14ac:dyDescent="0.2">
      <c r="A20" s="118"/>
      <c r="B20" s="119" t="s">
        <v>182</v>
      </c>
      <c r="C20" s="347"/>
      <c r="D20" s="347"/>
      <c r="E20" s="348"/>
      <c r="F20" s="536">
        <v>905</v>
      </c>
      <c r="G20" s="536">
        <v>558</v>
      </c>
      <c r="H20" s="536">
        <v>708</v>
      </c>
      <c r="I20" s="536">
        <v>715</v>
      </c>
      <c r="J20" s="537">
        <v>747</v>
      </c>
      <c r="K20" s="538">
        <v>158</v>
      </c>
      <c r="L20" s="349">
        <v>21.151271753681392</v>
      </c>
    </row>
    <row r="21" spans="1:12" s="110" customFormat="1" ht="15" customHeight="1" x14ac:dyDescent="0.2">
      <c r="A21" s="118" t="s">
        <v>113</v>
      </c>
      <c r="B21" s="119" t="s">
        <v>116</v>
      </c>
      <c r="C21" s="347"/>
      <c r="D21" s="347"/>
      <c r="E21" s="348"/>
      <c r="F21" s="536">
        <v>2203</v>
      </c>
      <c r="G21" s="536">
        <v>1304</v>
      </c>
      <c r="H21" s="536">
        <v>2154</v>
      </c>
      <c r="I21" s="536">
        <v>1701</v>
      </c>
      <c r="J21" s="537">
        <v>2142</v>
      </c>
      <c r="K21" s="538">
        <v>61</v>
      </c>
      <c r="L21" s="349">
        <v>2.8478057889822597</v>
      </c>
    </row>
    <row r="22" spans="1:12" s="110" customFormat="1" ht="15" customHeight="1" x14ac:dyDescent="0.2">
      <c r="A22" s="118"/>
      <c r="B22" s="119" t="s">
        <v>117</v>
      </c>
      <c r="C22" s="347"/>
      <c r="D22" s="347"/>
      <c r="E22" s="348"/>
      <c r="F22" s="536">
        <v>191</v>
      </c>
      <c r="G22" s="536">
        <v>184</v>
      </c>
      <c r="H22" s="536">
        <v>175</v>
      </c>
      <c r="I22" s="536">
        <v>207</v>
      </c>
      <c r="J22" s="537">
        <v>247</v>
      </c>
      <c r="K22" s="538">
        <v>-56</v>
      </c>
      <c r="L22" s="349">
        <v>-22.672064777327936</v>
      </c>
    </row>
    <row r="23" spans="1:12" s="110" customFormat="1" ht="15" customHeight="1" x14ac:dyDescent="0.2">
      <c r="A23" s="352" t="s">
        <v>347</v>
      </c>
      <c r="B23" s="353" t="s">
        <v>193</v>
      </c>
      <c r="C23" s="354"/>
      <c r="D23" s="354"/>
      <c r="E23" s="355"/>
      <c r="F23" s="539">
        <v>32</v>
      </c>
      <c r="G23" s="539">
        <v>83</v>
      </c>
      <c r="H23" s="539">
        <v>402</v>
      </c>
      <c r="I23" s="539">
        <v>15</v>
      </c>
      <c r="J23" s="540">
        <v>52</v>
      </c>
      <c r="K23" s="541">
        <v>-20</v>
      </c>
      <c r="L23" s="356">
        <v>-38.46153846153846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27.5</v>
      </c>
      <c r="G25" s="542">
        <v>40.4</v>
      </c>
      <c r="H25" s="542">
        <v>31.7</v>
      </c>
      <c r="I25" s="542">
        <v>34.5</v>
      </c>
      <c r="J25" s="542">
        <v>31.4</v>
      </c>
      <c r="K25" s="543" t="s">
        <v>349</v>
      </c>
      <c r="L25" s="364">
        <v>-3.8999999999999986</v>
      </c>
    </row>
    <row r="26" spans="1:12" s="110" customFormat="1" ht="15" customHeight="1" x14ac:dyDescent="0.2">
      <c r="A26" s="365" t="s">
        <v>105</v>
      </c>
      <c r="B26" s="366" t="s">
        <v>345</v>
      </c>
      <c r="C26" s="362"/>
      <c r="D26" s="362"/>
      <c r="E26" s="363"/>
      <c r="F26" s="542">
        <v>26.8</v>
      </c>
      <c r="G26" s="542">
        <v>38.200000000000003</v>
      </c>
      <c r="H26" s="542">
        <v>29.2</v>
      </c>
      <c r="I26" s="542">
        <v>31.8</v>
      </c>
      <c r="J26" s="544">
        <v>30.1</v>
      </c>
      <c r="K26" s="543" t="s">
        <v>349</v>
      </c>
      <c r="L26" s="364">
        <v>-3.3000000000000007</v>
      </c>
    </row>
    <row r="27" spans="1:12" s="110" customFormat="1" ht="15" customHeight="1" x14ac:dyDescent="0.2">
      <c r="A27" s="365"/>
      <c r="B27" s="366" t="s">
        <v>346</v>
      </c>
      <c r="C27" s="362"/>
      <c r="D27" s="362"/>
      <c r="E27" s="363"/>
      <c r="F27" s="542">
        <v>28.4</v>
      </c>
      <c r="G27" s="542">
        <v>43</v>
      </c>
      <c r="H27" s="542">
        <v>34.4</v>
      </c>
      <c r="I27" s="542">
        <v>38.1</v>
      </c>
      <c r="J27" s="542">
        <v>33.4</v>
      </c>
      <c r="K27" s="543" t="s">
        <v>349</v>
      </c>
      <c r="L27" s="364">
        <v>-5</v>
      </c>
    </row>
    <row r="28" spans="1:12" s="110" customFormat="1" ht="15" customHeight="1" x14ac:dyDescent="0.2">
      <c r="A28" s="365" t="s">
        <v>113</v>
      </c>
      <c r="B28" s="366" t="s">
        <v>108</v>
      </c>
      <c r="C28" s="362"/>
      <c r="D28" s="362"/>
      <c r="E28" s="363"/>
      <c r="F28" s="542">
        <v>43.7</v>
      </c>
      <c r="G28" s="542">
        <v>42.9</v>
      </c>
      <c r="H28" s="542">
        <v>44.8</v>
      </c>
      <c r="I28" s="542">
        <v>46.8</v>
      </c>
      <c r="J28" s="542">
        <v>50.4</v>
      </c>
      <c r="K28" s="543" t="s">
        <v>349</v>
      </c>
      <c r="L28" s="364">
        <v>-6.6999999999999957</v>
      </c>
    </row>
    <row r="29" spans="1:12" s="110" customFormat="1" ht="11.25" x14ac:dyDescent="0.2">
      <c r="A29" s="365"/>
      <c r="B29" s="366" t="s">
        <v>109</v>
      </c>
      <c r="C29" s="362"/>
      <c r="D29" s="362"/>
      <c r="E29" s="363"/>
      <c r="F29" s="542">
        <v>25.7</v>
      </c>
      <c r="G29" s="542">
        <v>38.6</v>
      </c>
      <c r="H29" s="542">
        <v>29.4</v>
      </c>
      <c r="I29" s="542">
        <v>32.299999999999997</v>
      </c>
      <c r="J29" s="544">
        <v>30.5</v>
      </c>
      <c r="K29" s="543" t="s">
        <v>349</v>
      </c>
      <c r="L29" s="364">
        <v>-4.8000000000000007</v>
      </c>
    </row>
    <row r="30" spans="1:12" s="110" customFormat="1" ht="15" customHeight="1" x14ac:dyDescent="0.2">
      <c r="A30" s="365"/>
      <c r="B30" s="366" t="s">
        <v>110</v>
      </c>
      <c r="C30" s="362"/>
      <c r="D30" s="362"/>
      <c r="E30" s="363"/>
      <c r="F30" s="542">
        <v>20.6</v>
      </c>
      <c r="G30" s="542">
        <v>42.3</v>
      </c>
      <c r="H30" s="542">
        <v>26.2</v>
      </c>
      <c r="I30" s="542">
        <v>33.1</v>
      </c>
      <c r="J30" s="542">
        <v>22.6</v>
      </c>
      <c r="K30" s="543" t="s">
        <v>349</v>
      </c>
      <c r="L30" s="364">
        <v>-2</v>
      </c>
    </row>
    <row r="31" spans="1:12" s="110" customFormat="1" ht="15" customHeight="1" x14ac:dyDescent="0.2">
      <c r="A31" s="365"/>
      <c r="B31" s="366" t="s">
        <v>111</v>
      </c>
      <c r="C31" s="362"/>
      <c r="D31" s="362"/>
      <c r="E31" s="363"/>
      <c r="F31" s="542">
        <v>56.8</v>
      </c>
      <c r="G31" s="542">
        <v>73.5</v>
      </c>
      <c r="H31" s="542">
        <v>50</v>
      </c>
      <c r="I31" s="542">
        <v>45.9</v>
      </c>
      <c r="J31" s="542">
        <v>44</v>
      </c>
      <c r="K31" s="543" t="s">
        <v>349</v>
      </c>
      <c r="L31" s="364">
        <v>12.799999999999997</v>
      </c>
    </row>
    <row r="32" spans="1:12" s="110" customFormat="1" ht="15" customHeight="1" x14ac:dyDescent="0.2">
      <c r="A32" s="367" t="s">
        <v>113</v>
      </c>
      <c r="B32" s="368" t="s">
        <v>181</v>
      </c>
      <c r="C32" s="362"/>
      <c r="D32" s="362"/>
      <c r="E32" s="363"/>
      <c r="F32" s="542">
        <v>26.3</v>
      </c>
      <c r="G32" s="542">
        <v>37.5</v>
      </c>
      <c r="H32" s="542">
        <v>27.8</v>
      </c>
      <c r="I32" s="542">
        <v>31.8</v>
      </c>
      <c r="J32" s="544">
        <v>29.2</v>
      </c>
      <c r="K32" s="543" t="s">
        <v>349</v>
      </c>
      <c r="L32" s="364">
        <v>-2.8999999999999986</v>
      </c>
    </row>
    <row r="33" spans="1:12" s="110" customFormat="1" ht="15" customHeight="1" x14ac:dyDescent="0.2">
      <c r="A33" s="367"/>
      <c r="B33" s="368" t="s">
        <v>182</v>
      </c>
      <c r="C33" s="362"/>
      <c r="D33" s="362"/>
      <c r="E33" s="363"/>
      <c r="F33" s="542">
        <v>29.5</v>
      </c>
      <c r="G33" s="542">
        <v>44.9</v>
      </c>
      <c r="H33" s="542">
        <v>38.299999999999997</v>
      </c>
      <c r="I33" s="542">
        <v>39</v>
      </c>
      <c r="J33" s="542">
        <v>36.1</v>
      </c>
      <c r="K33" s="543" t="s">
        <v>349</v>
      </c>
      <c r="L33" s="364">
        <v>-6.6000000000000014</v>
      </c>
    </row>
    <row r="34" spans="1:12" s="369" customFormat="1" ht="15" customHeight="1" x14ac:dyDescent="0.2">
      <c r="A34" s="367" t="s">
        <v>113</v>
      </c>
      <c r="B34" s="368" t="s">
        <v>116</v>
      </c>
      <c r="C34" s="362"/>
      <c r="D34" s="362"/>
      <c r="E34" s="363"/>
      <c r="F34" s="542">
        <v>25.2</v>
      </c>
      <c r="G34" s="542">
        <v>37.4</v>
      </c>
      <c r="H34" s="542">
        <v>31.2</v>
      </c>
      <c r="I34" s="542">
        <v>31.9</v>
      </c>
      <c r="J34" s="542">
        <v>28.3</v>
      </c>
      <c r="K34" s="543" t="s">
        <v>349</v>
      </c>
      <c r="L34" s="364">
        <v>-3.1000000000000014</v>
      </c>
    </row>
    <row r="35" spans="1:12" s="369" customFormat="1" ht="11.25" x14ac:dyDescent="0.2">
      <c r="A35" s="370"/>
      <c r="B35" s="371" t="s">
        <v>117</v>
      </c>
      <c r="C35" s="372"/>
      <c r="D35" s="372"/>
      <c r="E35" s="373"/>
      <c r="F35" s="545">
        <v>53.2</v>
      </c>
      <c r="G35" s="545">
        <v>60.6</v>
      </c>
      <c r="H35" s="545">
        <v>36.700000000000003</v>
      </c>
      <c r="I35" s="545">
        <v>55.6</v>
      </c>
      <c r="J35" s="546">
        <v>57.1</v>
      </c>
      <c r="K35" s="547" t="s">
        <v>349</v>
      </c>
      <c r="L35" s="374">
        <v>-3.8999999999999986</v>
      </c>
    </row>
    <row r="36" spans="1:12" s="369" customFormat="1" ht="15.95" customHeight="1" x14ac:dyDescent="0.2">
      <c r="A36" s="375" t="s">
        <v>350</v>
      </c>
      <c r="B36" s="376"/>
      <c r="C36" s="377"/>
      <c r="D36" s="376"/>
      <c r="E36" s="378"/>
      <c r="F36" s="548">
        <v>2329</v>
      </c>
      <c r="G36" s="548">
        <v>1388</v>
      </c>
      <c r="H36" s="548">
        <v>1827</v>
      </c>
      <c r="I36" s="548">
        <v>1874</v>
      </c>
      <c r="J36" s="548">
        <v>2312</v>
      </c>
      <c r="K36" s="549">
        <v>17</v>
      </c>
      <c r="L36" s="380">
        <v>0.73529411764705888</v>
      </c>
    </row>
    <row r="37" spans="1:12" s="369" customFormat="1" ht="15.95" customHeight="1" x14ac:dyDescent="0.2">
      <c r="A37" s="381"/>
      <c r="B37" s="382" t="s">
        <v>113</v>
      </c>
      <c r="C37" s="382" t="s">
        <v>351</v>
      </c>
      <c r="D37" s="382"/>
      <c r="E37" s="383"/>
      <c r="F37" s="548">
        <v>641</v>
      </c>
      <c r="G37" s="548">
        <v>561</v>
      </c>
      <c r="H37" s="548">
        <v>579</v>
      </c>
      <c r="I37" s="548">
        <v>647</v>
      </c>
      <c r="J37" s="548">
        <v>726</v>
      </c>
      <c r="K37" s="549">
        <v>-85</v>
      </c>
      <c r="L37" s="380">
        <v>-11.707988980716253</v>
      </c>
    </row>
    <row r="38" spans="1:12" s="369" customFormat="1" ht="15.95" customHeight="1" x14ac:dyDescent="0.2">
      <c r="A38" s="381"/>
      <c r="B38" s="384" t="s">
        <v>105</v>
      </c>
      <c r="C38" s="384" t="s">
        <v>106</v>
      </c>
      <c r="D38" s="385"/>
      <c r="E38" s="383"/>
      <c r="F38" s="548">
        <v>1270</v>
      </c>
      <c r="G38" s="548">
        <v>749</v>
      </c>
      <c r="H38" s="548">
        <v>951</v>
      </c>
      <c r="I38" s="548">
        <v>1071</v>
      </c>
      <c r="J38" s="550">
        <v>1404</v>
      </c>
      <c r="K38" s="549">
        <v>-134</v>
      </c>
      <c r="L38" s="380">
        <v>-9.5441595441595446</v>
      </c>
    </row>
    <row r="39" spans="1:12" s="369" customFormat="1" ht="15.95" customHeight="1" x14ac:dyDescent="0.2">
      <c r="A39" s="381"/>
      <c r="B39" s="385"/>
      <c r="C39" s="382" t="s">
        <v>352</v>
      </c>
      <c r="D39" s="385"/>
      <c r="E39" s="383"/>
      <c r="F39" s="548">
        <v>340</v>
      </c>
      <c r="G39" s="548">
        <v>286</v>
      </c>
      <c r="H39" s="548">
        <v>278</v>
      </c>
      <c r="I39" s="548">
        <v>341</v>
      </c>
      <c r="J39" s="548">
        <v>423</v>
      </c>
      <c r="K39" s="549">
        <v>-83</v>
      </c>
      <c r="L39" s="380">
        <v>-19.621749408983451</v>
      </c>
    </row>
    <row r="40" spans="1:12" s="369" customFormat="1" ht="15.95" customHeight="1" x14ac:dyDescent="0.2">
      <c r="A40" s="381"/>
      <c r="B40" s="384"/>
      <c r="C40" s="384" t="s">
        <v>107</v>
      </c>
      <c r="D40" s="385"/>
      <c r="E40" s="383"/>
      <c r="F40" s="548">
        <v>1059</v>
      </c>
      <c r="G40" s="548">
        <v>639</v>
      </c>
      <c r="H40" s="548">
        <v>876</v>
      </c>
      <c r="I40" s="548">
        <v>803</v>
      </c>
      <c r="J40" s="548">
        <v>908</v>
      </c>
      <c r="K40" s="549">
        <v>151</v>
      </c>
      <c r="L40" s="380">
        <v>16.629955947136565</v>
      </c>
    </row>
    <row r="41" spans="1:12" s="369" customFormat="1" ht="24" customHeight="1" x14ac:dyDescent="0.2">
      <c r="A41" s="381"/>
      <c r="B41" s="385"/>
      <c r="C41" s="382" t="s">
        <v>352</v>
      </c>
      <c r="D41" s="385"/>
      <c r="E41" s="383"/>
      <c r="F41" s="548">
        <v>301</v>
      </c>
      <c r="G41" s="548">
        <v>275</v>
      </c>
      <c r="H41" s="548">
        <v>301</v>
      </c>
      <c r="I41" s="548">
        <v>306</v>
      </c>
      <c r="J41" s="550">
        <v>303</v>
      </c>
      <c r="K41" s="549">
        <v>-2</v>
      </c>
      <c r="L41" s="380">
        <v>-0.66006600660066006</v>
      </c>
    </row>
    <row r="42" spans="1:12" s="110" customFormat="1" ht="15" customHeight="1" x14ac:dyDescent="0.2">
      <c r="A42" s="381"/>
      <c r="B42" s="384" t="s">
        <v>113</v>
      </c>
      <c r="C42" s="384" t="s">
        <v>353</v>
      </c>
      <c r="D42" s="385"/>
      <c r="E42" s="383"/>
      <c r="F42" s="548">
        <v>284</v>
      </c>
      <c r="G42" s="548">
        <v>140</v>
      </c>
      <c r="H42" s="548">
        <v>281</v>
      </c>
      <c r="I42" s="548">
        <v>237</v>
      </c>
      <c r="J42" s="548">
        <v>248</v>
      </c>
      <c r="K42" s="549">
        <v>36</v>
      </c>
      <c r="L42" s="380">
        <v>14.516129032258064</v>
      </c>
    </row>
    <row r="43" spans="1:12" s="110" customFormat="1" ht="15" customHeight="1" x14ac:dyDescent="0.2">
      <c r="A43" s="381"/>
      <c r="B43" s="385"/>
      <c r="C43" s="382" t="s">
        <v>352</v>
      </c>
      <c r="D43" s="385"/>
      <c r="E43" s="383"/>
      <c r="F43" s="548">
        <v>124</v>
      </c>
      <c r="G43" s="548">
        <v>60</v>
      </c>
      <c r="H43" s="548">
        <v>126</v>
      </c>
      <c r="I43" s="548">
        <v>111</v>
      </c>
      <c r="J43" s="548">
        <v>125</v>
      </c>
      <c r="K43" s="549">
        <v>-1</v>
      </c>
      <c r="L43" s="380">
        <v>-0.8</v>
      </c>
    </row>
    <row r="44" spans="1:12" s="110" customFormat="1" ht="15" customHeight="1" x14ac:dyDescent="0.2">
      <c r="A44" s="381"/>
      <c r="B44" s="384"/>
      <c r="C44" s="366" t="s">
        <v>109</v>
      </c>
      <c r="D44" s="385"/>
      <c r="E44" s="383"/>
      <c r="F44" s="548">
        <v>1559</v>
      </c>
      <c r="G44" s="548">
        <v>1020</v>
      </c>
      <c r="H44" s="548">
        <v>1247</v>
      </c>
      <c r="I44" s="548">
        <v>1343</v>
      </c>
      <c r="J44" s="550">
        <v>1628</v>
      </c>
      <c r="K44" s="549">
        <v>-69</v>
      </c>
      <c r="L44" s="380">
        <v>-4.2383292383292384</v>
      </c>
    </row>
    <row r="45" spans="1:12" s="110" customFormat="1" ht="15" customHeight="1" x14ac:dyDescent="0.2">
      <c r="A45" s="381"/>
      <c r="B45" s="385"/>
      <c r="C45" s="382" t="s">
        <v>352</v>
      </c>
      <c r="D45" s="385"/>
      <c r="E45" s="383"/>
      <c r="F45" s="548">
        <v>401</v>
      </c>
      <c r="G45" s="548">
        <v>394</v>
      </c>
      <c r="H45" s="548">
        <v>366</v>
      </c>
      <c r="I45" s="548">
        <v>434</v>
      </c>
      <c r="J45" s="548">
        <v>497</v>
      </c>
      <c r="K45" s="549">
        <v>-96</v>
      </c>
      <c r="L45" s="380">
        <v>-19.315895372233399</v>
      </c>
    </row>
    <row r="46" spans="1:12" s="110" customFormat="1" ht="15" customHeight="1" x14ac:dyDescent="0.2">
      <c r="A46" s="381"/>
      <c r="B46" s="384"/>
      <c r="C46" s="366" t="s">
        <v>110</v>
      </c>
      <c r="D46" s="385"/>
      <c r="E46" s="383"/>
      <c r="F46" s="548">
        <v>442</v>
      </c>
      <c r="G46" s="548">
        <v>194</v>
      </c>
      <c r="H46" s="548">
        <v>263</v>
      </c>
      <c r="I46" s="548">
        <v>257</v>
      </c>
      <c r="J46" s="548">
        <v>411</v>
      </c>
      <c r="K46" s="549">
        <v>31</v>
      </c>
      <c r="L46" s="380">
        <v>7.5425790754257909</v>
      </c>
    </row>
    <row r="47" spans="1:12" s="110" customFormat="1" ht="15" customHeight="1" x14ac:dyDescent="0.2">
      <c r="A47" s="381"/>
      <c r="B47" s="385"/>
      <c r="C47" s="382" t="s">
        <v>352</v>
      </c>
      <c r="D47" s="385"/>
      <c r="E47" s="383"/>
      <c r="F47" s="548">
        <v>91</v>
      </c>
      <c r="G47" s="548">
        <v>82</v>
      </c>
      <c r="H47" s="548">
        <v>69</v>
      </c>
      <c r="I47" s="548">
        <v>85</v>
      </c>
      <c r="J47" s="550">
        <v>93</v>
      </c>
      <c r="K47" s="549">
        <v>-2</v>
      </c>
      <c r="L47" s="380">
        <v>-2.150537634408602</v>
      </c>
    </row>
    <row r="48" spans="1:12" s="110" customFormat="1" ht="15" customHeight="1" x14ac:dyDescent="0.2">
      <c r="A48" s="381"/>
      <c r="B48" s="385"/>
      <c r="C48" s="366" t="s">
        <v>111</v>
      </c>
      <c r="D48" s="386"/>
      <c r="E48" s="387"/>
      <c r="F48" s="548">
        <v>44</v>
      </c>
      <c r="G48" s="548">
        <v>34</v>
      </c>
      <c r="H48" s="548">
        <v>36</v>
      </c>
      <c r="I48" s="548">
        <v>37</v>
      </c>
      <c r="J48" s="548">
        <v>25</v>
      </c>
      <c r="K48" s="549">
        <v>19</v>
      </c>
      <c r="L48" s="380">
        <v>76</v>
      </c>
    </row>
    <row r="49" spans="1:12" s="110" customFormat="1" ht="15" customHeight="1" x14ac:dyDescent="0.2">
      <c r="A49" s="381"/>
      <c r="B49" s="385"/>
      <c r="C49" s="382" t="s">
        <v>352</v>
      </c>
      <c r="D49" s="385"/>
      <c r="E49" s="383"/>
      <c r="F49" s="548">
        <v>25</v>
      </c>
      <c r="G49" s="548">
        <v>25</v>
      </c>
      <c r="H49" s="548">
        <v>18</v>
      </c>
      <c r="I49" s="548">
        <v>17</v>
      </c>
      <c r="J49" s="548">
        <v>11</v>
      </c>
      <c r="K49" s="549">
        <v>14</v>
      </c>
      <c r="L49" s="380">
        <v>127.27272727272727</v>
      </c>
    </row>
    <row r="50" spans="1:12" s="110" customFormat="1" ht="15" customHeight="1" x14ac:dyDescent="0.2">
      <c r="A50" s="381"/>
      <c r="B50" s="384" t="s">
        <v>113</v>
      </c>
      <c r="C50" s="382" t="s">
        <v>181</v>
      </c>
      <c r="D50" s="385"/>
      <c r="E50" s="383"/>
      <c r="F50" s="548">
        <v>1447</v>
      </c>
      <c r="G50" s="548">
        <v>840</v>
      </c>
      <c r="H50" s="548">
        <v>1148</v>
      </c>
      <c r="I50" s="548">
        <v>1172</v>
      </c>
      <c r="J50" s="550">
        <v>1581</v>
      </c>
      <c r="K50" s="549">
        <v>-134</v>
      </c>
      <c r="L50" s="380">
        <v>-8.4756483238456681</v>
      </c>
    </row>
    <row r="51" spans="1:12" s="110" customFormat="1" ht="15" customHeight="1" x14ac:dyDescent="0.2">
      <c r="A51" s="381"/>
      <c r="B51" s="385"/>
      <c r="C51" s="382" t="s">
        <v>352</v>
      </c>
      <c r="D51" s="385"/>
      <c r="E51" s="383"/>
      <c r="F51" s="548">
        <v>381</v>
      </c>
      <c r="G51" s="548">
        <v>315</v>
      </c>
      <c r="H51" s="548">
        <v>319</v>
      </c>
      <c r="I51" s="548">
        <v>373</v>
      </c>
      <c r="J51" s="548">
        <v>462</v>
      </c>
      <c r="K51" s="549">
        <v>-81</v>
      </c>
      <c r="L51" s="380">
        <v>-17.532467532467532</v>
      </c>
    </row>
    <row r="52" spans="1:12" s="110" customFormat="1" ht="15" customHeight="1" x14ac:dyDescent="0.2">
      <c r="A52" s="381"/>
      <c r="B52" s="384"/>
      <c r="C52" s="382" t="s">
        <v>182</v>
      </c>
      <c r="D52" s="385"/>
      <c r="E52" s="383"/>
      <c r="F52" s="548">
        <v>882</v>
      </c>
      <c r="G52" s="548">
        <v>548</v>
      </c>
      <c r="H52" s="548">
        <v>679</v>
      </c>
      <c r="I52" s="548">
        <v>702</v>
      </c>
      <c r="J52" s="548">
        <v>731</v>
      </c>
      <c r="K52" s="549">
        <v>151</v>
      </c>
      <c r="L52" s="380">
        <v>20.656634746922023</v>
      </c>
    </row>
    <row r="53" spans="1:12" s="269" customFormat="1" ht="11.25" customHeight="1" x14ac:dyDescent="0.2">
      <c r="A53" s="381"/>
      <c r="B53" s="385"/>
      <c r="C53" s="382" t="s">
        <v>352</v>
      </c>
      <c r="D53" s="385"/>
      <c r="E53" s="383"/>
      <c r="F53" s="548">
        <v>260</v>
      </c>
      <c r="G53" s="548">
        <v>246</v>
      </c>
      <c r="H53" s="548">
        <v>260</v>
      </c>
      <c r="I53" s="548">
        <v>274</v>
      </c>
      <c r="J53" s="550">
        <v>264</v>
      </c>
      <c r="K53" s="549">
        <v>-4</v>
      </c>
      <c r="L53" s="380">
        <v>-1.5151515151515151</v>
      </c>
    </row>
    <row r="54" spans="1:12" s="151" customFormat="1" ht="12.75" customHeight="1" x14ac:dyDescent="0.2">
      <c r="A54" s="381"/>
      <c r="B54" s="384" t="s">
        <v>113</v>
      </c>
      <c r="C54" s="384" t="s">
        <v>116</v>
      </c>
      <c r="D54" s="385"/>
      <c r="E54" s="383"/>
      <c r="F54" s="548">
        <v>2139</v>
      </c>
      <c r="G54" s="548">
        <v>1208</v>
      </c>
      <c r="H54" s="548">
        <v>1661</v>
      </c>
      <c r="I54" s="548">
        <v>1666</v>
      </c>
      <c r="J54" s="548">
        <v>2064</v>
      </c>
      <c r="K54" s="549">
        <v>75</v>
      </c>
      <c r="L54" s="380">
        <v>3.6337209302325579</v>
      </c>
    </row>
    <row r="55" spans="1:12" ht="11.25" x14ac:dyDescent="0.2">
      <c r="A55" s="381"/>
      <c r="B55" s="385"/>
      <c r="C55" s="382" t="s">
        <v>352</v>
      </c>
      <c r="D55" s="385"/>
      <c r="E55" s="383"/>
      <c r="F55" s="548">
        <v>540</v>
      </c>
      <c r="G55" s="548">
        <v>452</v>
      </c>
      <c r="H55" s="548">
        <v>518</v>
      </c>
      <c r="I55" s="548">
        <v>531</v>
      </c>
      <c r="J55" s="548">
        <v>584</v>
      </c>
      <c r="K55" s="549">
        <v>-44</v>
      </c>
      <c r="L55" s="380">
        <v>-7.5342465753424657</v>
      </c>
    </row>
    <row r="56" spans="1:12" ht="14.25" customHeight="1" x14ac:dyDescent="0.2">
      <c r="A56" s="381"/>
      <c r="B56" s="385"/>
      <c r="C56" s="384" t="s">
        <v>117</v>
      </c>
      <c r="D56" s="385"/>
      <c r="E56" s="383"/>
      <c r="F56" s="548">
        <v>190</v>
      </c>
      <c r="G56" s="548">
        <v>180</v>
      </c>
      <c r="H56" s="548">
        <v>166</v>
      </c>
      <c r="I56" s="548">
        <v>207</v>
      </c>
      <c r="J56" s="548">
        <v>247</v>
      </c>
      <c r="K56" s="549">
        <v>-57</v>
      </c>
      <c r="L56" s="380">
        <v>-23.076923076923077</v>
      </c>
    </row>
    <row r="57" spans="1:12" ht="18.75" customHeight="1" x14ac:dyDescent="0.2">
      <c r="A57" s="388"/>
      <c r="B57" s="389"/>
      <c r="C57" s="390" t="s">
        <v>352</v>
      </c>
      <c r="D57" s="389"/>
      <c r="E57" s="391"/>
      <c r="F57" s="551">
        <v>101</v>
      </c>
      <c r="G57" s="552">
        <v>109</v>
      </c>
      <c r="H57" s="552">
        <v>61</v>
      </c>
      <c r="I57" s="552">
        <v>115</v>
      </c>
      <c r="J57" s="552">
        <v>141</v>
      </c>
      <c r="K57" s="553">
        <f t="shared" ref="K57" si="0">IF(OR(F57=".",J57=".")=TRUE,".",IF(OR(F57="*",J57="*")=TRUE,"*",IF(AND(F57="-",J57="-")=TRUE,"-",IF(AND(ISNUMBER(J57),ISNUMBER(F57))=TRUE,IF(F57-J57=0,0,F57-J57),IF(ISNUMBER(F57)=TRUE,F57,-J57)))))</f>
        <v>-40</v>
      </c>
      <c r="L57" s="392">
        <f t="shared" ref="L57" si="1">IF(K57 =".",".",IF(K57 ="*","*",IF(K57="-","-",IF(K57=0,0,IF(OR(J57="-",J57=".",F57="-",F57=".")=TRUE,"X",IF(J57=0,"0,0",IF(ABS(K57*100/J57)&gt;250,".X",(K57*100/J57))))))))</f>
        <v>-28.368794326241133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2394</v>
      </c>
      <c r="E11" s="114">
        <v>1488</v>
      </c>
      <c r="F11" s="114">
        <v>2330</v>
      </c>
      <c r="G11" s="114">
        <v>1909</v>
      </c>
      <c r="H11" s="140">
        <v>2390</v>
      </c>
      <c r="I11" s="115">
        <v>4</v>
      </c>
      <c r="J11" s="116">
        <v>0.16736401673640167</v>
      </c>
    </row>
    <row r="12" spans="1:15" s="110" customFormat="1" ht="24.95" customHeight="1" x14ac:dyDescent="0.2">
      <c r="A12" s="193" t="s">
        <v>132</v>
      </c>
      <c r="B12" s="194" t="s">
        <v>133</v>
      </c>
      <c r="C12" s="113">
        <v>5.931495405179616</v>
      </c>
      <c r="D12" s="115">
        <v>142</v>
      </c>
      <c r="E12" s="114">
        <v>68</v>
      </c>
      <c r="F12" s="114">
        <v>125</v>
      </c>
      <c r="G12" s="114">
        <v>135</v>
      </c>
      <c r="H12" s="140">
        <v>147</v>
      </c>
      <c r="I12" s="115">
        <v>-5</v>
      </c>
      <c r="J12" s="116">
        <v>-3.4013605442176869</v>
      </c>
    </row>
    <row r="13" spans="1:15" s="110" customFormat="1" ht="24.95" customHeight="1" x14ac:dyDescent="0.2">
      <c r="A13" s="193" t="s">
        <v>134</v>
      </c>
      <c r="B13" s="199" t="s">
        <v>214</v>
      </c>
      <c r="C13" s="113">
        <v>1.545530492898914</v>
      </c>
      <c r="D13" s="115">
        <v>37</v>
      </c>
      <c r="E13" s="114">
        <v>51</v>
      </c>
      <c r="F13" s="114">
        <v>26</v>
      </c>
      <c r="G13" s="114">
        <v>37</v>
      </c>
      <c r="H13" s="140">
        <v>34</v>
      </c>
      <c r="I13" s="115">
        <v>3</v>
      </c>
      <c r="J13" s="116">
        <v>8.8235294117647065</v>
      </c>
    </row>
    <row r="14" spans="1:15" s="287" customFormat="1" ht="24.95" customHeight="1" x14ac:dyDescent="0.2">
      <c r="A14" s="193" t="s">
        <v>215</v>
      </c>
      <c r="B14" s="199" t="s">
        <v>137</v>
      </c>
      <c r="C14" s="113">
        <v>19.005847953216374</v>
      </c>
      <c r="D14" s="115">
        <v>455</v>
      </c>
      <c r="E14" s="114">
        <v>238</v>
      </c>
      <c r="F14" s="114">
        <v>506</v>
      </c>
      <c r="G14" s="114">
        <v>361</v>
      </c>
      <c r="H14" s="140">
        <v>646</v>
      </c>
      <c r="I14" s="115">
        <v>-191</v>
      </c>
      <c r="J14" s="116">
        <v>-29.566563467492259</v>
      </c>
      <c r="K14" s="110"/>
      <c r="L14" s="110"/>
      <c r="M14" s="110"/>
      <c r="N14" s="110"/>
      <c r="O14" s="110"/>
    </row>
    <row r="15" spans="1:15" s="110" customFormat="1" ht="24.95" customHeight="1" x14ac:dyDescent="0.2">
      <c r="A15" s="193" t="s">
        <v>216</v>
      </c>
      <c r="B15" s="199" t="s">
        <v>217</v>
      </c>
      <c r="C15" s="113">
        <v>7.518796992481203</v>
      </c>
      <c r="D15" s="115">
        <v>180</v>
      </c>
      <c r="E15" s="114">
        <v>88</v>
      </c>
      <c r="F15" s="114">
        <v>157</v>
      </c>
      <c r="G15" s="114">
        <v>98</v>
      </c>
      <c r="H15" s="140">
        <v>379</v>
      </c>
      <c r="I15" s="115">
        <v>-199</v>
      </c>
      <c r="J15" s="116">
        <v>-52.506596306068602</v>
      </c>
    </row>
    <row r="16" spans="1:15" s="287" customFormat="1" ht="24.95" customHeight="1" x14ac:dyDescent="0.2">
      <c r="A16" s="193" t="s">
        <v>218</v>
      </c>
      <c r="B16" s="199" t="s">
        <v>141</v>
      </c>
      <c r="C16" s="113">
        <v>8.3124477861319974</v>
      </c>
      <c r="D16" s="115">
        <v>199</v>
      </c>
      <c r="E16" s="114">
        <v>114</v>
      </c>
      <c r="F16" s="114">
        <v>297</v>
      </c>
      <c r="G16" s="114">
        <v>192</v>
      </c>
      <c r="H16" s="140">
        <v>209</v>
      </c>
      <c r="I16" s="115">
        <v>-10</v>
      </c>
      <c r="J16" s="116">
        <v>-4.7846889952153111</v>
      </c>
      <c r="K16" s="110"/>
      <c r="L16" s="110"/>
      <c r="M16" s="110"/>
      <c r="N16" s="110"/>
      <c r="O16" s="110"/>
    </row>
    <row r="17" spans="1:15" s="110" customFormat="1" ht="24.95" customHeight="1" x14ac:dyDescent="0.2">
      <c r="A17" s="193" t="s">
        <v>142</v>
      </c>
      <c r="B17" s="199" t="s">
        <v>220</v>
      </c>
      <c r="C17" s="113">
        <v>3.1746031746031744</v>
      </c>
      <c r="D17" s="115">
        <v>76</v>
      </c>
      <c r="E17" s="114">
        <v>36</v>
      </c>
      <c r="F17" s="114">
        <v>52</v>
      </c>
      <c r="G17" s="114">
        <v>71</v>
      </c>
      <c r="H17" s="140">
        <v>58</v>
      </c>
      <c r="I17" s="115">
        <v>18</v>
      </c>
      <c r="J17" s="116">
        <v>31.03448275862069</v>
      </c>
    </row>
    <row r="18" spans="1:15" s="287" customFormat="1" ht="24.95" customHeight="1" x14ac:dyDescent="0.2">
      <c r="A18" s="201" t="s">
        <v>144</v>
      </c>
      <c r="B18" s="202" t="s">
        <v>145</v>
      </c>
      <c r="C18" s="113">
        <v>10.025062656641603</v>
      </c>
      <c r="D18" s="115">
        <v>240</v>
      </c>
      <c r="E18" s="114">
        <v>137</v>
      </c>
      <c r="F18" s="114">
        <v>235</v>
      </c>
      <c r="G18" s="114">
        <v>210</v>
      </c>
      <c r="H18" s="140">
        <v>278</v>
      </c>
      <c r="I18" s="115">
        <v>-38</v>
      </c>
      <c r="J18" s="116">
        <v>-13.669064748201439</v>
      </c>
      <c r="K18" s="110"/>
      <c r="L18" s="110"/>
      <c r="M18" s="110"/>
      <c r="N18" s="110"/>
      <c r="O18" s="110"/>
    </row>
    <row r="19" spans="1:15" s="110" customFormat="1" ht="24.95" customHeight="1" x14ac:dyDescent="0.2">
      <c r="A19" s="193" t="s">
        <v>146</v>
      </c>
      <c r="B19" s="199" t="s">
        <v>147</v>
      </c>
      <c r="C19" s="113">
        <v>12.907268170426065</v>
      </c>
      <c r="D19" s="115">
        <v>309</v>
      </c>
      <c r="E19" s="114">
        <v>206</v>
      </c>
      <c r="F19" s="114">
        <v>298</v>
      </c>
      <c r="G19" s="114">
        <v>268</v>
      </c>
      <c r="H19" s="140">
        <v>266</v>
      </c>
      <c r="I19" s="115">
        <v>43</v>
      </c>
      <c r="J19" s="116">
        <v>16.165413533834588</v>
      </c>
    </row>
    <row r="20" spans="1:15" s="287" customFormat="1" ht="24.95" customHeight="1" x14ac:dyDescent="0.2">
      <c r="A20" s="193" t="s">
        <v>148</v>
      </c>
      <c r="B20" s="199" t="s">
        <v>149</v>
      </c>
      <c r="C20" s="113">
        <v>3.801169590643275</v>
      </c>
      <c r="D20" s="115">
        <v>91</v>
      </c>
      <c r="E20" s="114">
        <v>79</v>
      </c>
      <c r="F20" s="114">
        <v>91</v>
      </c>
      <c r="G20" s="114">
        <v>86</v>
      </c>
      <c r="H20" s="140">
        <v>99</v>
      </c>
      <c r="I20" s="115">
        <v>-8</v>
      </c>
      <c r="J20" s="116">
        <v>-8.0808080808080813</v>
      </c>
      <c r="K20" s="110"/>
      <c r="L20" s="110"/>
      <c r="M20" s="110"/>
      <c r="N20" s="110"/>
      <c r="O20" s="110"/>
    </row>
    <row r="21" spans="1:15" s="110" customFormat="1" ht="24.95" customHeight="1" x14ac:dyDescent="0.2">
      <c r="A21" s="201" t="s">
        <v>150</v>
      </c>
      <c r="B21" s="202" t="s">
        <v>151</v>
      </c>
      <c r="C21" s="113">
        <v>3.5087719298245612</v>
      </c>
      <c r="D21" s="115">
        <v>84</v>
      </c>
      <c r="E21" s="114">
        <v>59</v>
      </c>
      <c r="F21" s="114">
        <v>87</v>
      </c>
      <c r="G21" s="114">
        <v>94</v>
      </c>
      <c r="H21" s="140">
        <v>93</v>
      </c>
      <c r="I21" s="115">
        <v>-9</v>
      </c>
      <c r="J21" s="116">
        <v>-9.67741935483871</v>
      </c>
    </row>
    <row r="22" spans="1:15" s="110" customFormat="1" ht="24.95" customHeight="1" x14ac:dyDescent="0.2">
      <c r="A22" s="201" t="s">
        <v>152</v>
      </c>
      <c r="B22" s="199" t="s">
        <v>153</v>
      </c>
      <c r="C22" s="113">
        <v>0.79365079365079361</v>
      </c>
      <c r="D22" s="115">
        <v>19</v>
      </c>
      <c r="E22" s="114">
        <v>6</v>
      </c>
      <c r="F22" s="114">
        <v>18</v>
      </c>
      <c r="G22" s="114">
        <v>13</v>
      </c>
      <c r="H22" s="140">
        <v>15</v>
      </c>
      <c r="I22" s="115">
        <v>4</v>
      </c>
      <c r="J22" s="116">
        <v>26.666666666666668</v>
      </c>
    </row>
    <row r="23" spans="1:15" s="110" customFormat="1" ht="24.95" customHeight="1" x14ac:dyDescent="0.2">
      <c r="A23" s="193" t="s">
        <v>154</v>
      </c>
      <c r="B23" s="199" t="s">
        <v>155</v>
      </c>
      <c r="C23" s="113">
        <v>0.62656641604010022</v>
      </c>
      <c r="D23" s="115">
        <v>15</v>
      </c>
      <c r="E23" s="114">
        <v>6</v>
      </c>
      <c r="F23" s="114">
        <v>28</v>
      </c>
      <c r="G23" s="114">
        <v>21</v>
      </c>
      <c r="H23" s="140">
        <v>7</v>
      </c>
      <c r="I23" s="115">
        <v>8</v>
      </c>
      <c r="J23" s="116">
        <v>114.28571428571429</v>
      </c>
    </row>
    <row r="24" spans="1:15" s="110" customFormat="1" ht="24.95" customHeight="1" x14ac:dyDescent="0.2">
      <c r="A24" s="193" t="s">
        <v>156</v>
      </c>
      <c r="B24" s="199" t="s">
        <v>221</v>
      </c>
      <c r="C24" s="113">
        <v>2.7568922305764412</v>
      </c>
      <c r="D24" s="115">
        <v>66</v>
      </c>
      <c r="E24" s="114">
        <v>47</v>
      </c>
      <c r="F24" s="114">
        <v>80</v>
      </c>
      <c r="G24" s="114">
        <v>78</v>
      </c>
      <c r="H24" s="140">
        <v>80</v>
      </c>
      <c r="I24" s="115">
        <v>-14</v>
      </c>
      <c r="J24" s="116">
        <v>-17.5</v>
      </c>
    </row>
    <row r="25" spans="1:15" s="110" customFormat="1" ht="24.95" customHeight="1" x14ac:dyDescent="0.2">
      <c r="A25" s="193" t="s">
        <v>222</v>
      </c>
      <c r="B25" s="204" t="s">
        <v>159</v>
      </c>
      <c r="C25" s="113">
        <v>7.685881370091896</v>
      </c>
      <c r="D25" s="115">
        <v>184</v>
      </c>
      <c r="E25" s="114">
        <v>129</v>
      </c>
      <c r="F25" s="114">
        <v>129</v>
      </c>
      <c r="G25" s="114">
        <v>138</v>
      </c>
      <c r="H25" s="140">
        <v>161</v>
      </c>
      <c r="I25" s="115">
        <v>23</v>
      </c>
      <c r="J25" s="116">
        <v>14.285714285714286</v>
      </c>
    </row>
    <row r="26" spans="1:15" s="110" customFormat="1" ht="24.95" customHeight="1" x14ac:dyDescent="0.2">
      <c r="A26" s="201">
        <v>782.78300000000002</v>
      </c>
      <c r="B26" s="203" t="s">
        <v>160</v>
      </c>
      <c r="C26" s="113">
        <v>1.4619883040935673</v>
      </c>
      <c r="D26" s="115">
        <v>35</v>
      </c>
      <c r="E26" s="114">
        <v>35</v>
      </c>
      <c r="F26" s="114">
        <v>71</v>
      </c>
      <c r="G26" s="114">
        <v>53</v>
      </c>
      <c r="H26" s="140">
        <v>65</v>
      </c>
      <c r="I26" s="115">
        <v>-30</v>
      </c>
      <c r="J26" s="116">
        <v>-46.153846153846153</v>
      </c>
    </row>
    <row r="27" spans="1:15" s="110" customFormat="1" ht="24.95" customHeight="1" x14ac:dyDescent="0.2">
      <c r="A27" s="193" t="s">
        <v>161</v>
      </c>
      <c r="B27" s="199" t="s">
        <v>162</v>
      </c>
      <c r="C27" s="113">
        <v>13.283208020050125</v>
      </c>
      <c r="D27" s="115">
        <v>318</v>
      </c>
      <c r="E27" s="114">
        <v>89</v>
      </c>
      <c r="F27" s="114">
        <v>163</v>
      </c>
      <c r="G27" s="114">
        <v>74</v>
      </c>
      <c r="H27" s="140">
        <v>109</v>
      </c>
      <c r="I27" s="115">
        <v>209</v>
      </c>
      <c r="J27" s="116">
        <v>191.74311926605503</v>
      </c>
    </row>
    <row r="28" spans="1:15" s="110" customFormat="1" ht="24.95" customHeight="1" x14ac:dyDescent="0.2">
      <c r="A28" s="193" t="s">
        <v>163</v>
      </c>
      <c r="B28" s="199" t="s">
        <v>164</v>
      </c>
      <c r="C28" s="113">
        <v>3.0492898913951545</v>
      </c>
      <c r="D28" s="115">
        <v>73</v>
      </c>
      <c r="E28" s="114">
        <v>48</v>
      </c>
      <c r="F28" s="114">
        <v>87</v>
      </c>
      <c r="G28" s="114">
        <v>36</v>
      </c>
      <c r="H28" s="140">
        <v>56</v>
      </c>
      <c r="I28" s="115">
        <v>17</v>
      </c>
      <c r="J28" s="116">
        <v>30.357142857142858</v>
      </c>
    </row>
    <row r="29" spans="1:15" s="110" customFormat="1" ht="24.95" customHeight="1" x14ac:dyDescent="0.2">
      <c r="A29" s="193">
        <v>86</v>
      </c>
      <c r="B29" s="199" t="s">
        <v>165</v>
      </c>
      <c r="C29" s="113">
        <v>4.2606516290726821</v>
      </c>
      <c r="D29" s="115">
        <v>102</v>
      </c>
      <c r="E29" s="114">
        <v>91</v>
      </c>
      <c r="F29" s="114">
        <v>105</v>
      </c>
      <c r="G29" s="114">
        <v>97</v>
      </c>
      <c r="H29" s="140">
        <v>121</v>
      </c>
      <c r="I29" s="115">
        <v>-19</v>
      </c>
      <c r="J29" s="116">
        <v>-15.702479338842975</v>
      </c>
    </row>
    <row r="30" spans="1:15" s="110" customFormat="1" ht="24.95" customHeight="1" x14ac:dyDescent="0.2">
      <c r="A30" s="193">
        <v>87.88</v>
      </c>
      <c r="B30" s="204" t="s">
        <v>166</v>
      </c>
      <c r="C30" s="113">
        <v>6.8086883876357565</v>
      </c>
      <c r="D30" s="115">
        <v>163</v>
      </c>
      <c r="E30" s="114">
        <v>151</v>
      </c>
      <c r="F30" s="114">
        <v>230</v>
      </c>
      <c r="G30" s="114">
        <v>129</v>
      </c>
      <c r="H30" s="140">
        <v>152</v>
      </c>
      <c r="I30" s="115">
        <v>11</v>
      </c>
      <c r="J30" s="116">
        <v>7.2368421052631575</v>
      </c>
    </row>
    <row r="31" spans="1:15" s="110" customFormat="1" ht="24.95" customHeight="1" x14ac:dyDescent="0.2">
      <c r="A31" s="193" t="s">
        <v>167</v>
      </c>
      <c r="B31" s="199" t="s">
        <v>168</v>
      </c>
      <c r="C31" s="113">
        <v>2.5480367585630743</v>
      </c>
      <c r="D31" s="115">
        <v>61</v>
      </c>
      <c r="E31" s="114">
        <v>48</v>
      </c>
      <c r="F31" s="114">
        <v>51</v>
      </c>
      <c r="G31" s="114">
        <v>79</v>
      </c>
      <c r="H31" s="140">
        <v>61</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5.931495405179616</v>
      </c>
      <c r="D34" s="115">
        <v>142</v>
      </c>
      <c r="E34" s="114">
        <v>68</v>
      </c>
      <c r="F34" s="114">
        <v>125</v>
      </c>
      <c r="G34" s="114">
        <v>135</v>
      </c>
      <c r="H34" s="140">
        <v>147</v>
      </c>
      <c r="I34" s="115">
        <v>-5</v>
      </c>
      <c r="J34" s="116">
        <v>-3.4013605442176869</v>
      </c>
    </row>
    <row r="35" spans="1:10" s="110" customFormat="1" ht="24.95" customHeight="1" x14ac:dyDescent="0.2">
      <c r="A35" s="292" t="s">
        <v>171</v>
      </c>
      <c r="B35" s="293" t="s">
        <v>172</v>
      </c>
      <c r="C35" s="113">
        <v>30.576441102756892</v>
      </c>
      <c r="D35" s="115">
        <v>732</v>
      </c>
      <c r="E35" s="114">
        <v>426</v>
      </c>
      <c r="F35" s="114">
        <v>767</v>
      </c>
      <c r="G35" s="114">
        <v>608</v>
      </c>
      <c r="H35" s="140">
        <v>958</v>
      </c>
      <c r="I35" s="115">
        <v>-226</v>
      </c>
      <c r="J35" s="116">
        <v>-23.590814196242171</v>
      </c>
    </row>
    <row r="36" spans="1:10" s="110" customFormat="1" ht="24.95" customHeight="1" x14ac:dyDescent="0.2">
      <c r="A36" s="294" t="s">
        <v>173</v>
      </c>
      <c r="B36" s="295" t="s">
        <v>174</v>
      </c>
      <c r="C36" s="125">
        <v>63.492063492063494</v>
      </c>
      <c r="D36" s="143">
        <v>1520</v>
      </c>
      <c r="E36" s="144">
        <v>994</v>
      </c>
      <c r="F36" s="144">
        <v>1438</v>
      </c>
      <c r="G36" s="144">
        <v>1166</v>
      </c>
      <c r="H36" s="145">
        <v>1285</v>
      </c>
      <c r="I36" s="143">
        <v>235</v>
      </c>
      <c r="J36" s="146">
        <v>18.28793774319066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2394</v>
      </c>
      <c r="F11" s="264">
        <v>1488</v>
      </c>
      <c r="G11" s="264">
        <v>2330</v>
      </c>
      <c r="H11" s="264">
        <v>1909</v>
      </c>
      <c r="I11" s="265">
        <v>2390</v>
      </c>
      <c r="J11" s="263">
        <v>4</v>
      </c>
      <c r="K11" s="266">
        <v>0.16736401673640167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23.558897243107769</v>
      </c>
      <c r="E13" s="115">
        <v>564</v>
      </c>
      <c r="F13" s="114">
        <v>387</v>
      </c>
      <c r="G13" s="114">
        <v>587</v>
      </c>
      <c r="H13" s="114">
        <v>525</v>
      </c>
      <c r="I13" s="140">
        <v>618</v>
      </c>
      <c r="J13" s="115">
        <v>-54</v>
      </c>
      <c r="K13" s="116">
        <v>-8.7378640776699026</v>
      </c>
    </row>
    <row r="14" spans="1:15" ht="15.95" customHeight="1" x14ac:dyDescent="0.2">
      <c r="A14" s="306" t="s">
        <v>230</v>
      </c>
      <c r="B14" s="307"/>
      <c r="C14" s="308"/>
      <c r="D14" s="113">
        <v>61.737677527151213</v>
      </c>
      <c r="E14" s="115">
        <v>1478</v>
      </c>
      <c r="F14" s="114">
        <v>865</v>
      </c>
      <c r="G14" s="114">
        <v>1367</v>
      </c>
      <c r="H14" s="114">
        <v>1133</v>
      </c>
      <c r="I14" s="140">
        <v>1421</v>
      </c>
      <c r="J14" s="115">
        <v>57</v>
      </c>
      <c r="K14" s="116">
        <v>4.0112596762843067</v>
      </c>
    </row>
    <row r="15" spans="1:15" ht="15.95" customHeight="1" x14ac:dyDescent="0.2">
      <c r="A15" s="306" t="s">
        <v>231</v>
      </c>
      <c r="B15" s="307"/>
      <c r="C15" s="308"/>
      <c r="D15" s="113">
        <v>6.5580618212197157</v>
      </c>
      <c r="E15" s="115">
        <v>157</v>
      </c>
      <c r="F15" s="114">
        <v>88</v>
      </c>
      <c r="G15" s="114">
        <v>151</v>
      </c>
      <c r="H15" s="114">
        <v>130</v>
      </c>
      <c r="I15" s="140">
        <v>165</v>
      </c>
      <c r="J15" s="115">
        <v>-8</v>
      </c>
      <c r="K15" s="116">
        <v>-4.8484848484848486</v>
      </c>
    </row>
    <row r="16" spans="1:15" ht="15.95" customHeight="1" x14ac:dyDescent="0.2">
      <c r="A16" s="306" t="s">
        <v>232</v>
      </c>
      <c r="B16" s="307"/>
      <c r="C16" s="308"/>
      <c r="D16" s="113">
        <v>7.644110275689223</v>
      </c>
      <c r="E16" s="115">
        <v>183</v>
      </c>
      <c r="F16" s="114">
        <v>133</v>
      </c>
      <c r="G16" s="114">
        <v>194</v>
      </c>
      <c r="H16" s="114">
        <v>111</v>
      </c>
      <c r="I16" s="140">
        <v>175</v>
      </c>
      <c r="J16" s="115">
        <v>8</v>
      </c>
      <c r="K16" s="116">
        <v>4.5714285714285712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3.9264828738512949</v>
      </c>
      <c r="E18" s="115">
        <v>94</v>
      </c>
      <c r="F18" s="114">
        <v>48</v>
      </c>
      <c r="G18" s="114">
        <v>106</v>
      </c>
      <c r="H18" s="114">
        <v>107</v>
      </c>
      <c r="I18" s="140">
        <v>96</v>
      </c>
      <c r="J18" s="115">
        <v>-2</v>
      </c>
      <c r="K18" s="116">
        <v>-2.0833333333333335</v>
      </c>
    </row>
    <row r="19" spans="1:11" ht="14.1" customHeight="1" x14ac:dyDescent="0.2">
      <c r="A19" s="306" t="s">
        <v>235</v>
      </c>
      <c r="B19" s="307" t="s">
        <v>236</v>
      </c>
      <c r="C19" s="308"/>
      <c r="D19" s="113">
        <v>1.3784461152882206</v>
      </c>
      <c r="E19" s="115">
        <v>33</v>
      </c>
      <c r="F19" s="114">
        <v>14</v>
      </c>
      <c r="G19" s="114">
        <v>49</v>
      </c>
      <c r="H19" s="114">
        <v>61</v>
      </c>
      <c r="I19" s="140">
        <v>39</v>
      </c>
      <c r="J19" s="115">
        <v>-6</v>
      </c>
      <c r="K19" s="116">
        <v>-15.384615384615385</v>
      </c>
    </row>
    <row r="20" spans="1:11" ht="14.1" customHeight="1" x14ac:dyDescent="0.2">
      <c r="A20" s="306">
        <v>12</v>
      </c>
      <c r="B20" s="307" t="s">
        <v>237</v>
      </c>
      <c r="C20" s="308"/>
      <c r="D20" s="113">
        <v>5.4302422723475354</v>
      </c>
      <c r="E20" s="115">
        <v>130</v>
      </c>
      <c r="F20" s="114">
        <v>73</v>
      </c>
      <c r="G20" s="114">
        <v>41</v>
      </c>
      <c r="H20" s="114">
        <v>73</v>
      </c>
      <c r="I20" s="140">
        <v>141</v>
      </c>
      <c r="J20" s="115">
        <v>-11</v>
      </c>
      <c r="K20" s="116">
        <v>-7.8014184397163122</v>
      </c>
    </row>
    <row r="21" spans="1:11" ht="14.1" customHeight="1" x14ac:dyDescent="0.2">
      <c r="A21" s="306">
        <v>21</v>
      </c>
      <c r="B21" s="307" t="s">
        <v>238</v>
      </c>
      <c r="C21" s="308"/>
      <c r="D21" s="113">
        <v>0.58479532163742687</v>
      </c>
      <c r="E21" s="115">
        <v>14</v>
      </c>
      <c r="F21" s="114">
        <v>9</v>
      </c>
      <c r="G21" s="114">
        <v>8</v>
      </c>
      <c r="H21" s="114">
        <v>9</v>
      </c>
      <c r="I21" s="140">
        <v>11</v>
      </c>
      <c r="J21" s="115">
        <v>3</v>
      </c>
      <c r="K21" s="116">
        <v>27.272727272727273</v>
      </c>
    </row>
    <row r="22" spans="1:11" ht="14.1" customHeight="1" x14ac:dyDescent="0.2">
      <c r="A22" s="306">
        <v>22</v>
      </c>
      <c r="B22" s="307" t="s">
        <v>239</v>
      </c>
      <c r="C22" s="308"/>
      <c r="D22" s="113">
        <v>1.5873015873015872</v>
      </c>
      <c r="E22" s="115">
        <v>38</v>
      </c>
      <c r="F22" s="114">
        <v>15</v>
      </c>
      <c r="G22" s="114">
        <v>59</v>
      </c>
      <c r="H22" s="114">
        <v>56</v>
      </c>
      <c r="I22" s="140">
        <v>60</v>
      </c>
      <c r="J22" s="115">
        <v>-22</v>
      </c>
      <c r="K22" s="116">
        <v>-36.666666666666664</v>
      </c>
    </row>
    <row r="23" spans="1:11" ht="14.1" customHeight="1" x14ac:dyDescent="0.2">
      <c r="A23" s="306">
        <v>23</v>
      </c>
      <c r="B23" s="307" t="s">
        <v>240</v>
      </c>
      <c r="C23" s="308"/>
      <c r="D23" s="113">
        <v>0.12531328320802004</v>
      </c>
      <c r="E23" s="115">
        <v>3</v>
      </c>
      <c r="F23" s="114">
        <v>8</v>
      </c>
      <c r="G23" s="114">
        <v>13</v>
      </c>
      <c r="H23" s="114">
        <v>6</v>
      </c>
      <c r="I23" s="140">
        <v>15</v>
      </c>
      <c r="J23" s="115">
        <v>-12</v>
      </c>
      <c r="K23" s="116">
        <v>-80</v>
      </c>
    </row>
    <row r="24" spans="1:11" ht="14.1" customHeight="1" x14ac:dyDescent="0.2">
      <c r="A24" s="306">
        <v>24</v>
      </c>
      <c r="B24" s="307" t="s">
        <v>241</v>
      </c>
      <c r="C24" s="308"/>
      <c r="D24" s="113">
        <v>4.511278195488722</v>
      </c>
      <c r="E24" s="115">
        <v>108</v>
      </c>
      <c r="F24" s="114">
        <v>48</v>
      </c>
      <c r="G24" s="114">
        <v>151</v>
      </c>
      <c r="H24" s="114">
        <v>85</v>
      </c>
      <c r="I24" s="140">
        <v>116</v>
      </c>
      <c r="J24" s="115">
        <v>-8</v>
      </c>
      <c r="K24" s="116">
        <v>-6.8965517241379306</v>
      </c>
    </row>
    <row r="25" spans="1:11" ht="14.1" customHeight="1" x14ac:dyDescent="0.2">
      <c r="A25" s="306">
        <v>25</v>
      </c>
      <c r="B25" s="307" t="s">
        <v>242</v>
      </c>
      <c r="C25" s="308"/>
      <c r="D25" s="113">
        <v>6.5162907268170427</v>
      </c>
      <c r="E25" s="115">
        <v>156</v>
      </c>
      <c r="F25" s="114">
        <v>69</v>
      </c>
      <c r="G25" s="114">
        <v>85</v>
      </c>
      <c r="H25" s="114">
        <v>78</v>
      </c>
      <c r="I25" s="140">
        <v>117</v>
      </c>
      <c r="J25" s="115">
        <v>39</v>
      </c>
      <c r="K25" s="116">
        <v>33.333333333333336</v>
      </c>
    </row>
    <row r="26" spans="1:11" ht="14.1" customHeight="1" x14ac:dyDescent="0.2">
      <c r="A26" s="306">
        <v>26</v>
      </c>
      <c r="B26" s="307" t="s">
        <v>243</v>
      </c>
      <c r="C26" s="308"/>
      <c r="D26" s="113">
        <v>3.2163742690058479</v>
      </c>
      <c r="E26" s="115">
        <v>77</v>
      </c>
      <c r="F26" s="114">
        <v>34</v>
      </c>
      <c r="G26" s="114">
        <v>122</v>
      </c>
      <c r="H26" s="114">
        <v>37</v>
      </c>
      <c r="I26" s="140">
        <v>71</v>
      </c>
      <c r="J26" s="115">
        <v>6</v>
      </c>
      <c r="K26" s="116">
        <v>8.4507042253521121</v>
      </c>
    </row>
    <row r="27" spans="1:11" ht="14.1" customHeight="1" x14ac:dyDescent="0.2">
      <c r="A27" s="306">
        <v>27</v>
      </c>
      <c r="B27" s="307" t="s">
        <v>244</v>
      </c>
      <c r="C27" s="308"/>
      <c r="D27" s="113">
        <v>0.71010860484544691</v>
      </c>
      <c r="E27" s="115">
        <v>17</v>
      </c>
      <c r="F27" s="114">
        <v>26</v>
      </c>
      <c r="G27" s="114">
        <v>33</v>
      </c>
      <c r="H27" s="114">
        <v>24</v>
      </c>
      <c r="I27" s="140">
        <v>41</v>
      </c>
      <c r="J27" s="115">
        <v>-24</v>
      </c>
      <c r="K27" s="116">
        <v>-58.536585365853661</v>
      </c>
    </row>
    <row r="28" spans="1:11" ht="14.1" customHeight="1" x14ac:dyDescent="0.2">
      <c r="A28" s="306">
        <v>28</v>
      </c>
      <c r="B28" s="307" t="s">
        <v>245</v>
      </c>
      <c r="C28" s="308"/>
      <c r="D28" s="113">
        <v>0.16708437761069339</v>
      </c>
      <c r="E28" s="115">
        <v>4</v>
      </c>
      <c r="F28" s="114" t="s">
        <v>513</v>
      </c>
      <c r="G28" s="114" t="s">
        <v>513</v>
      </c>
      <c r="H28" s="114" t="s">
        <v>513</v>
      </c>
      <c r="I28" s="140">
        <v>3</v>
      </c>
      <c r="J28" s="115">
        <v>1</v>
      </c>
      <c r="K28" s="116">
        <v>33.333333333333336</v>
      </c>
    </row>
    <row r="29" spans="1:11" ht="14.1" customHeight="1" x14ac:dyDescent="0.2">
      <c r="A29" s="306">
        <v>29</v>
      </c>
      <c r="B29" s="307" t="s">
        <v>246</v>
      </c>
      <c r="C29" s="308"/>
      <c r="D29" s="113">
        <v>2.8822055137844611</v>
      </c>
      <c r="E29" s="115">
        <v>69</v>
      </c>
      <c r="F29" s="114">
        <v>49</v>
      </c>
      <c r="G29" s="114">
        <v>117</v>
      </c>
      <c r="H29" s="114">
        <v>75</v>
      </c>
      <c r="I29" s="140">
        <v>110</v>
      </c>
      <c r="J29" s="115">
        <v>-41</v>
      </c>
      <c r="K29" s="116">
        <v>-37.272727272727273</v>
      </c>
    </row>
    <row r="30" spans="1:11" ht="14.1" customHeight="1" x14ac:dyDescent="0.2">
      <c r="A30" s="306" t="s">
        <v>247</v>
      </c>
      <c r="B30" s="307" t="s">
        <v>248</v>
      </c>
      <c r="C30" s="308"/>
      <c r="D30" s="113">
        <v>0.79365079365079361</v>
      </c>
      <c r="E30" s="115">
        <v>19</v>
      </c>
      <c r="F30" s="114">
        <v>14</v>
      </c>
      <c r="G30" s="114">
        <v>67</v>
      </c>
      <c r="H30" s="114" t="s">
        <v>513</v>
      </c>
      <c r="I30" s="140">
        <v>72</v>
      </c>
      <c r="J30" s="115">
        <v>-53</v>
      </c>
      <c r="K30" s="116">
        <v>-73.611111111111114</v>
      </c>
    </row>
    <row r="31" spans="1:11" ht="14.1" customHeight="1" x14ac:dyDescent="0.2">
      <c r="A31" s="306" t="s">
        <v>249</v>
      </c>
      <c r="B31" s="307" t="s">
        <v>250</v>
      </c>
      <c r="C31" s="308"/>
      <c r="D31" s="113">
        <v>2.0885547201336676</v>
      </c>
      <c r="E31" s="115">
        <v>50</v>
      </c>
      <c r="F31" s="114">
        <v>35</v>
      </c>
      <c r="G31" s="114">
        <v>50</v>
      </c>
      <c r="H31" s="114">
        <v>46</v>
      </c>
      <c r="I31" s="140">
        <v>35</v>
      </c>
      <c r="J31" s="115">
        <v>15</v>
      </c>
      <c r="K31" s="116">
        <v>42.857142857142854</v>
      </c>
    </row>
    <row r="32" spans="1:11" ht="14.1" customHeight="1" x14ac:dyDescent="0.2">
      <c r="A32" s="306">
        <v>31</v>
      </c>
      <c r="B32" s="307" t="s">
        <v>251</v>
      </c>
      <c r="C32" s="308"/>
      <c r="D32" s="113">
        <v>0.37593984962406013</v>
      </c>
      <c r="E32" s="115">
        <v>9</v>
      </c>
      <c r="F32" s="114">
        <v>13</v>
      </c>
      <c r="G32" s="114">
        <v>15</v>
      </c>
      <c r="H32" s="114">
        <v>7</v>
      </c>
      <c r="I32" s="140">
        <v>12</v>
      </c>
      <c r="J32" s="115">
        <v>-3</v>
      </c>
      <c r="K32" s="116">
        <v>-25</v>
      </c>
    </row>
    <row r="33" spans="1:11" ht="14.1" customHeight="1" x14ac:dyDescent="0.2">
      <c r="A33" s="306">
        <v>32</v>
      </c>
      <c r="B33" s="307" t="s">
        <v>252</v>
      </c>
      <c r="C33" s="308"/>
      <c r="D33" s="113">
        <v>4.553049289891395</v>
      </c>
      <c r="E33" s="115">
        <v>109</v>
      </c>
      <c r="F33" s="114">
        <v>65</v>
      </c>
      <c r="G33" s="114">
        <v>109</v>
      </c>
      <c r="H33" s="114">
        <v>107</v>
      </c>
      <c r="I33" s="140">
        <v>123</v>
      </c>
      <c r="J33" s="115">
        <v>-14</v>
      </c>
      <c r="K33" s="116">
        <v>-11.382113821138212</v>
      </c>
    </row>
    <row r="34" spans="1:11" ht="14.1" customHeight="1" x14ac:dyDescent="0.2">
      <c r="A34" s="306">
        <v>33</v>
      </c>
      <c r="B34" s="307" t="s">
        <v>253</v>
      </c>
      <c r="C34" s="308"/>
      <c r="D34" s="113">
        <v>1.5873015873015872</v>
      </c>
      <c r="E34" s="115">
        <v>38</v>
      </c>
      <c r="F34" s="114">
        <v>38</v>
      </c>
      <c r="G34" s="114">
        <v>50</v>
      </c>
      <c r="H34" s="114">
        <v>56</v>
      </c>
      <c r="I34" s="140">
        <v>51</v>
      </c>
      <c r="J34" s="115">
        <v>-13</v>
      </c>
      <c r="K34" s="116">
        <v>-25.490196078431371</v>
      </c>
    </row>
    <row r="35" spans="1:11" ht="14.1" customHeight="1" x14ac:dyDescent="0.2">
      <c r="A35" s="306">
        <v>34</v>
      </c>
      <c r="B35" s="307" t="s">
        <v>254</v>
      </c>
      <c r="C35" s="308"/>
      <c r="D35" s="113">
        <v>4.8872180451127818</v>
      </c>
      <c r="E35" s="115">
        <v>117</v>
      </c>
      <c r="F35" s="114">
        <v>38</v>
      </c>
      <c r="G35" s="114">
        <v>72</v>
      </c>
      <c r="H35" s="114">
        <v>57</v>
      </c>
      <c r="I35" s="140">
        <v>95</v>
      </c>
      <c r="J35" s="115">
        <v>22</v>
      </c>
      <c r="K35" s="116">
        <v>23.157894736842106</v>
      </c>
    </row>
    <row r="36" spans="1:11" ht="14.1" customHeight="1" x14ac:dyDescent="0.2">
      <c r="A36" s="306">
        <v>41</v>
      </c>
      <c r="B36" s="307" t="s">
        <v>255</v>
      </c>
      <c r="C36" s="308"/>
      <c r="D36" s="113">
        <v>0.33416875522138678</v>
      </c>
      <c r="E36" s="115">
        <v>8</v>
      </c>
      <c r="F36" s="114">
        <v>0</v>
      </c>
      <c r="G36" s="114">
        <v>4</v>
      </c>
      <c r="H36" s="114">
        <v>6</v>
      </c>
      <c r="I36" s="140">
        <v>12</v>
      </c>
      <c r="J36" s="115">
        <v>-4</v>
      </c>
      <c r="K36" s="116">
        <v>-33.333333333333336</v>
      </c>
    </row>
    <row r="37" spans="1:11" ht="14.1" customHeight="1" x14ac:dyDescent="0.2">
      <c r="A37" s="306">
        <v>42</v>
      </c>
      <c r="B37" s="307" t="s">
        <v>256</v>
      </c>
      <c r="C37" s="308"/>
      <c r="D37" s="113" t="s">
        <v>513</v>
      </c>
      <c r="E37" s="115" t="s">
        <v>513</v>
      </c>
      <c r="F37" s="114" t="s">
        <v>513</v>
      </c>
      <c r="G37" s="114">
        <v>4</v>
      </c>
      <c r="H37" s="114" t="s">
        <v>513</v>
      </c>
      <c r="I37" s="140">
        <v>3</v>
      </c>
      <c r="J37" s="115" t="s">
        <v>513</v>
      </c>
      <c r="K37" s="116" t="s">
        <v>513</v>
      </c>
    </row>
    <row r="38" spans="1:11" ht="14.1" customHeight="1" x14ac:dyDescent="0.2">
      <c r="A38" s="306">
        <v>43</v>
      </c>
      <c r="B38" s="307" t="s">
        <v>257</v>
      </c>
      <c r="C38" s="308"/>
      <c r="D38" s="113">
        <v>0.71010860484544691</v>
      </c>
      <c r="E38" s="115">
        <v>17</v>
      </c>
      <c r="F38" s="114">
        <v>5</v>
      </c>
      <c r="G38" s="114">
        <v>17</v>
      </c>
      <c r="H38" s="114">
        <v>6</v>
      </c>
      <c r="I38" s="140">
        <v>5</v>
      </c>
      <c r="J38" s="115">
        <v>12</v>
      </c>
      <c r="K38" s="116">
        <v>240</v>
      </c>
    </row>
    <row r="39" spans="1:11" ht="14.1" customHeight="1" x14ac:dyDescent="0.2">
      <c r="A39" s="306">
        <v>51</v>
      </c>
      <c r="B39" s="307" t="s">
        <v>258</v>
      </c>
      <c r="C39" s="308"/>
      <c r="D39" s="113">
        <v>4.2188805346700082</v>
      </c>
      <c r="E39" s="115">
        <v>101</v>
      </c>
      <c r="F39" s="114">
        <v>68</v>
      </c>
      <c r="G39" s="114">
        <v>118</v>
      </c>
      <c r="H39" s="114">
        <v>113</v>
      </c>
      <c r="I39" s="140">
        <v>95</v>
      </c>
      <c r="J39" s="115">
        <v>6</v>
      </c>
      <c r="K39" s="116">
        <v>6.3157894736842106</v>
      </c>
    </row>
    <row r="40" spans="1:11" ht="14.1" customHeight="1" x14ac:dyDescent="0.2">
      <c r="A40" s="306" t="s">
        <v>259</v>
      </c>
      <c r="B40" s="307" t="s">
        <v>260</v>
      </c>
      <c r="C40" s="308"/>
      <c r="D40" s="113">
        <v>3.091060985797828</v>
      </c>
      <c r="E40" s="115">
        <v>74</v>
      </c>
      <c r="F40" s="114">
        <v>55</v>
      </c>
      <c r="G40" s="114">
        <v>97</v>
      </c>
      <c r="H40" s="114">
        <v>82</v>
      </c>
      <c r="I40" s="140">
        <v>68</v>
      </c>
      <c r="J40" s="115">
        <v>6</v>
      </c>
      <c r="K40" s="116">
        <v>8.8235294117647065</v>
      </c>
    </row>
    <row r="41" spans="1:11" ht="14.1" customHeight="1" x14ac:dyDescent="0.2">
      <c r="A41" s="306"/>
      <c r="B41" s="307" t="s">
        <v>261</v>
      </c>
      <c r="C41" s="308"/>
      <c r="D41" s="113">
        <v>2.8404344193817876</v>
      </c>
      <c r="E41" s="115">
        <v>68</v>
      </c>
      <c r="F41" s="114">
        <v>46</v>
      </c>
      <c r="G41" s="114">
        <v>88</v>
      </c>
      <c r="H41" s="114">
        <v>75</v>
      </c>
      <c r="I41" s="140">
        <v>63</v>
      </c>
      <c r="J41" s="115">
        <v>5</v>
      </c>
      <c r="K41" s="116">
        <v>7.9365079365079367</v>
      </c>
    </row>
    <row r="42" spans="1:11" ht="14.1" customHeight="1" x14ac:dyDescent="0.2">
      <c r="A42" s="306">
        <v>52</v>
      </c>
      <c r="B42" s="307" t="s">
        <v>262</v>
      </c>
      <c r="C42" s="308"/>
      <c r="D42" s="113">
        <v>5.1378446115288217</v>
      </c>
      <c r="E42" s="115">
        <v>123</v>
      </c>
      <c r="F42" s="114">
        <v>86</v>
      </c>
      <c r="G42" s="114">
        <v>106</v>
      </c>
      <c r="H42" s="114">
        <v>124</v>
      </c>
      <c r="I42" s="140">
        <v>220</v>
      </c>
      <c r="J42" s="115">
        <v>-97</v>
      </c>
      <c r="K42" s="116">
        <v>-44.090909090909093</v>
      </c>
    </row>
    <row r="43" spans="1:11" ht="14.1" customHeight="1" x14ac:dyDescent="0.2">
      <c r="A43" s="306" t="s">
        <v>263</v>
      </c>
      <c r="B43" s="307" t="s">
        <v>264</v>
      </c>
      <c r="C43" s="308"/>
      <c r="D43" s="113">
        <v>4.1771094402673352</v>
      </c>
      <c r="E43" s="115">
        <v>100</v>
      </c>
      <c r="F43" s="114">
        <v>75</v>
      </c>
      <c r="G43" s="114">
        <v>82</v>
      </c>
      <c r="H43" s="114">
        <v>96</v>
      </c>
      <c r="I43" s="140">
        <v>134</v>
      </c>
      <c r="J43" s="115">
        <v>-34</v>
      </c>
      <c r="K43" s="116">
        <v>-25.373134328358208</v>
      </c>
    </row>
    <row r="44" spans="1:11" ht="14.1" customHeight="1" x14ac:dyDescent="0.2">
      <c r="A44" s="306">
        <v>53</v>
      </c>
      <c r="B44" s="307" t="s">
        <v>265</v>
      </c>
      <c r="C44" s="308"/>
      <c r="D44" s="113">
        <v>1.3784461152882206</v>
      </c>
      <c r="E44" s="115">
        <v>33</v>
      </c>
      <c r="F44" s="114">
        <v>64</v>
      </c>
      <c r="G44" s="114">
        <v>23</v>
      </c>
      <c r="H44" s="114">
        <v>29</v>
      </c>
      <c r="I44" s="140">
        <v>30</v>
      </c>
      <c r="J44" s="115">
        <v>3</v>
      </c>
      <c r="K44" s="116">
        <v>10</v>
      </c>
    </row>
    <row r="45" spans="1:11" ht="14.1" customHeight="1" x14ac:dyDescent="0.2">
      <c r="A45" s="306" t="s">
        <v>266</v>
      </c>
      <c r="B45" s="307" t="s">
        <v>267</v>
      </c>
      <c r="C45" s="308"/>
      <c r="D45" s="113">
        <v>1.2949039264828739</v>
      </c>
      <c r="E45" s="115">
        <v>31</v>
      </c>
      <c r="F45" s="114">
        <v>63</v>
      </c>
      <c r="G45" s="114">
        <v>23</v>
      </c>
      <c r="H45" s="114">
        <v>29</v>
      </c>
      <c r="I45" s="140">
        <v>30</v>
      </c>
      <c r="J45" s="115">
        <v>1</v>
      </c>
      <c r="K45" s="116">
        <v>3.3333333333333335</v>
      </c>
    </row>
    <row r="46" spans="1:11" ht="14.1" customHeight="1" x14ac:dyDescent="0.2">
      <c r="A46" s="306">
        <v>54</v>
      </c>
      <c r="B46" s="307" t="s">
        <v>268</v>
      </c>
      <c r="C46" s="308"/>
      <c r="D46" s="113">
        <v>4.8872180451127818</v>
      </c>
      <c r="E46" s="115">
        <v>117</v>
      </c>
      <c r="F46" s="114">
        <v>41</v>
      </c>
      <c r="G46" s="114">
        <v>87</v>
      </c>
      <c r="H46" s="114">
        <v>76</v>
      </c>
      <c r="I46" s="140">
        <v>96</v>
      </c>
      <c r="J46" s="115">
        <v>21</v>
      </c>
      <c r="K46" s="116">
        <v>21.875</v>
      </c>
    </row>
    <row r="47" spans="1:11" ht="14.1" customHeight="1" x14ac:dyDescent="0.2">
      <c r="A47" s="306">
        <v>61</v>
      </c>
      <c r="B47" s="307" t="s">
        <v>269</v>
      </c>
      <c r="C47" s="308"/>
      <c r="D47" s="113">
        <v>1.1695906432748537</v>
      </c>
      <c r="E47" s="115">
        <v>28</v>
      </c>
      <c r="F47" s="114">
        <v>19</v>
      </c>
      <c r="G47" s="114">
        <v>30</v>
      </c>
      <c r="H47" s="114">
        <v>22</v>
      </c>
      <c r="I47" s="140">
        <v>45</v>
      </c>
      <c r="J47" s="115">
        <v>-17</v>
      </c>
      <c r="K47" s="116">
        <v>-37.777777777777779</v>
      </c>
    </row>
    <row r="48" spans="1:11" ht="14.1" customHeight="1" x14ac:dyDescent="0.2">
      <c r="A48" s="306">
        <v>62</v>
      </c>
      <c r="B48" s="307" t="s">
        <v>270</v>
      </c>
      <c r="C48" s="308"/>
      <c r="D48" s="113">
        <v>6.8086883876357565</v>
      </c>
      <c r="E48" s="115">
        <v>163</v>
      </c>
      <c r="F48" s="114">
        <v>143</v>
      </c>
      <c r="G48" s="114">
        <v>196</v>
      </c>
      <c r="H48" s="114">
        <v>177</v>
      </c>
      <c r="I48" s="140">
        <v>126</v>
      </c>
      <c r="J48" s="115">
        <v>37</v>
      </c>
      <c r="K48" s="116">
        <v>29.365079365079364</v>
      </c>
    </row>
    <row r="49" spans="1:11" ht="14.1" customHeight="1" x14ac:dyDescent="0.2">
      <c r="A49" s="306">
        <v>63</v>
      </c>
      <c r="B49" s="307" t="s">
        <v>271</v>
      </c>
      <c r="C49" s="308"/>
      <c r="D49" s="113">
        <v>2.7151211361737677</v>
      </c>
      <c r="E49" s="115">
        <v>65</v>
      </c>
      <c r="F49" s="114">
        <v>45</v>
      </c>
      <c r="G49" s="114">
        <v>53</v>
      </c>
      <c r="H49" s="114">
        <v>67</v>
      </c>
      <c r="I49" s="140">
        <v>49</v>
      </c>
      <c r="J49" s="115">
        <v>16</v>
      </c>
      <c r="K49" s="116">
        <v>32.653061224489797</v>
      </c>
    </row>
    <row r="50" spans="1:11" ht="14.1" customHeight="1" x14ac:dyDescent="0.2">
      <c r="A50" s="306" t="s">
        <v>272</v>
      </c>
      <c r="B50" s="307" t="s">
        <v>273</v>
      </c>
      <c r="C50" s="308"/>
      <c r="D50" s="113">
        <v>0.29239766081871343</v>
      </c>
      <c r="E50" s="115">
        <v>7</v>
      </c>
      <c r="F50" s="114">
        <v>4</v>
      </c>
      <c r="G50" s="114">
        <v>3</v>
      </c>
      <c r="H50" s="114">
        <v>4</v>
      </c>
      <c r="I50" s="140" t="s">
        <v>513</v>
      </c>
      <c r="J50" s="115" t="s">
        <v>513</v>
      </c>
      <c r="K50" s="116" t="s">
        <v>513</v>
      </c>
    </row>
    <row r="51" spans="1:11" ht="14.1" customHeight="1" x14ac:dyDescent="0.2">
      <c r="A51" s="306" t="s">
        <v>274</v>
      </c>
      <c r="B51" s="307" t="s">
        <v>275</v>
      </c>
      <c r="C51" s="308"/>
      <c r="D51" s="113">
        <v>2.3391812865497075</v>
      </c>
      <c r="E51" s="115">
        <v>56</v>
      </c>
      <c r="F51" s="114">
        <v>38</v>
      </c>
      <c r="G51" s="114">
        <v>44</v>
      </c>
      <c r="H51" s="114">
        <v>56</v>
      </c>
      <c r="I51" s="140">
        <v>46</v>
      </c>
      <c r="J51" s="115">
        <v>10</v>
      </c>
      <c r="K51" s="116">
        <v>21.739130434782609</v>
      </c>
    </row>
    <row r="52" spans="1:11" ht="14.1" customHeight="1" x14ac:dyDescent="0.2">
      <c r="A52" s="306">
        <v>71</v>
      </c>
      <c r="B52" s="307" t="s">
        <v>276</v>
      </c>
      <c r="C52" s="308"/>
      <c r="D52" s="113">
        <v>6.8504594820384295</v>
      </c>
      <c r="E52" s="115">
        <v>164</v>
      </c>
      <c r="F52" s="114">
        <v>101</v>
      </c>
      <c r="G52" s="114">
        <v>133</v>
      </c>
      <c r="H52" s="114">
        <v>117</v>
      </c>
      <c r="I52" s="140">
        <v>201</v>
      </c>
      <c r="J52" s="115">
        <v>-37</v>
      </c>
      <c r="K52" s="116">
        <v>-18.407960199004975</v>
      </c>
    </row>
    <row r="53" spans="1:11" ht="14.1" customHeight="1" x14ac:dyDescent="0.2">
      <c r="A53" s="306" t="s">
        <v>277</v>
      </c>
      <c r="B53" s="307" t="s">
        <v>278</v>
      </c>
      <c r="C53" s="308"/>
      <c r="D53" s="113">
        <v>2.3391812865497075</v>
      </c>
      <c r="E53" s="115">
        <v>56</v>
      </c>
      <c r="F53" s="114">
        <v>44</v>
      </c>
      <c r="G53" s="114">
        <v>61</v>
      </c>
      <c r="H53" s="114">
        <v>49</v>
      </c>
      <c r="I53" s="140">
        <v>93</v>
      </c>
      <c r="J53" s="115">
        <v>-37</v>
      </c>
      <c r="K53" s="116">
        <v>-39.784946236559136</v>
      </c>
    </row>
    <row r="54" spans="1:11" ht="14.1" customHeight="1" x14ac:dyDescent="0.2">
      <c r="A54" s="306" t="s">
        <v>279</v>
      </c>
      <c r="B54" s="307" t="s">
        <v>280</v>
      </c>
      <c r="C54" s="308"/>
      <c r="D54" s="113">
        <v>3.6340852130325816</v>
      </c>
      <c r="E54" s="115">
        <v>87</v>
      </c>
      <c r="F54" s="114">
        <v>47</v>
      </c>
      <c r="G54" s="114">
        <v>64</v>
      </c>
      <c r="H54" s="114">
        <v>60</v>
      </c>
      <c r="I54" s="140">
        <v>88</v>
      </c>
      <c r="J54" s="115">
        <v>-1</v>
      </c>
      <c r="K54" s="116">
        <v>-1.1363636363636365</v>
      </c>
    </row>
    <row r="55" spans="1:11" ht="14.1" customHeight="1" x14ac:dyDescent="0.2">
      <c r="A55" s="306">
        <v>72</v>
      </c>
      <c r="B55" s="307" t="s">
        <v>281</v>
      </c>
      <c r="C55" s="308"/>
      <c r="D55" s="113">
        <v>1.3366750208855471</v>
      </c>
      <c r="E55" s="115">
        <v>32</v>
      </c>
      <c r="F55" s="114">
        <v>13</v>
      </c>
      <c r="G55" s="114">
        <v>46</v>
      </c>
      <c r="H55" s="114">
        <v>64</v>
      </c>
      <c r="I55" s="140">
        <v>33</v>
      </c>
      <c r="J55" s="115">
        <v>-1</v>
      </c>
      <c r="K55" s="116">
        <v>-3.0303030303030303</v>
      </c>
    </row>
    <row r="56" spans="1:11" ht="14.1" customHeight="1" x14ac:dyDescent="0.2">
      <c r="A56" s="306" t="s">
        <v>282</v>
      </c>
      <c r="B56" s="307" t="s">
        <v>283</v>
      </c>
      <c r="C56" s="308"/>
      <c r="D56" s="113">
        <v>0.29239766081871343</v>
      </c>
      <c r="E56" s="115">
        <v>7</v>
      </c>
      <c r="F56" s="114">
        <v>4</v>
      </c>
      <c r="G56" s="114">
        <v>19</v>
      </c>
      <c r="H56" s="114">
        <v>18</v>
      </c>
      <c r="I56" s="140">
        <v>4</v>
      </c>
      <c r="J56" s="115">
        <v>3</v>
      </c>
      <c r="K56" s="116">
        <v>75</v>
      </c>
    </row>
    <row r="57" spans="1:11" ht="14.1" customHeight="1" x14ac:dyDescent="0.2">
      <c r="A57" s="306" t="s">
        <v>284</v>
      </c>
      <c r="B57" s="307" t="s">
        <v>285</v>
      </c>
      <c r="C57" s="308"/>
      <c r="D57" s="113">
        <v>0.83542188805346695</v>
      </c>
      <c r="E57" s="115">
        <v>20</v>
      </c>
      <c r="F57" s="114">
        <v>6</v>
      </c>
      <c r="G57" s="114">
        <v>17</v>
      </c>
      <c r="H57" s="114">
        <v>29</v>
      </c>
      <c r="I57" s="140">
        <v>19</v>
      </c>
      <c r="J57" s="115">
        <v>1</v>
      </c>
      <c r="K57" s="116">
        <v>5.2631578947368425</v>
      </c>
    </row>
    <row r="58" spans="1:11" ht="14.1" customHeight="1" x14ac:dyDescent="0.2">
      <c r="A58" s="306">
        <v>73</v>
      </c>
      <c r="B58" s="307" t="s">
        <v>286</v>
      </c>
      <c r="C58" s="308"/>
      <c r="D58" s="113">
        <v>3.5505430242272347</v>
      </c>
      <c r="E58" s="115">
        <v>85</v>
      </c>
      <c r="F58" s="114">
        <v>20</v>
      </c>
      <c r="G58" s="114">
        <v>44</v>
      </c>
      <c r="H58" s="114">
        <v>22</v>
      </c>
      <c r="I58" s="140">
        <v>21</v>
      </c>
      <c r="J58" s="115">
        <v>64</v>
      </c>
      <c r="K58" s="116" t="s">
        <v>515</v>
      </c>
    </row>
    <row r="59" spans="1:11" ht="14.1" customHeight="1" x14ac:dyDescent="0.2">
      <c r="A59" s="306" t="s">
        <v>287</v>
      </c>
      <c r="B59" s="307" t="s">
        <v>288</v>
      </c>
      <c r="C59" s="308"/>
      <c r="D59" s="113">
        <v>3.2163742690058479</v>
      </c>
      <c r="E59" s="115">
        <v>77</v>
      </c>
      <c r="F59" s="114">
        <v>17</v>
      </c>
      <c r="G59" s="114">
        <v>41</v>
      </c>
      <c r="H59" s="114">
        <v>19</v>
      </c>
      <c r="I59" s="140">
        <v>19</v>
      </c>
      <c r="J59" s="115">
        <v>58</v>
      </c>
      <c r="K59" s="116" t="s">
        <v>515</v>
      </c>
    </row>
    <row r="60" spans="1:11" ht="14.1" customHeight="1" x14ac:dyDescent="0.2">
      <c r="A60" s="306">
        <v>81</v>
      </c>
      <c r="B60" s="307" t="s">
        <v>289</v>
      </c>
      <c r="C60" s="308"/>
      <c r="D60" s="113">
        <v>5.8479532163742691</v>
      </c>
      <c r="E60" s="115">
        <v>140</v>
      </c>
      <c r="F60" s="114">
        <v>118</v>
      </c>
      <c r="G60" s="114">
        <v>148</v>
      </c>
      <c r="H60" s="114">
        <v>98</v>
      </c>
      <c r="I60" s="140">
        <v>143</v>
      </c>
      <c r="J60" s="115">
        <v>-3</v>
      </c>
      <c r="K60" s="116">
        <v>-2.0979020979020979</v>
      </c>
    </row>
    <row r="61" spans="1:11" ht="14.1" customHeight="1" x14ac:dyDescent="0.2">
      <c r="A61" s="306" t="s">
        <v>290</v>
      </c>
      <c r="B61" s="307" t="s">
        <v>291</v>
      </c>
      <c r="C61" s="308"/>
      <c r="D61" s="113">
        <v>1.4202172096908938</v>
      </c>
      <c r="E61" s="115">
        <v>34</v>
      </c>
      <c r="F61" s="114">
        <v>16</v>
      </c>
      <c r="G61" s="114">
        <v>38</v>
      </c>
      <c r="H61" s="114">
        <v>21</v>
      </c>
      <c r="I61" s="140">
        <v>34</v>
      </c>
      <c r="J61" s="115">
        <v>0</v>
      </c>
      <c r="K61" s="116">
        <v>0</v>
      </c>
    </row>
    <row r="62" spans="1:11" ht="14.1" customHeight="1" x14ac:dyDescent="0.2">
      <c r="A62" s="306" t="s">
        <v>292</v>
      </c>
      <c r="B62" s="307" t="s">
        <v>293</v>
      </c>
      <c r="C62" s="308"/>
      <c r="D62" s="113">
        <v>2.0467836257309941</v>
      </c>
      <c r="E62" s="115">
        <v>49</v>
      </c>
      <c r="F62" s="114">
        <v>68</v>
      </c>
      <c r="G62" s="114">
        <v>57</v>
      </c>
      <c r="H62" s="114">
        <v>38</v>
      </c>
      <c r="I62" s="140">
        <v>52</v>
      </c>
      <c r="J62" s="115">
        <v>-3</v>
      </c>
      <c r="K62" s="116">
        <v>-5.7692307692307692</v>
      </c>
    </row>
    <row r="63" spans="1:11" ht="14.1" customHeight="1" x14ac:dyDescent="0.2">
      <c r="A63" s="306"/>
      <c r="B63" s="307" t="s">
        <v>294</v>
      </c>
      <c r="C63" s="308"/>
      <c r="D63" s="113">
        <v>1.7961570593149541</v>
      </c>
      <c r="E63" s="115">
        <v>43</v>
      </c>
      <c r="F63" s="114">
        <v>58</v>
      </c>
      <c r="G63" s="114">
        <v>49</v>
      </c>
      <c r="H63" s="114">
        <v>37</v>
      </c>
      <c r="I63" s="140">
        <v>44</v>
      </c>
      <c r="J63" s="115">
        <v>-1</v>
      </c>
      <c r="K63" s="116">
        <v>-2.2727272727272729</v>
      </c>
    </row>
    <row r="64" spans="1:11" ht="14.1" customHeight="1" x14ac:dyDescent="0.2">
      <c r="A64" s="306" t="s">
        <v>295</v>
      </c>
      <c r="B64" s="307" t="s">
        <v>296</v>
      </c>
      <c r="C64" s="308"/>
      <c r="D64" s="113">
        <v>0.91896407685881365</v>
      </c>
      <c r="E64" s="115">
        <v>22</v>
      </c>
      <c r="F64" s="114">
        <v>12</v>
      </c>
      <c r="G64" s="114">
        <v>22</v>
      </c>
      <c r="H64" s="114">
        <v>17</v>
      </c>
      <c r="I64" s="140">
        <v>24</v>
      </c>
      <c r="J64" s="115">
        <v>-2</v>
      </c>
      <c r="K64" s="116">
        <v>-8.3333333333333339</v>
      </c>
    </row>
    <row r="65" spans="1:11" ht="14.1" customHeight="1" x14ac:dyDescent="0.2">
      <c r="A65" s="306" t="s">
        <v>297</v>
      </c>
      <c r="B65" s="307" t="s">
        <v>298</v>
      </c>
      <c r="C65" s="308"/>
      <c r="D65" s="113">
        <v>0.50125313283208017</v>
      </c>
      <c r="E65" s="115">
        <v>12</v>
      </c>
      <c r="F65" s="114">
        <v>12</v>
      </c>
      <c r="G65" s="114">
        <v>19</v>
      </c>
      <c r="H65" s="114">
        <v>9</v>
      </c>
      <c r="I65" s="140">
        <v>20</v>
      </c>
      <c r="J65" s="115">
        <v>-8</v>
      </c>
      <c r="K65" s="116">
        <v>-40</v>
      </c>
    </row>
    <row r="66" spans="1:11" ht="14.1" customHeight="1" x14ac:dyDescent="0.2">
      <c r="A66" s="306">
        <v>82</v>
      </c>
      <c r="B66" s="307" t="s">
        <v>299</v>
      </c>
      <c r="C66" s="308"/>
      <c r="D66" s="113">
        <v>3.4670008354218882</v>
      </c>
      <c r="E66" s="115">
        <v>83</v>
      </c>
      <c r="F66" s="114">
        <v>82</v>
      </c>
      <c r="G66" s="114">
        <v>82</v>
      </c>
      <c r="H66" s="114">
        <v>63</v>
      </c>
      <c r="I66" s="140">
        <v>85</v>
      </c>
      <c r="J66" s="115">
        <v>-2</v>
      </c>
      <c r="K66" s="116">
        <v>-2.3529411764705883</v>
      </c>
    </row>
    <row r="67" spans="1:11" ht="14.1" customHeight="1" x14ac:dyDescent="0.2">
      <c r="A67" s="306" t="s">
        <v>300</v>
      </c>
      <c r="B67" s="307" t="s">
        <v>301</v>
      </c>
      <c r="C67" s="308"/>
      <c r="D67" s="113">
        <v>2.5062656641604009</v>
      </c>
      <c r="E67" s="115">
        <v>60</v>
      </c>
      <c r="F67" s="114">
        <v>66</v>
      </c>
      <c r="G67" s="114">
        <v>62</v>
      </c>
      <c r="H67" s="114">
        <v>47</v>
      </c>
      <c r="I67" s="140">
        <v>67</v>
      </c>
      <c r="J67" s="115">
        <v>-7</v>
      </c>
      <c r="K67" s="116">
        <v>-10.447761194029852</v>
      </c>
    </row>
    <row r="68" spans="1:11" ht="14.1" customHeight="1" x14ac:dyDescent="0.2">
      <c r="A68" s="306" t="s">
        <v>302</v>
      </c>
      <c r="B68" s="307" t="s">
        <v>303</v>
      </c>
      <c r="C68" s="308"/>
      <c r="D68" s="113">
        <v>0.58479532163742687</v>
      </c>
      <c r="E68" s="115">
        <v>14</v>
      </c>
      <c r="F68" s="114">
        <v>11</v>
      </c>
      <c r="G68" s="114">
        <v>11</v>
      </c>
      <c r="H68" s="114">
        <v>11</v>
      </c>
      <c r="I68" s="140">
        <v>11</v>
      </c>
      <c r="J68" s="115">
        <v>3</v>
      </c>
      <c r="K68" s="116">
        <v>27.272727272727273</v>
      </c>
    </row>
    <row r="69" spans="1:11" ht="14.1" customHeight="1" x14ac:dyDescent="0.2">
      <c r="A69" s="306">
        <v>83</v>
      </c>
      <c r="B69" s="307" t="s">
        <v>304</v>
      </c>
      <c r="C69" s="308"/>
      <c r="D69" s="113">
        <v>6.2656641604010028</v>
      </c>
      <c r="E69" s="115">
        <v>150</v>
      </c>
      <c r="F69" s="114">
        <v>80</v>
      </c>
      <c r="G69" s="114">
        <v>138</v>
      </c>
      <c r="H69" s="114">
        <v>94</v>
      </c>
      <c r="I69" s="140">
        <v>103</v>
      </c>
      <c r="J69" s="115">
        <v>47</v>
      </c>
      <c r="K69" s="116">
        <v>45.631067961165051</v>
      </c>
    </row>
    <row r="70" spans="1:11" ht="14.1" customHeight="1" x14ac:dyDescent="0.2">
      <c r="A70" s="306" t="s">
        <v>305</v>
      </c>
      <c r="B70" s="307" t="s">
        <v>306</v>
      </c>
      <c r="C70" s="308"/>
      <c r="D70" s="113">
        <v>5.5555555555555554</v>
      </c>
      <c r="E70" s="115">
        <v>133</v>
      </c>
      <c r="F70" s="114">
        <v>69</v>
      </c>
      <c r="G70" s="114">
        <v>127</v>
      </c>
      <c r="H70" s="114">
        <v>60</v>
      </c>
      <c r="I70" s="140">
        <v>90</v>
      </c>
      <c r="J70" s="115">
        <v>43</v>
      </c>
      <c r="K70" s="116">
        <v>47.777777777777779</v>
      </c>
    </row>
    <row r="71" spans="1:11" ht="14.1" customHeight="1" x14ac:dyDescent="0.2">
      <c r="A71" s="306"/>
      <c r="B71" s="307" t="s">
        <v>307</v>
      </c>
      <c r="C71" s="308"/>
      <c r="D71" s="113">
        <v>4.4277360066833751</v>
      </c>
      <c r="E71" s="115">
        <v>106</v>
      </c>
      <c r="F71" s="114">
        <v>40</v>
      </c>
      <c r="G71" s="114">
        <v>61</v>
      </c>
      <c r="H71" s="114">
        <v>42</v>
      </c>
      <c r="I71" s="140">
        <v>55</v>
      </c>
      <c r="J71" s="115">
        <v>51</v>
      </c>
      <c r="K71" s="116">
        <v>92.727272727272734</v>
      </c>
    </row>
    <row r="72" spans="1:11" ht="14.1" customHeight="1" x14ac:dyDescent="0.2">
      <c r="A72" s="306">
        <v>84</v>
      </c>
      <c r="B72" s="307" t="s">
        <v>308</v>
      </c>
      <c r="C72" s="308"/>
      <c r="D72" s="113">
        <v>2.5062656641604009</v>
      </c>
      <c r="E72" s="115">
        <v>60</v>
      </c>
      <c r="F72" s="114">
        <v>36</v>
      </c>
      <c r="G72" s="114">
        <v>59</v>
      </c>
      <c r="H72" s="114">
        <v>14</v>
      </c>
      <c r="I72" s="140">
        <v>24</v>
      </c>
      <c r="J72" s="115">
        <v>36</v>
      </c>
      <c r="K72" s="116">
        <v>150</v>
      </c>
    </row>
    <row r="73" spans="1:11" ht="14.1" customHeight="1" x14ac:dyDescent="0.2">
      <c r="A73" s="306" t="s">
        <v>309</v>
      </c>
      <c r="B73" s="307" t="s">
        <v>310</v>
      </c>
      <c r="C73" s="308"/>
      <c r="D73" s="113">
        <v>1.6708437761069339</v>
      </c>
      <c r="E73" s="115">
        <v>40</v>
      </c>
      <c r="F73" s="114">
        <v>29</v>
      </c>
      <c r="G73" s="114">
        <v>47</v>
      </c>
      <c r="H73" s="114">
        <v>11</v>
      </c>
      <c r="I73" s="140">
        <v>20</v>
      </c>
      <c r="J73" s="115">
        <v>20</v>
      </c>
      <c r="K73" s="116">
        <v>100</v>
      </c>
    </row>
    <row r="74" spans="1:11" ht="14.1" customHeight="1" x14ac:dyDescent="0.2">
      <c r="A74" s="306" t="s">
        <v>311</v>
      </c>
      <c r="B74" s="307" t="s">
        <v>312</v>
      </c>
      <c r="C74" s="308"/>
      <c r="D74" s="113">
        <v>0.58479532163742687</v>
      </c>
      <c r="E74" s="115">
        <v>14</v>
      </c>
      <c r="F74" s="114">
        <v>5</v>
      </c>
      <c r="G74" s="114">
        <v>6</v>
      </c>
      <c r="H74" s="114">
        <v>0</v>
      </c>
      <c r="I74" s="140">
        <v>0</v>
      </c>
      <c r="J74" s="115">
        <v>14</v>
      </c>
      <c r="K74" s="116" t="s">
        <v>514</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5</v>
      </c>
      <c r="G76" s="114">
        <v>5</v>
      </c>
      <c r="H76" s="114" t="s">
        <v>513</v>
      </c>
      <c r="I76" s="140">
        <v>8</v>
      </c>
      <c r="J76" s="115" t="s">
        <v>513</v>
      </c>
      <c r="K76" s="116" t="s">
        <v>513</v>
      </c>
    </row>
    <row r="77" spans="1:11" ht="14.1" customHeight="1" x14ac:dyDescent="0.2">
      <c r="A77" s="306">
        <v>92</v>
      </c>
      <c r="B77" s="307" t="s">
        <v>316</v>
      </c>
      <c r="C77" s="308"/>
      <c r="D77" s="113">
        <v>0.75187969924812026</v>
      </c>
      <c r="E77" s="115">
        <v>18</v>
      </c>
      <c r="F77" s="114">
        <v>6</v>
      </c>
      <c r="G77" s="114">
        <v>16</v>
      </c>
      <c r="H77" s="114">
        <v>8</v>
      </c>
      <c r="I77" s="140">
        <v>15</v>
      </c>
      <c r="J77" s="115">
        <v>3</v>
      </c>
      <c r="K77" s="116">
        <v>20</v>
      </c>
    </row>
    <row r="78" spans="1:11" ht="14.1" customHeight="1" x14ac:dyDescent="0.2">
      <c r="A78" s="306">
        <v>93</v>
      </c>
      <c r="B78" s="307" t="s">
        <v>317</v>
      </c>
      <c r="C78" s="308"/>
      <c r="D78" s="113">
        <v>0.25062656641604009</v>
      </c>
      <c r="E78" s="115">
        <v>6</v>
      </c>
      <c r="F78" s="114" t="s">
        <v>513</v>
      </c>
      <c r="G78" s="114">
        <v>4</v>
      </c>
      <c r="H78" s="114">
        <v>7</v>
      </c>
      <c r="I78" s="140">
        <v>3</v>
      </c>
      <c r="J78" s="115">
        <v>3</v>
      </c>
      <c r="K78" s="116">
        <v>100</v>
      </c>
    </row>
    <row r="79" spans="1:11" ht="14.1" customHeight="1" x14ac:dyDescent="0.2">
      <c r="A79" s="306">
        <v>94</v>
      </c>
      <c r="B79" s="307" t="s">
        <v>318</v>
      </c>
      <c r="C79" s="308"/>
      <c r="D79" s="113">
        <v>0.12531328320802004</v>
      </c>
      <c r="E79" s="115">
        <v>3</v>
      </c>
      <c r="F79" s="114">
        <v>3</v>
      </c>
      <c r="G79" s="114" t="s">
        <v>513</v>
      </c>
      <c r="H79" s="114">
        <v>9</v>
      </c>
      <c r="I79" s="140">
        <v>0</v>
      </c>
      <c r="J79" s="115">
        <v>3</v>
      </c>
      <c r="K79" s="116" t="s">
        <v>514</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0.50125313283208017</v>
      </c>
      <c r="E81" s="143">
        <v>12</v>
      </c>
      <c r="F81" s="144">
        <v>15</v>
      </c>
      <c r="G81" s="144">
        <v>31</v>
      </c>
      <c r="H81" s="144">
        <v>10</v>
      </c>
      <c r="I81" s="145">
        <v>11</v>
      </c>
      <c r="J81" s="143">
        <v>1</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2588</v>
      </c>
      <c r="E11" s="114">
        <v>1945</v>
      </c>
      <c r="F11" s="114">
        <v>2132</v>
      </c>
      <c r="G11" s="114">
        <v>1868</v>
      </c>
      <c r="H11" s="140">
        <v>2465</v>
      </c>
      <c r="I11" s="115">
        <v>123</v>
      </c>
      <c r="J11" s="116">
        <v>4.9898580121703855</v>
      </c>
    </row>
    <row r="12" spans="1:15" s="110" customFormat="1" ht="24.95" customHeight="1" x14ac:dyDescent="0.2">
      <c r="A12" s="193" t="s">
        <v>132</v>
      </c>
      <c r="B12" s="194" t="s">
        <v>133</v>
      </c>
      <c r="C12" s="113">
        <v>4.01854714064915</v>
      </c>
      <c r="D12" s="115">
        <v>104</v>
      </c>
      <c r="E12" s="114">
        <v>120</v>
      </c>
      <c r="F12" s="114">
        <v>138</v>
      </c>
      <c r="G12" s="114">
        <v>145</v>
      </c>
      <c r="H12" s="140">
        <v>106</v>
      </c>
      <c r="I12" s="115">
        <v>-2</v>
      </c>
      <c r="J12" s="116">
        <v>-1.8867924528301887</v>
      </c>
    </row>
    <row r="13" spans="1:15" s="110" customFormat="1" ht="24.95" customHeight="1" x14ac:dyDescent="0.2">
      <c r="A13" s="193" t="s">
        <v>134</v>
      </c>
      <c r="B13" s="199" t="s">
        <v>214</v>
      </c>
      <c r="C13" s="113">
        <v>1.9319938176197837</v>
      </c>
      <c r="D13" s="115">
        <v>50</v>
      </c>
      <c r="E13" s="114">
        <v>29</v>
      </c>
      <c r="F13" s="114">
        <v>32</v>
      </c>
      <c r="G13" s="114">
        <v>32</v>
      </c>
      <c r="H13" s="140">
        <v>41</v>
      </c>
      <c r="I13" s="115">
        <v>9</v>
      </c>
      <c r="J13" s="116">
        <v>21.951219512195124</v>
      </c>
    </row>
    <row r="14" spans="1:15" s="287" customFormat="1" ht="24.95" customHeight="1" x14ac:dyDescent="0.2">
      <c r="A14" s="193" t="s">
        <v>215</v>
      </c>
      <c r="B14" s="199" t="s">
        <v>137</v>
      </c>
      <c r="C14" s="113">
        <v>21.947449768160741</v>
      </c>
      <c r="D14" s="115">
        <v>568</v>
      </c>
      <c r="E14" s="114">
        <v>323</v>
      </c>
      <c r="F14" s="114">
        <v>447</v>
      </c>
      <c r="G14" s="114">
        <v>321</v>
      </c>
      <c r="H14" s="140">
        <v>661</v>
      </c>
      <c r="I14" s="115">
        <v>-93</v>
      </c>
      <c r="J14" s="116">
        <v>-14.069591527987898</v>
      </c>
      <c r="K14" s="110"/>
      <c r="L14" s="110"/>
      <c r="M14" s="110"/>
      <c r="N14" s="110"/>
      <c r="O14" s="110"/>
    </row>
    <row r="15" spans="1:15" s="110" customFormat="1" ht="24.95" customHeight="1" x14ac:dyDescent="0.2">
      <c r="A15" s="193" t="s">
        <v>216</v>
      </c>
      <c r="B15" s="199" t="s">
        <v>217</v>
      </c>
      <c r="C15" s="113">
        <v>10.35548686244204</v>
      </c>
      <c r="D15" s="115">
        <v>268</v>
      </c>
      <c r="E15" s="114">
        <v>79</v>
      </c>
      <c r="F15" s="114">
        <v>120</v>
      </c>
      <c r="G15" s="114">
        <v>110</v>
      </c>
      <c r="H15" s="140">
        <v>407</v>
      </c>
      <c r="I15" s="115">
        <v>-139</v>
      </c>
      <c r="J15" s="116">
        <v>-34.152334152334156</v>
      </c>
    </row>
    <row r="16" spans="1:15" s="287" customFormat="1" ht="24.95" customHeight="1" x14ac:dyDescent="0.2">
      <c r="A16" s="193" t="s">
        <v>218</v>
      </c>
      <c r="B16" s="199" t="s">
        <v>141</v>
      </c>
      <c r="C16" s="113">
        <v>9.3508500772797536</v>
      </c>
      <c r="D16" s="115">
        <v>242</v>
      </c>
      <c r="E16" s="114">
        <v>186</v>
      </c>
      <c r="F16" s="114">
        <v>273</v>
      </c>
      <c r="G16" s="114">
        <v>143</v>
      </c>
      <c r="H16" s="140">
        <v>190</v>
      </c>
      <c r="I16" s="115">
        <v>52</v>
      </c>
      <c r="J16" s="116">
        <v>27.368421052631579</v>
      </c>
      <c r="K16" s="110"/>
      <c r="L16" s="110"/>
      <c r="M16" s="110"/>
      <c r="N16" s="110"/>
      <c r="O16" s="110"/>
    </row>
    <row r="17" spans="1:15" s="110" customFormat="1" ht="24.95" customHeight="1" x14ac:dyDescent="0.2">
      <c r="A17" s="193" t="s">
        <v>142</v>
      </c>
      <c r="B17" s="199" t="s">
        <v>220</v>
      </c>
      <c r="C17" s="113">
        <v>2.2411128284389492</v>
      </c>
      <c r="D17" s="115">
        <v>58</v>
      </c>
      <c r="E17" s="114">
        <v>58</v>
      </c>
      <c r="F17" s="114">
        <v>54</v>
      </c>
      <c r="G17" s="114">
        <v>68</v>
      </c>
      <c r="H17" s="140">
        <v>64</v>
      </c>
      <c r="I17" s="115">
        <v>-6</v>
      </c>
      <c r="J17" s="116">
        <v>-9.375</v>
      </c>
    </row>
    <row r="18" spans="1:15" s="287" customFormat="1" ht="24.95" customHeight="1" x14ac:dyDescent="0.2">
      <c r="A18" s="201" t="s">
        <v>144</v>
      </c>
      <c r="B18" s="202" t="s">
        <v>145</v>
      </c>
      <c r="C18" s="113">
        <v>9.1190108191653785</v>
      </c>
      <c r="D18" s="115">
        <v>236</v>
      </c>
      <c r="E18" s="114">
        <v>279</v>
      </c>
      <c r="F18" s="114">
        <v>228</v>
      </c>
      <c r="G18" s="114">
        <v>167</v>
      </c>
      <c r="H18" s="140">
        <v>307</v>
      </c>
      <c r="I18" s="115">
        <v>-71</v>
      </c>
      <c r="J18" s="116">
        <v>-23.127035830618894</v>
      </c>
      <c r="K18" s="110"/>
      <c r="L18" s="110"/>
      <c r="M18" s="110"/>
      <c r="N18" s="110"/>
      <c r="O18" s="110"/>
    </row>
    <row r="19" spans="1:15" s="110" customFormat="1" ht="24.95" customHeight="1" x14ac:dyDescent="0.2">
      <c r="A19" s="193" t="s">
        <v>146</v>
      </c>
      <c r="B19" s="199" t="s">
        <v>147</v>
      </c>
      <c r="C19" s="113">
        <v>10.664605873261205</v>
      </c>
      <c r="D19" s="115">
        <v>276</v>
      </c>
      <c r="E19" s="114">
        <v>262</v>
      </c>
      <c r="F19" s="114">
        <v>240</v>
      </c>
      <c r="G19" s="114">
        <v>311</v>
      </c>
      <c r="H19" s="140">
        <v>256</v>
      </c>
      <c r="I19" s="115">
        <v>20</v>
      </c>
      <c r="J19" s="116">
        <v>7.8125</v>
      </c>
    </row>
    <row r="20" spans="1:15" s="287" customFormat="1" ht="24.95" customHeight="1" x14ac:dyDescent="0.2">
      <c r="A20" s="193" t="s">
        <v>148</v>
      </c>
      <c r="B20" s="199" t="s">
        <v>149</v>
      </c>
      <c r="C20" s="113">
        <v>3.3230293663060277</v>
      </c>
      <c r="D20" s="115">
        <v>86</v>
      </c>
      <c r="E20" s="114">
        <v>84</v>
      </c>
      <c r="F20" s="114">
        <v>87</v>
      </c>
      <c r="G20" s="114">
        <v>78</v>
      </c>
      <c r="H20" s="140">
        <v>97</v>
      </c>
      <c r="I20" s="115">
        <v>-11</v>
      </c>
      <c r="J20" s="116">
        <v>-11.340206185567011</v>
      </c>
      <c r="K20" s="110"/>
      <c r="L20" s="110"/>
      <c r="M20" s="110"/>
      <c r="N20" s="110"/>
      <c r="O20" s="110"/>
    </row>
    <row r="21" spans="1:15" s="110" customFormat="1" ht="24.95" customHeight="1" x14ac:dyDescent="0.2">
      <c r="A21" s="201" t="s">
        <v>150</v>
      </c>
      <c r="B21" s="202" t="s">
        <v>151</v>
      </c>
      <c r="C21" s="113">
        <v>3.9412673879443587</v>
      </c>
      <c r="D21" s="115">
        <v>102</v>
      </c>
      <c r="E21" s="114">
        <v>91</v>
      </c>
      <c r="F21" s="114">
        <v>77</v>
      </c>
      <c r="G21" s="114">
        <v>83</v>
      </c>
      <c r="H21" s="140">
        <v>96</v>
      </c>
      <c r="I21" s="115">
        <v>6</v>
      </c>
      <c r="J21" s="116">
        <v>6.25</v>
      </c>
    </row>
    <row r="22" spans="1:15" s="110" customFormat="1" ht="24.95" customHeight="1" x14ac:dyDescent="0.2">
      <c r="A22" s="201" t="s">
        <v>152</v>
      </c>
      <c r="B22" s="199" t="s">
        <v>153</v>
      </c>
      <c r="C22" s="113">
        <v>0.65687789799072638</v>
      </c>
      <c r="D22" s="115">
        <v>17</v>
      </c>
      <c r="E22" s="114">
        <v>11</v>
      </c>
      <c r="F22" s="114">
        <v>11</v>
      </c>
      <c r="G22" s="114">
        <v>16</v>
      </c>
      <c r="H22" s="140">
        <v>10</v>
      </c>
      <c r="I22" s="115">
        <v>7</v>
      </c>
      <c r="J22" s="116">
        <v>70</v>
      </c>
    </row>
    <row r="23" spans="1:15" s="110" customFormat="1" ht="24.95" customHeight="1" x14ac:dyDescent="0.2">
      <c r="A23" s="193" t="s">
        <v>154</v>
      </c>
      <c r="B23" s="199" t="s">
        <v>155</v>
      </c>
      <c r="C23" s="113">
        <v>0.46367851622874806</v>
      </c>
      <c r="D23" s="115">
        <v>12</v>
      </c>
      <c r="E23" s="114">
        <v>9</v>
      </c>
      <c r="F23" s="114">
        <v>23</v>
      </c>
      <c r="G23" s="114">
        <v>26</v>
      </c>
      <c r="H23" s="140">
        <v>23</v>
      </c>
      <c r="I23" s="115">
        <v>-11</v>
      </c>
      <c r="J23" s="116">
        <v>-47.826086956521742</v>
      </c>
    </row>
    <row r="24" spans="1:15" s="110" customFormat="1" ht="24.95" customHeight="1" x14ac:dyDescent="0.2">
      <c r="A24" s="193" t="s">
        <v>156</v>
      </c>
      <c r="B24" s="199" t="s">
        <v>221</v>
      </c>
      <c r="C24" s="113">
        <v>2.3570324574961359</v>
      </c>
      <c r="D24" s="115">
        <v>61</v>
      </c>
      <c r="E24" s="114">
        <v>58</v>
      </c>
      <c r="F24" s="114">
        <v>83</v>
      </c>
      <c r="G24" s="114">
        <v>66</v>
      </c>
      <c r="H24" s="140">
        <v>78</v>
      </c>
      <c r="I24" s="115">
        <v>-17</v>
      </c>
      <c r="J24" s="116">
        <v>-21.794871794871796</v>
      </c>
    </row>
    <row r="25" spans="1:15" s="110" customFormat="1" ht="24.95" customHeight="1" x14ac:dyDescent="0.2">
      <c r="A25" s="193" t="s">
        <v>222</v>
      </c>
      <c r="B25" s="204" t="s">
        <v>159</v>
      </c>
      <c r="C25" s="113">
        <v>7.3415765069551782</v>
      </c>
      <c r="D25" s="115">
        <v>190</v>
      </c>
      <c r="E25" s="114">
        <v>106</v>
      </c>
      <c r="F25" s="114">
        <v>217</v>
      </c>
      <c r="G25" s="114">
        <v>115</v>
      </c>
      <c r="H25" s="140">
        <v>162</v>
      </c>
      <c r="I25" s="115">
        <v>28</v>
      </c>
      <c r="J25" s="116">
        <v>17.283950617283949</v>
      </c>
    </row>
    <row r="26" spans="1:15" s="110" customFormat="1" ht="24.95" customHeight="1" x14ac:dyDescent="0.2">
      <c r="A26" s="201">
        <v>782.78300000000002</v>
      </c>
      <c r="B26" s="203" t="s">
        <v>160</v>
      </c>
      <c r="C26" s="113">
        <v>2.5115919629057188</v>
      </c>
      <c r="D26" s="115">
        <v>65</v>
      </c>
      <c r="E26" s="114">
        <v>59</v>
      </c>
      <c r="F26" s="114">
        <v>52</v>
      </c>
      <c r="G26" s="114">
        <v>81</v>
      </c>
      <c r="H26" s="140">
        <v>99</v>
      </c>
      <c r="I26" s="115">
        <v>-34</v>
      </c>
      <c r="J26" s="116">
        <v>-34.343434343434346</v>
      </c>
    </row>
    <row r="27" spans="1:15" s="110" customFormat="1" ht="24.95" customHeight="1" x14ac:dyDescent="0.2">
      <c r="A27" s="193" t="s">
        <v>161</v>
      </c>
      <c r="B27" s="199" t="s">
        <v>162</v>
      </c>
      <c r="C27" s="113">
        <v>14.489953632148378</v>
      </c>
      <c r="D27" s="115">
        <v>375</v>
      </c>
      <c r="E27" s="114">
        <v>93</v>
      </c>
      <c r="F27" s="114">
        <v>129</v>
      </c>
      <c r="G27" s="114">
        <v>98</v>
      </c>
      <c r="H27" s="140">
        <v>148</v>
      </c>
      <c r="I27" s="115">
        <v>227</v>
      </c>
      <c r="J27" s="116">
        <v>153.37837837837839</v>
      </c>
    </row>
    <row r="28" spans="1:15" s="110" customFormat="1" ht="24.95" customHeight="1" x14ac:dyDescent="0.2">
      <c r="A28" s="193" t="s">
        <v>163</v>
      </c>
      <c r="B28" s="199" t="s">
        <v>164</v>
      </c>
      <c r="C28" s="113">
        <v>2.5888717156105101</v>
      </c>
      <c r="D28" s="115">
        <v>67</v>
      </c>
      <c r="E28" s="114">
        <v>39</v>
      </c>
      <c r="F28" s="114">
        <v>49</v>
      </c>
      <c r="G28" s="114">
        <v>47</v>
      </c>
      <c r="H28" s="140">
        <v>52</v>
      </c>
      <c r="I28" s="115">
        <v>15</v>
      </c>
      <c r="J28" s="116">
        <v>28.846153846153847</v>
      </c>
    </row>
    <row r="29" spans="1:15" s="110" customFormat="1" ht="24.95" customHeight="1" x14ac:dyDescent="0.2">
      <c r="A29" s="193">
        <v>86</v>
      </c>
      <c r="B29" s="199" t="s">
        <v>165</v>
      </c>
      <c r="C29" s="113">
        <v>4.6754250386398768</v>
      </c>
      <c r="D29" s="115">
        <v>121</v>
      </c>
      <c r="E29" s="114">
        <v>99</v>
      </c>
      <c r="F29" s="114">
        <v>99</v>
      </c>
      <c r="G29" s="114">
        <v>92</v>
      </c>
      <c r="H29" s="140">
        <v>103</v>
      </c>
      <c r="I29" s="115">
        <v>18</v>
      </c>
      <c r="J29" s="116">
        <v>17.475728155339805</v>
      </c>
    </row>
    <row r="30" spans="1:15" s="110" customFormat="1" ht="24.95" customHeight="1" x14ac:dyDescent="0.2">
      <c r="A30" s="193">
        <v>87.88</v>
      </c>
      <c r="B30" s="204" t="s">
        <v>166</v>
      </c>
      <c r="C30" s="113">
        <v>6.4142194744976813</v>
      </c>
      <c r="D30" s="115">
        <v>166</v>
      </c>
      <c r="E30" s="114">
        <v>216</v>
      </c>
      <c r="F30" s="114">
        <v>175</v>
      </c>
      <c r="G30" s="114">
        <v>134</v>
      </c>
      <c r="H30" s="140">
        <v>152</v>
      </c>
      <c r="I30" s="115">
        <v>14</v>
      </c>
      <c r="J30" s="116">
        <v>9.2105263157894743</v>
      </c>
    </row>
    <row r="31" spans="1:15" s="110" customFormat="1" ht="24.95" customHeight="1" x14ac:dyDescent="0.2">
      <c r="A31" s="193" t="s">
        <v>167</v>
      </c>
      <c r="B31" s="199" t="s">
        <v>168</v>
      </c>
      <c r="C31" s="113">
        <v>3.554868624420402</v>
      </c>
      <c r="D31" s="115">
        <v>92</v>
      </c>
      <c r="E31" s="114">
        <v>67</v>
      </c>
      <c r="F31" s="114">
        <v>45</v>
      </c>
      <c r="G31" s="114">
        <v>56</v>
      </c>
      <c r="H31" s="140">
        <v>74</v>
      </c>
      <c r="I31" s="115">
        <v>18</v>
      </c>
      <c r="J31" s="116">
        <v>24.324324324324323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4.01854714064915</v>
      </c>
      <c r="D34" s="115">
        <v>104</v>
      </c>
      <c r="E34" s="114">
        <v>120</v>
      </c>
      <c r="F34" s="114">
        <v>138</v>
      </c>
      <c r="G34" s="114">
        <v>145</v>
      </c>
      <c r="H34" s="140">
        <v>106</v>
      </c>
      <c r="I34" s="115">
        <v>-2</v>
      </c>
      <c r="J34" s="116">
        <v>-1.8867924528301887</v>
      </c>
    </row>
    <row r="35" spans="1:10" s="110" customFormat="1" ht="24.95" customHeight="1" x14ac:dyDescent="0.2">
      <c r="A35" s="292" t="s">
        <v>171</v>
      </c>
      <c r="B35" s="293" t="s">
        <v>172</v>
      </c>
      <c r="C35" s="113">
        <v>32.998454404945903</v>
      </c>
      <c r="D35" s="115">
        <v>854</v>
      </c>
      <c r="E35" s="114">
        <v>631</v>
      </c>
      <c r="F35" s="114">
        <v>707</v>
      </c>
      <c r="G35" s="114">
        <v>520</v>
      </c>
      <c r="H35" s="140">
        <v>1009</v>
      </c>
      <c r="I35" s="115">
        <v>-155</v>
      </c>
      <c r="J35" s="116">
        <v>-15.361744301288404</v>
      </c>
    </row>
    <row r="36" spans="1:10" s="110" customFormat="1" ht="24.95" customHeight="1" x14ac:dyDescent="0.2">
      <c r="A36" s="294" t="s">
        <v>173</v>
      </c>
      <c r="B36" s="295" t="s">
        <v>174</v>
      </c>
      <c r="C36" s="125">
        <v>62.982998454404942</v>
      </c>
      <c r="D36" s="143">
        <v>1630</v>
      </c>
      <c r="E36" s="144">
        <v>1194</v>
      </c>
      <c r="F36" s="144">
        <v>1287</v>
      </c>
      <c r="G36" s="144">
        <v>1203</v>
      </c>
      <c r="H36" s="145">
        <v>1350</v>
      </c>
      <c r="I36" s="143">
        <v>280</v>
      </c>
      <c r="J36" s="146">
        <v>20.74074074074074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2588</v>
      </c>
      <c r="F11" s="264">
        <v>1945</v>
      </c>
      <c r="G11" s="264">
        <v>2132</v>
      </c>
      <c r="H11" s="264">
        <v>1868</v>
      </c>
      <c r="I11" s="265">
        <v>2465</v>
      </c>
      <c r="J11" s="263">
        <v>123</v>
      </c>
      <c r="K11" s="266">
        <v>4.9898580121703855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20.440494590417309</v>
      </c>
      <c r="E13" s="115">
        <v>529</v>
      </c>
      <c r="F13" s="114">
        <v>526</v>
      </c>
      <c r="G13" s="114">
        <v>509</v>
      </c>
      <c r="H13" s="114">
        <v>514</v>
      </c>
      <c r="I13" s="140">
        <v>531</v>
      </c>
      <c r="J13" s="115">
        <v>-2</v>
      </c>
      <c r="K13" s="116">
        <v>-0.37664783427495291</v>
      </c>
    </row>
    <row r="14" spans="1:17" ht="15.95" customHeight="1" x14ac:dyDescent="0.2">
      <c r="A14" s="306" t="s">
        <v>230</v>
      </c>
      <c r="B14" s="307"/>
      <c r="C14" s="308"/>
      <c r="D14" s="113">
        <v>63.794435857805254</v>
      </c>
      <c r="E14" s="115">
        <v>1651</v>
      </c>
      <c r="F14" s="114">
        <v>1142</v>
      </c>
      <c r="G14" s="114">
        <v>1297</v>
      </c>
      <c r="H14" s="114">
        <v>1086</v>
      </c>
      <c r="I14" s="140">
        <v>1555</v>
      </c>
      <c r="J14" s="115">
        <v>96</v>
      </c>
      <c r="K14" s="116">
        <v>6.1736334405144691</v>
      </c>
    </row>
    <row r="15" spans="1:17" ht="15.95" customHeight="1" x14ac:dyDescent="0.2">
      <c r="A15" s="306" t="s">
        <v>231</v>
      </c>
      <c r="B15" s="307"/>
      <c r="C15" s="308"/>
      <c r="D15" s="113">
        <v>7.1097372488408039</v>
      </c>
      <c r="E15" s="115">
        <v>184</v>
      </c>
      <c r="F15" s="114">
        <v>126</v>
      </c>
      <c r="G15" s="114">
        <v>142</v>
      </c>
      <c r="H15" s="114">
        <v>122</v>
      </c>
      <c r="I15" s="140">
        <v>166</v>
      </c>
      <c r="J15" s="115">
        <v>18</v>
      </c>
      <c r="K15" s="116">
        <v>10.843373493975903</v>
      </c>
    </row>
    <row r="16" spans="1:17" ht="15.95" customHeight="1" x14ac:dyDescent="0.2">
      <c r="A16" s="306" t="s">
        <v>232</v>
      </c>
      <c r="B16" s="307"/>
      <c r="C16" s="308"/>
      <c r="D16" s="113">
        <v>7.9984544049459041</v>
      </c>
      <c r="E16" s="115">
        <v>207</v>
      </c>
      <c r="F16" s="114">
        <v>138</v>
      </c>
      <c r="G16" s="114">
        <v>152</v>
      </c>
      <c r="H16" s="114">
        <v>134</v>
      </c>
      <c r="I16" s="140">
        <v>198</v>
      </c>
      <c r="J16" s="115">
        <v>9</v>
      </c>
      <c r="K16" s="116">
        <v>4.5454545454545459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2.9752704791344669</v>
      </c>
      <c r="E18" s="115">
        <v>77</v>
      </c>
      <c r="F18" s="114">
        <v>85</v>
      </c>
      <c r="G18" s="114">
        <v>112</v>
      </c>
      <c r="H18" s="114">
        <v>113</v>
      </c>
      <c r="I18" s="140">
        <v>82</v>
      </c>
      <c r="J18" s="115">
        <v>-5</v>
      </c>
      <c r="K18" s="116">
        <v>-6.0975609756097562</v>
      </c>
    </row>
    <row r="19" spans="1:11" ht="14.1" customHeight="1" x14ac:dyDescent="0.2">
      <c r="A19" s="306" t="s">
        <v>235</v>
      </c>
      <c r="B19" s="307" t="s">
        <v>236</v>
      </c>
      <c r="C19" s="308"/>
      <c r="D19" s="113">
        <v>1.1591962905718702</v>
      </c>
      <c r="E19" s="115">
        <v>30</v>
      </c>
      <c r="F19" s="114">
        <v>41</v>
      </c>
      <c r="G19" s="114">
        <v>52</v>
      </c>
      <c r="H19" s="114">
        <v>51</v>
      </c>
      <c r="I19" s="140">
        <v>34</v>
      </c>
      <c r="J19" s="115">
        <v>-4</v>
      </c>
      <c r="K19" s="116">
        <v>-11.764705882352942</v>
      </c>
    </row>
    <row r="20" spans="1:11" ht="14.1" customHeight="1" x14ac:dyDescent="0.2">
      <c r="A20" s="306">
        <v>12</v>
      </c>
      <c r="B20" s="307" t="s">
        <v>237</v>
      </c>
      <c r="C20" s="308"/>
      <c r="D20" s="113">
        <v>2.2411128284389492</v>
      </c>
      <c r="E20" s="115">
        <v>58</v>
      </c>
      <c r="F20" s="114">
        <v>108</v>
      </c>
      <c r="G20" s="114">
        <v>36</v>
      </c>
      <c r="H20" s="114">
        <v>104</v>
      </c>
      <c r="I20" s="140">
        <v>63</v>
      </c>
      <c r="J20" s="115">
        <v>-5</v>
      </c>
      <c r="K20" s="116">
        <v>-7.9365079365079367</v>
      </c>
    </row>
    <row r="21" spans="1:11" ht="14.1" customHeight="1" x14ac:dyDescent="0.2">
      <c r="A21" s="306">
        <v>21</v>
      </c>
      <c r="B21" s="307" t="s">
        <v>238</v>
      </c>
      <c r="C21" s="308"/>
      <c r="D21" s="113">
        <v>0.27047913446676969</v>
      </c>
      <c r="E21" s="115">
        <v>7</v>
      </c>
      <c r="F21" s="114">
        <v>11</v>
      </c>
      <c r="G21" s="114">
        <v>5</v>
      </c>
      <c r="H21" s="114">
        <v>6</v>
      </c>
      <c r="I21" s="140">
        <v>12</v>
      </c>
      <c r="J21" s="115">
        <v>-5</v>
      </c>
      <c r="K21" s="116">
        <v>-41.666666666666664</v>
      </c>
    </row>
    <row r="22" spans="1:11" ht="14.1" customHeight="1" x14ac:dyDescent="0.2">
      <c r="A22" s="306">
        <v>22</v>
      </c>
      <c r="B22" s="307" t="s">
        <v>239</v>
      </c>
      <c r="C22" s="308"/>
      <c r="D22" s="113">
        <v>2.3183925811437405</v>
      </c>
      <c r="E22" s="115">
        <v>60</v>
      </c>
      <c r="F22" s="114">
        <v>71</v>
      </c>
      <c r="G22" s="114">
        <v>78</v>
      </c>
      <c r="H22" s="114">
        <v>50</v>
      </c>
      <c r="I22" s="140">
        <v>42</v>
      </c>
      <c r="J22" s="115">
        <v>18</v>
      </c>
      <c r="K22" s="116">
        <v>42.857142857142854</v>
      </c>
    </row>
    <row r="23" spans="1:11" ht="14.1" customHeight="1" x14ac:dyDescent="0.2">
      <c r="A23" s="306">
        <v>23</v>
      </c>
      <c r="B23" s="307" t="s">
        <v>240</v>
      </c>
      <c r="C23" s="308"/>
      <c r="D23" s="113">
        <v>0.46367851622874806</v>
      </c>
      <c r="E23" s="115">
        <v>12</v>
      </c>
      <c r="F23" s="114">
        <v>4</v>
      </c>
      <c r="G23" s="114">
        <v>8</v>
      </c>
      <c r="H23" s="114">
        <v>4</v>
      </c>
      <c r="I23" s="140">
        <v>16</v>
      </c>
      <c r="J23" s="115">
        <v>-4</v>
      </c>
      <c r="K23" s="116">
        <v>-25</v>
      </c>
    </row>
    <row r="24" spans="1:11" ht="14.1" customHeight="1" x14ac:dyDescent="0.2">
      <c r="A24" s="306">
        <v>24</v>
      </c>
      <c r="B24" s="307" t="s">
        <v>241</v>
      </c>
      <c r="C24" s="308"/>
      <c r="D24" s="113">
        <v>5.1391035548686244</v>
      </c>
      <c r="E24" s="115">
        <v>133</v>
      </c>
      <c r="F24" s="114">
        <v>93</v>
      </c>
      <c r="G24" s="114">
        <v>110</v>
      </c>
      <c r="H24" s="114">
        <v>94</v>
      </c>
      <c r="I24" s="140">
        <v>120</v>
      </c>
      <c r="J24" s="115">
        <v>13</v>
      </c>
      <c r="K24" s="116">
        <v>10.833333333333334</v>
      </c>
    </row>
    <row r="25" spans="1:11" ht="14.1" customHeight="1" x14ac:dyDescent="0.2">
      <c r="A25" s="306">
        <v>25</v>
      </c>
      <c r="B25" s="307" t="s">
        <v>242</v>
      </c>
      <c r="C25" s="308"/>
      <c r="D25" s="113">
        <v>6.1051004636785162</v>
      </c>
      <c r="E25" s="115">
        <v>158</v>
      </c>
      <c r="F25" s="114">
        <v>72</v>
      </c>
      <c r="G25" s="114">
        <v>79</v>
      </c>
      <c r="H25" s="114">
        <v>78</v>
      </c>
      <c r="I25" s="140">
        <v>114</v>
      </c>
      <c r="J25" s="115">
        <v>44</v>
      </c>
      <c r="K25" s="116">
        <v>38.596491228070178</v>
      </c>
    </row>
    <row r="26" spans="1:11" ht="14.1" customHeight="1" x14ac:dyDescent="0.2">
      <c r="A26" s="306">
        <v>26</v>
      </c>
      <c r="B26" s="307" t="s">
        <v>243</v>
      </c>
      <c r="C26" s="308"/>
      <c r="D26" s="113">
        <v>3.6707882534775891</v>
      </c>
      <c r="E26" s="115">
        <v>95</v>
      </c>
      <c r="F26" s="114">
        <v>43</v>
      </c>
      <c r="G26" s="114">
        <v>123</v>
      </c>
      <c r="H26" s="114">
        <v>39</v>
      </c>
      <c r="I26" s="140">
        <v>97</v>
      </c>
      <c r="J26" s="115">
        <v>-2</v>
      </c>
      <c r="K26" s="116">
        <v>-2.0618556701030926</v>
      </c>
    </row>
    <row r="27" spans="1:11" ht="14.1" customHeight="1" x14ac:dyDescent="0.2">
      <c r="A27" s="306">
        <v>27</v>
      </c>
      <c r="B27" s="307" t="s">
        <v>244</v>
      </c>
      <c r="C27" s="308"/>
      <c r="D27" s="113">
        <v>1.1978361669242659</v>
      </c>
      <c r="E27" s="115">
        <v>31</v>
      </c>
      <c r="F27" s="114">
        <v>35</v>
      </c>
      <c r="G27" s="114">
        <v>25</v>
      </c>
      <c r="H27" s="114">
        <v>24</v>
      </c>
      <c r="I27" s="140">
        <v>45</v>
      </c>
      <c r="J27" s="115">
        <v>-14</v>
      </c>
      <c r="K27" s="116">
        <v>-31.111111111111111</v>
      </c>
    </row>
    <row r="28" spans="1:11" ht="14.1" customHeight="1" x14ac:dyDescent="0.2">
      <c r="A28" s="306">
        <v>28</v>
      </c>
      <c r="B28" s="307" t="s">
        <v>245</v>
      </c>
      <c r="C28" s="308"/>
      <c r="D28" s="113">
        <v>0</v>
      </c>
      <c r="E28" s="115">
        <v>0</v>
      </c>
      <c r="F28" s="114" t="s">
        <v>513</v>
      </c>
      <c r="G28" s="114">
        <v>0</v>
      </c>
      <c r="H28" s="114" t="s">
        <v>513</v>
      </c>
      <c r="I28" s="140" t="s">
        <v>513</v>
      </c>
      <c r="J28" s="115" t="s">
        <v>513</v>
      </c>
      <c r="K28" s="116" t="s">
        <v>513</v>
      </c>
    </row>
    <row r="29" spans="1:11" ht="14.1" customHeight="1" x14ac:dyDescent="0.2">
      <c r="A29" s="306">
        <v>29</v>
      </c>
      <c r="B29" s="307" t="s">
        <v>246</v>
      </c>
      <c r="C29" s="308"/>
      <c r="D29" s="113">
        <v>4.7140649149922718</v>
      </c>
      <c r="E29" s="115">
        <v>122</v>
      </c>
      <c r="F29" s="114">
        <v>54</v>
      </c>
      <c r="G29" s="114">
        <v>79</v>
      </c>
      <c r="H29" s="114">
        <v>73</v>
      </c>
      <c r="I29" s="140">
        <v>170</v>
      </c>
      <c r="J29" s="115">
        <v>-48</v>
      </c>
      <c r="K29" s="116">
        <v>-28.235294117647058</v>
      </c>
    </row>
    <row r="30" spans="1:11" ht="14.1" customHeight="1" x14ac:dyDescent="0.2">
      <c r="A30" s="306" t="s">
        <v>247</v>
      </c>
      <c r="B30" s="307" t="s">
        <v>248</v>
      </c>
      <c r="C30" s="308"/>
      <c r="D30" s="113">
        <v>2.1638330757341575</v>
      </c>
      <c r="E30" s="115">
        <v>56</v>
      </c>
      <c r="F30" s="114">
        <v>22</v>
      </c>
      <c r="G30" s="114">
        <v>28</v>
      </c>
      <c r="H30" s="114" t="s">
        <v>513</v>
      </c>
      <c r="I30" s="140">
        <v>111</v>
      </c>
      <c r="J30" s="115">
        <v>-55</v>
      </c>
      <c r="K30" s="116">
        <v>-49.549549549549546</v>
      </c>
    </row>
    <row r="31" spans="1:11" ht="14.1" customHeight="1" x14ac:dyDescent="0.2">
      <c r="A31" s="306" t="s">
        <v>249</v>
      </c>
      <c r="B31" s="307" t="s">
        <v>250</v>
      </c>
      <c r="C31" s="308"/>
      <c r="D31" s="113">
        <v>2.5502318392581143</v>
      </c>
      <c r="E31" s="115">
        <v>66</v>
      </c>
      <c r="F31" s="114">
        <v>32</v>
      </c>
      <c r="G31" s="114">
        <v>51</v>
      </c>
      <c r="H31" s="114">
        <v>43</v>
      </c>
      <c r="I31" s="140">
        <v>56</v>
      </c>
      <c r="J31" s="115">
        <v>10</v>
      </c>
      <c r="K31" s="116">
        <v>17.857142857142858</v>
      </c>
    </row>
    <row r="32" spans="1:11" ht="14.1" customHeight="1" x14ac:dyDescent="0.2">
      <c r="A32" s="306">
        <v>31</v>
      </c>
      <c r="B32" s="307" t="s">
        <v>251</v>
      </c>
      <c r="C32" s="308"/>
      <c r="D32" s="113">
        <v>0.50231839258114375</v>
      </c>
      <c r="E32" s="115">
        <v>13</v>
      </c>
      <c r="F32" s="114">
        <v>12</v>
      </c>
      <c r="G32" s="114">
        <v>18</v>
      </c>
      <c r="H32" s="114">
        <v>4</v>
      </c>
      <c r="I32" s="140">
        <v>14</v>
      </c>
      <c r="J32" s="115">
        <v>-1</v>
      </c>
      <c r="K32" s="116">
        <v>-7.1428571428571432</v>
      </c>
    </row>
    <row r="33" spans="1:11" ht="14.1" customHeight="1" x14ac:dyDescent="0.2">
      <c r="A33" s="306">
        <v>32</v>
      </c>
      <c r="B33" s="307" t="s">
        <v>252</v>
      </c>
      <c r="C33" s="308"/>
      <c r="D33" s="113">
        <v>4.2890262751159201</v>
      </c>
      <c r="E33" s="115">
        <v>111</v>
      </c>
      <c r="F33" s="114">
        <v>116</v>
      </c>
      <c r="G33" s="114">
        <v>73</v>
      </c>
      <c r="H33" s="114">
        <v>80</v>
      </c>
      <c r="I33" s="140">
        <v>83</v>
      </c>
      <c r="J33" s="115">
        <v>28</v>
      </c>
      <c r="K33" s="116">
        <v>33.734939759036145</v>
      </c>
    </row>
    <row r="34" spans="1:11" ht="14.1" customHeight="1" x14ac:dyDescent="0.2">
      <c r="A34" s="306">
        <v>33</v>
      </c>
      <c r="B34" s="307" t="s">
        <v>253</v>
      </c>
      <c r="C34" s="308"/>
      <c r="D34" s="113">
        <v>1.7001545595054095</v>
      </c>
      <c r="E34" s="115">
        <v>44</v>
      </c>
      <c r="F34" s="114">
        <v>71</v>
      </c>
      <c r="G34" s="114">
        <v>44</v>
      </c>
      <c r="H34" s="114">
        <v>41</v>
      </c>
      <c r="I34" s="140">
        <v>50</v>
      </c>
      <c r="J34" s="115">
        <v>-6</v>
      </c>
      <c r="K34" s="116">
        <v>-12</v>
      </c>
    </row>
    <row r="35" spans="1:11" ht="14.1" customHeight="1" x14ac:dyDescent="0.2">
      <c r="A35" s="306">
        <v>34</v>
      </c>
      <c r="B35" s="307" t="s">
        <v>254</v>
      </c>
      <c r="C35" s="308"/>
      <c r="D35" s="113">
        <v>4.3663060278207109</v>
      </c>
      <c r="E35" s="115">
        <v>113</v>
      </c>
      <c r="F35" s="114">
        <v>70</v>
      </c>
      <c r="G35" s="114">
        <v>59</v>
      </c>
      <c r="H35" s="114">
        <v>35</v>
      </c>
      <c r="I35" s="140">
        <v>138</v>
      </c>
      <c r="J35" s="115">
        <v>-25</v>
      </c>
      <c r="K35" s="116">
        <v>-18.115942028985508</v>
      </c>
    </row>
    <row r="36" spans="1:11" ht="14.1" customHeight="1" x14ac:dyDescent="0.2">
      <c r="A36" s="306">
        <v>41</v>
      </c>
      <c r="B36" s="307" t="s">
        <v>255</v>
      </c>
      <c r="C36" s="308"/>
      <c r="D36" s="113">
        <v>0.42503863987635238</v>
      </c>
      <c r="E36" s="115">
        <v>11</v>
      </c>
      <c r="F36" s="114" t="s">
        <v>513</v>
      </c>
      <c r="G36" s="114">
        <v>5</v>
      </c>
      <c r="H36" s="114">
        <v>9</v>
      </c>
      <c r="I36" s="140">
        <v>15</v>
      </c>
      <c r="J36" s="115">
        <v>-4</v>
      </c>
      <c r="K36" s="116">
        <v>-26.666666666666668</v>
      </c>
    </row>
    <row r="37" spans="1:11" ht="14.1" customHeight="1" x14ac:dyDescent="0.2">
      <c r="A37" s="306">
        <v>42</v>
      </c>
      <c r="B37" s="307" t="s">
        <v>256</v>
      </c>
      <c r="C37" s="308"/>
      <c r="D37" s="113" t="s">
        <v>513</v>
      </c>
      <c r="E37" s="115" t="s">
        <v>513</v>
      </c>
      <c r="F37" s="114" t="s">
        <v>513</v>
      </c>
      <c r="G37" s="114">
        <v>5</v>
      </c>
      <c r="H37" s="114">
        <v>0</v>
      </c>
      <c r="I37" s="140" t="s">
        <v>513</v>
      </c>
      <c r="J37" s="115" t="s">
        <v>513</v>
      </c>
      <c r="K37" s="116" t="s">
        <v>513</v>
      </c>
    </row>
    <row r="38" spans="1:11" ht="14.1" customHeight="1" x14ac:dyDescent="0.2">
      <c r="A38" s="306">
        <v>43</v>
      </c>
      <c r="B38" s="307" t="s">
        <v>257</v>
      </c>
      <c r="C38" s="308"/>
      <c r="D38" s="113">
        <v>0.50231839258114375</v>
      </c>
      <c r="E38" s="115">
        <v>13</v>
      </c>
      <c r="F38" s="114" t="s">
        <v>513</v>
      </c>
      <c r="G38" s="114">
        <v>6</v>
      </c>
      <c r="H38" s="114">
        <v>4</v>
      </c>
      <c r="I38" s="140">
        <v>4</v>
      </c>
      <c r="J38" s="115">
        <v>9</v>
      </c>
      <c r="K38" s="116">
        <v>225</v>
      </c>
    </row>
    <row r="39" spans="1:11" ht="14.1" customHeight="1" x14ac:dyDescent="0.2">
      <c r="A39" s="306">
        <v>51</v>
      </c>
      <c r="B39" s="307" t="s">
        <v>258</v>
      </c>
      <c r="C39" s="308"/>
      <c r="D39" s="113">
        <v>5.0231839258114377</v>
      </c>
      <c r="E39" s="115">
        <v>130</v>
      </c>
      <c r="F39" s="114">
        <v>75</v>
      </c>
      <c r="G39" s="114">
        <v>114</v>
      </c>
      <c r="H39" s="114">
        <v>111</v>
      </c>
      <c r="I39" s="140">
        <v>114</v>
      </c>
      <c r="J39" s="115">
        <v>16</v>
      </c>
      <c r="K39" s="116">
        <v>14.035087719298245</v>
      </c>
    </row>
    <row r="40" spans="1:11" ht="14.1" customHeight="1" x14ac:dyDescent="0.2">
      <c r="A40" s="306" t="s">
        <v>259</v>
      </c>
      <c r="B40" s="307" t="s">
        <v>260</v>
      </c>
      <c r="C40" s="308"/>
      <c r="D40" s="113">
        <v>3.7480680061823803</v>
      </c>
      <c r="E40" s="115">
        <v>97</v>
      </c>
      <c r="F40" s="114">
        <v>54</v>
      </c>
      <c r="G40" s="114">
        <v>91</v>
      </c>
      <c r="H40" s="114">
        <v>89</v>
      </c>
      <c r="I40" s="140">
        <v>92</v>
      </c>
      <c r="J40" s="115">
        <v>5</v>
      </c>
      <c r="K40" s="116">
        <v>5.4347826086956523</v>
      </c>
    </row>
    <row r="41" spans="1:11" ht="14.1" customHeight="1" x14ac:dyDescent="0.2">
      <c r="A41" s="306"/>
      <c r="B41" s="307" t="s">
        <v>261</v>
      </c>
      <c r="C41" s="308"/>
      <c r="D41" s="113">
        <v>3.5162287480680061</v>
      </c>
      <c r="E41" s="115">
        <v>91</v>
      </c>
      <c r="F41" s="114">
        <v>48</v>
      </c>
      <c r="G41" s="114">
        <v>83</v>
      </c>
      <c r="H41" s="114">
        <v>82</v>
      </c>
      <c r="I41" s="140">
        <v>78</v>
      </c>
      <c r="J41" s="115">
        <v>13</v>
      </c>
      <c r="K41" s="116">
        <v>16.666666666666668</v>
      </c>
    </row>
    <row r="42" spans="1:11" ht="14.1" customHeight="1" x14ac:dyDescent="0.2">
      <c r="A42" s="306">
        <v>52</v>
      </c>
      <c r="B42" s="307" t="s">
        <v>262</v>
      </c>
      <c r="C42" s="308"/>
      <c r="D42" s="113">
        <v>5.0618238021638327</v>
      </c>
      <c r="E42" s="115">
        <v>131</v>
      </c>
      <c r="F42" s="114">
        <v>105</v>
      </c>
      <c r="G42" s="114">
        <v>92</v>
      </c>
      <c r="H42" s="114">
        <v>106</v>
      </c>
      <c r="I42" s="140">
        <v>202</v>
      </c>
      <c r="J42" s="115">
        <v>-71</v>
      </c>
      <c r="K42" s="116">
        <v>-35.148514851485146</v>
      </c>
    </row>
    <row r="43" spans="1:11" ht="14.1" customHeight="1" x14ac:dyDescent="0.2">
      <c r="A43" s="306" t="s">
        <v>263</v>
      </c>
      <c r="B43" s="307" t="s">
        <v>264</v>
      </c>
      <c r="C43" s="308"/>
      <c r="D43" s="113">
        <v>3.9799072642967541</v>
      </c>
      <c r="E43" s="115">
        <v>103</v>
      </c>
      <c r="F43" s="114">
        <v>81</v>
      </c>
      <c r="G43" s="114">
        <v>70</v>
      </c>
      <c r="H43" s="114">
        <v>78</v>
      </c>
      <c r="I43" s="140">
        <v>117</v>
      </c>
      <c r="J43" s="115">
        <v>-14</v>
      </c>
      <c r="K43" s="116">
        <v>-11.965811965811966</v>
      </c>
    </row>
    <row r="44" spans="1:11" ht="14.1" customHeight="1" x14ac:dyDescent="0.2">
      <c r="A44" s="306">
        <v>53</v>
      </c>
      <c r="B44" s="307" t="s">
        <v>265</v>
      </c>
      <c r="C44" s="308"/>
      <c r="D44" s="113">
        <v>1.545595054095827</v>
      </c>
      <c r="E44" s="115">
        <v>40</v>
      </c>
      <c r="F44" s="114">
        <v>30</v>
      </c>
      <c r="G44" s="114">
        <v>139</v>
      </c>
      <c r="H44" s="114">
        <v>36</v>
      </c>
      <c r="I44" s="140">
        <v>34</v>
      </c>
      <c r="J44" s="115">
        <v>6</v>
      </c>
      <c r="K44" s="116">
        <v>17.647058823529413</v>
      </c>
    </row>
    <row r="45" spans="1:11" ht="14.1" customHeight="1" x14ac:dyDescent="0.2">
      <c r="A45" s="306" t="s">
        <v>266</v>
      </c>
      <c r="B45" s="307" t="s">
        <v>267</v>
      </c>
      <c r="C45" s="308"/>
      <c r="D45" s="113">
        <v>1.545595054095827</v>
      </c>
      <c r="E45" s="115">
        <v>40</v>
      </c>
      <c r="F45" s="114">
        <v>30</v>
      </c>
      <c r="G45" s="114">
        <v>139</v>
      </c>
      <c r="H45" s="114">
        <v>36</v>
      </c>
      <c r="I45" s="140">
        <v>34</v>
      </c>
      <c r="J45" s="115">
        <v>6</v>
      </c>
      <c r="K45" s="116">
        <v>17.647058823529413</v>
      </c>
    </row>
    <row r="46" spans="1:11" ht="14.1" customHeight="1" x14ac:dyDescent="0.2">
      <c r="A46" s="306">
        <v>54</v>
      </c>
      <c r="B46" s="307" t="s">
        <v>268</v>
      </c>
      <c r="C46" s="308"/>
      <c r="D46" s="113">
        <v>4.1731066460587325</v>
      </c>
      <c r="E46" s="115">
        <v>108</v>
      </c>
      <c r="F46" s="114">
        <v>68</v>
      </c>
      <c r="G46" s="114">
        <v>63</v>
      </c>
      <c r="H46" s="114">
        <v>61</v>
      </c>
      <c r="I46" s="140">
        <v>114</v>
      </c>
      <c r="J46" s="115">
        <v>-6</v>
      </c>
      <c r="K46" s="116">
        <v>-5.2631578947368425</v>
      </c>
    </row>
    <row r="47" spans="1:11" ht="14.1" customHeight="1" x14ac:dyDescent="0.2">
      <c r="A47" s="306">
        <v>61</v>
      </c>
      <c r="B47" s="307" t="s">
        <v>269</v>
      </c>
      <c r="C47" s="308"/>
      <c r="D47" s="113">
        <v>1.2751159196290571</v>
      </c>
      <c r="E47" s="115">
        <v>33</v>
      </c>
      <c r="F47" s="114">
        <v>25</v>
      </c>
      <c r="G47" s="114">
        <v>27</v>
      </c>
      <c r="H47" s="114">
        <v>28</v>
      </c>
      <c r="I47" s="140">
        <v>52</v>
      </c>
      <c r="J47" s="115">
        <v>-19</v>
      </c>
      <c r="K47" s="116">
        <v>-36.53846153846154</v>
      </c>
    </row>
    <row r="48" spans="1:11" ht="14.1" customHeight="1" x14ac:dyDescent="0.2">
      <c r="A48" s="306">
        <v>62</v>
      </c>
      <c r="B48" s="307" t="s">
        <v>270</v>
      </c>
      <c r="C48" s="308"/>
      <c r="D48" s="113">
        <v>6.761978361669243</v>
      </c>
      <c r="E48" s="115">
        <v>175</v>
      </c>
      <c r="F48" s="114">
        <v>156</v>
      </c>
      <c r="G48" s="114">
        <v>191</v>
      </c>
      <c r="H48" s="114">
        <v>163</v>
      </c>
      <c r="I48" s="140">
        <v>153</v>
      </c>
      <c r="J48" s="115">
        <v>22</v>
      </c>
      <c r="K48" s="116">
        <v>14.379084967320262</v>
      </c>
    </row>
    <row r="49" spans="1:11" ht="14.1" customHeight="1" x14ac:dyDescent="0.2">
      <c r="A49" s="306">
        <v>63</v>
      </c>
      <c r="B49" s="307" t="s">
        <v>271</v>
      </c>
      <c r="C49" s="308"/>
      <c r="D49" s="113">
        <v>3.2071097372488406</v>
      </c>
      <c r="E49" s="115">
        <v>83</v>
      </c>
      <c r="F49" s="114">
        <v>63</v>
      </c>
      <c r="G49" s="114">
        <v>43</v>
      </c>
      <c r="H49" s="114">
        <v>51</v>
      </c>
      <c r="I49" s="140">
        <v>61</v>
      </c>
      <c r="J49" s="115">
        <v>22</v>
      </c>
      <c r="K49" s="116">
        <v>36.065573770491802</v>
      </c>
    </row>
    <row r="50" spans="1:11" ht="14.1" customHeight="1" x14ac:dyDescent="0.2">
      <c r="A50" s="306" t="s">
        <v>272</v>
      </c>
      <c r="B50" s="307" t="s">
        <v>273</v>
      </c>
      <c r="C50" s="308"/>
      <c r="D50" s="113">
        <v>0.23183925811437403</v>
      </c>
      <c r="E50" s="115">
        <v>6</v>
      </c>
      <c r="F50" s="114">
        <v>10</v>
      </c>
      <c r="G50" s="114">
        <v>4</v>
      </c>
      <c r="H50" s="114">
        <v>6</v>
      </c>
      <c r="I50" s="140" t="s">
        <v>513</v>
      </c>
      <c r="J50" s="115" t="s">
        <v>513</v>
      </c>
      <c r="K50" s="116" t="s">
        <v>513</v>
      </c>
    </row>
    <row r="51" spans="1:11" ht="14.1" customHeight="1" x14ac:dyDescent="0.2">
      <c r="A51" s="306" t="s">
        <v>274</v>
      </c>
      <c r="B51" s="307" t="s">
        <v>275</v>
      </c>
      <c r="C51" s="308"/>
      <c r="D51" s="113">
        <v>2.8593508500772797</v>
      </c>
      <c r="E51" s="115">
        <v>74</v>
      </c>
      <c r="F51" s="114">
        <v>48</v>
      </c>
      <c r="G51" s="114">
        <v>35</v>
      </c>
      <c r="H51" s="114">
        <v>44</v>
      </c>
      <c r="I51" s="140">
        <v>56</v>
      </c>
      <c r="J51" s="115">
        <v>18</v>
      </c>
      <c r="K51" s="116">
        <v>32.142857142857146</v>
      </c>
    </row>
    <row r="52" spans="1:11" ht="14.1" customHeight="1" x14ac:dyDescent="0.2">
      <c r="A52" s="306">
        <v>71</v>
      </c>
      <c r="B52" s="307" t="s">
        <v>276</v>
      </c>
      <c r="C52" s="308"/>
      <c r="D52" s="113">
        <v>6.4142194744976813</v>
      </c>
      <c r="E52" s="115">
        <v>166</v>
      </c>
      <c r="F52" s="114">
        <v>109</v>
      </c>
      <c r="G52" s="114">
        <v>134</v>
      </c>
      <c r="H52" s="114">
        <v>130</v>
      </c>
      <c r="I52" s="140">
        <v>205</v>
      </c>
      <c r="J52" s="115">
        <v>-39</v>
      </c>
      <c r="K52" s="116">
        <v>-19.024390243902438</v>
      </c>
    </row>
    <row r="53" spans="1:11" ht="14.1" customHeight="1" x14ac:dyDescent="0.2">
      <c r="A53" s="306" t="s">
        <v>277</v>
      </c>
      <c r="B53" s="307" t="s">
        <v>278</v>
      </c>
      <c r="C53" s="308"/>
      <c r="D53" s="113">
        <v>2.5888717156105101</v>
      </c>
      <c r="E53" s="115">
        <v>67</v>
      </c>
      <c r="F53" s="114">
        <v>49</v>
      </c>
      <c r="G53" s="114">
        <v>57</v>
      </c>
      <c r="H53" s="114">
        <v>46</v>
      </c>
      <c r="I53" s="140">
        <v>94</v>
      </c>
      <c r="J53" s="115">
        <v>-27</v>
      </c>
      <c r="K53" s="116">
        <v>-28.723404255319149</v>
      </c>
    </row>
    <row r="54" spans="1:11" ht="14.1" customHeight="1" x14ac:dyDescent="0.2">
      <c r="A54" s="306" t="s">
        <v>279</v>
      </c>
      <c r="B54" s="307" t="s">
        <v>280</v>
      </c>
      <c r="C54" s="308"/>
      <c r="D54" s="113">
        <v>3.2457496136012365</v>
      </c>
      <c r="E54" s="115">
        <v>84</v>
      </c>
      <c r="F54" s="114">
        <v>49</v>
      </c>
      <c r="G54" s="114">
        <v>67</v>
      </c>
      <c r="H54" s="114">
        <v>75</v>
      </c>
      <c r="I54" s="140">
        <v>94</v>
      </c>
      <c r="J54" s="115">
        <v>-10</v>
      </c>
      <c r="K54" s="116">
        <v>-10.638297872340425</v>
      </c>
    </row>
    <row r="55" spans="1:11" ht="14.1" customHeight="1" x14ac:dyDescent="0.2">
      <c r="A55" s="306">
        <v>72</v>
      </c>
      <c r="B55" s="307" t="s">
        <v>281</v>
      </c>
      <c r="C55" s="308"/>
      <c r="D55" s="113">
        <v>1.4683153013910355</v>
      </c>
      <c r="E55" s="115">
        <v>38</v>
      </c>
      <c r="F55" s="114">
        <v>24</v>
      </c>
      <c r="G55" s="114">
        <v>41</v>
      </c>
      <c r="H55" s="114">
        <v>59</v>
      </c>
      <c r="I55" s="140">
        <v>49</v>
      </c>
      <c r="J55" s="115">
        <v>-11</v>
      </c>
      <c r="K55" s="116">
        <v>-22.448979591836736</v>
      </c>
    </row>
    <row r="56" spans="1:11" ht="14.1" customHeight="1" x14ac:dyDescent="0.2">
      <c r="A56" s="306" t="s">
        <v>282</v>
      </c>
      <c r="B56" s="307" t="s">
        <v>283</v>
      </c>
      <c r="C56" s="308"/>
      <c r="D56" s="113">
        <v>0.27047913446676969</v>
      </c>
      <c r="E56" s="115">
        <v>7</v>
      </c>
      <c r="F56" s="114">
        <v>8</v>
      </c>
      <c r="G56" s="114">
        <v>17</v>
      </c>
      <c r="H56" s="114">
        <v>22</v>
      </c>
      <c r="I56" s="140">
        <v>16</v>
      </c>
      <c r="J56" s="115">
        <v>-9</v>
      </c>
      <c r="K56" s="116">
        <v>-56.25</v>
      </c>
    </row>
    <row r="57" spans="1:11" ht="14.1" customHeight="1" x14ac:dyDescent="0.2">
      <c r="A57" s="306" t="s">
        <v>284</v>
      </c>
      <c r="B57" s="307" t="s">
        <v>285</v>
      </c>
      <c r="C57" s="308"/>
      <c r="D57" s="113">
        <v>0.85007727975270475</v>
      </c>
      <c r="E57" s="115">
        <v>22</v>
      </c>
      <c r="F57" s="114">
        <v>11</v>
      </c>
      <c r="G57" s="114">
        <v>18</v>
      </c>
      <c r="H57" s="114">
        <v>25</v>
      </c>
      <c r="I57" s="140">
        <v>23</v>
      </c>
      <c r="J57" s="115">
        <v>-1</v>
      </c>
      <c r="K57" s="116">
        <v>-4.3478260869565215</v>
      </c>
    </row>
    <row r="58" spans="1:11" ht="14.1" customHeight="1" x14ac:dyDescent="0.2">
      <c r="A58" s="306">
        <v>73</v>
      </c>
      <c r="B58" s="307" t="s">
        <v>286</v>
      </c>
      <c r="C58" s="308"/>
      <c r="D58" s="113">
        <v>4.327666151468315</v>
      </c>
      <c r="E58" s="115">
        <v>112</v>
      </c>
      <c r="F58" s="114">
        <v>26</v>
      </c>
      <c r="G58" s="114">
        <v>34</v>
      </c>
      <c r="H58" s="114">
        <v>26</v>
      </c>
      <c r="I58" s="140">
        <v>23</v>
      </c>
      <c r="J58" s="115">
        <v>89</v>
      </c>
      <c r="K58" s="116" t="s">
        <v>515</v>
      </c>
    </row>
    <row r="59" spans="1:11" ht="14.1" customHeight="1" x14ac:dyDescent="0.2">
      <c r="A59" s="306" t="s">
        <v>287</v>
      </c>
      <c r="B59" s="307" t="s">
        <v>288</v>
      </c>
      <c r="C59" s="308"/>
      <c r="D59" s="113">
        <v>3.9412673879443587</v>
      </c>
      <c r="E59" s="115">
        <v>102</v>
      </c>
      <c r="F59" s="114">
        <v>22</v>
      </c>
      <c r="G59" s="114">
        <v>28</v>
      </c>
      <c r="H59" s="114">
        <v>25</v>
      </c>
      <c r="I59" s="140">
        <v>21</v>
      </c>
      <c r="J59" s="115">
        <v>81</v>
      </c>
      <c r="K59" s="116" t="s">
        <v>515</v>
      </c>
    </row>
    <row r="60" spans="1:11" ht="14.1" customHeight="1" x14ac:dyDescent="0.2">
      <c r="A60" s="306">
        <v>81</v>
      </c>
      <c r="B60" s="307" t="s">
        <v>289</v>
      </c>
      <c r="C60" s="308"/>
      <c r="D60" s="113">
        <v>6.2982998454404946</v>
      </c>
      <c r="E60" s="115">
        <v>163</v>
      </c>
      <c r="F60" s="114">
        <v>108</v>
      </c>
      <c r="G60" s="114">
        <v>122</v>
      </c>
      <c r="H60" s="114">
        <v>113</v>
      </c>
      <c r="I60" s="140">
        <v>125</v>
      </c>
      <c r="J60" s="115">
        <v>38</v>
      </c>
      <c r="K60" s="116">
        <v>30.4</v>
      </c>
    </row>
    <row r="61" spans="1:11" ht="14.1" customHeight="1" x14ac:dyDescent="0.2">
      <c r="A61" s="306" t="s">
        <v>290</v>
      </c>
      <c r="B61" s="307" t="s">
        <v>291</v>
      </c>
      <c r="C61" s="308"/>
      <c r="D61" s="113">
        <v>1.5842349304482226</v>
      </c>
      <c r="E61" s="115">
        <v>41</v>
      </c>
      <c r="F61" s="114">
        <v>19</v>
      </c>
      <c r="G61" s="114">
        <v>32</v>
      </c>
      <c r="H61" s="114">
        <v>28</v>
      </c>
      <c r="I61" s="140">
        <v>32</v>
      </c>
      <c r="J61" s="115">
        <v>9</v>
      </c>
      <c r="K61" s="116">
        <v>28.125</v>
      </c>
    </row>
    <row r="62" spans="1:11" ht="14.1" customHeight="1" x14ac:dyDescent="0.2">
      <c r="A62" s="306" t="s">
        <v>292</v>
      </c>
      <c r="B62" s="307" t="s">
        <v>293</v>
      </c>
      <c r="C62" s="308"/>
      <c r="D62" s="113">
        <v>2.3183925811437405</v>
      </c>
      <c r="E62" s="115">
        <v>60</v>
      </c>
      <c r="F62" s="114">
        <v>49</v>
      </c>
      <c r="G62" s="114">
        <v>46</v>
      </c>
      <c r="H62" s="114">
        <v>50</v>
      </c>
      <c r="I62" s="140">
        <v>48</v>
      </c>
      <c r="J62" s="115">
        <v>12</v>
      </c>
      <c r="K62" s="116">
        <v>25</v>
      </c>
    </row>
    <row r="63" spans="1:11" ht="14.1" customHeight="1" x14ac:dyDescent="0.2">
      <c r="A63" s="306"/>
      <c r="B63" s="307" t="s">
        <v>294</v>
      </c>
      <c r="C63" s="308"/>
      <c r="D63" s="113">
        <v>1.7001545595054095</v>
      </c>
      <c r="E63" s="115">
        <v>44</v>
      </c>
      <c r="F63" s="114">
        <v>45</v>
      </c>
      <c r="G63" s="114">
        <v>38</v>
      </c>
      <c r="H63" s="114">
        <v>45</v>
      </c>
      <c r="I63" s="140">
        <v>44</v>
      </c>
      <c r="J63" s="115">
        <v>0</v>
      </c>
      <c r="K63" s="116">
        <v>0</v>
      </c>
    </row>
    <row r="64" spans="1:11" ht="14.1" customHeight="1" x14ac:dyDescent="0.2">
      <c r="A64" s="306" t="s">
        <v>295</v>
      </c>
      <c r="B64" s="307" t="s">
        <v>296</v>
      </c>
      <c r="C64" s="308"/>
      <c r="D64" s="113">
        <v>0.73415765069551775</v>
      </c>
      <c r="E64" s="115">
        <v>19</v>
      </c>
      <c r="F64" s="114">
        <v>14</v>
      </c>
      <c r="G64" s="114">
        <v>21</v>
      </c>
      <c r="H64" s="114">
        <v>16</v>
      </c>
      <c r="I64" s="140">
        <v>16</v>
      </c>
      <c r="J64" s="115">
        <v>3</v>
      </c>
      <c r="K64" s="116">
        <v>18.75</v>
      </c>
    </row>
    <row r="65" spans="1:11" ht="14.1" customHeight="1" x14ac:dyDescent="0.2">
      <c r="A65" s="306" t="s">
        <v>297</v>
      </c>
      <c r="B65" s="307" t="s">
        <v>298</v>
      </c>
      <c r="C65" s="308"/>
      <c r="D65" s="113">
        <v>0.61823802163833075</v>
      </c>
      <c r="E65" s="115">
        <v>16</v>
      </c>
      <c r="F65" s="114">
        <v>11</v>
      </c>
      <c r="G65" s="114">
        <v>18</v>
      </c>
      <c r="H65" s="114">
        <v>10</v>
      </c>
      <c r="I65" s="140">
        <v>18</v>
      </c>
      <c r="J65" s="115">
        <v>-2</v>
      </c>
      <c r="K65" s="116">
        <v>-11.111111111111111</v>
      </c>
    </row>
    <row r="66" spans="1:11" ht="14.1" customHeight="1" x14ac:dyDescent="0.2">
      <c r="A66" s="306">
        <v>82</v>
      </c>
      <c r="B66" s="307" t="s">
        <v>299</v>
      </c>
      <c r="C66" s="308"/>
      <c r="D66" s="113">
        <v>3.0525502318392581</v>
      </c>
      <c r="E66" s="115">
        <v>79</v>
      </c>
      <c r="F66" s="114">
        <v>160</v>
      </c>
      <c r="G66" s="114">
        <v>71</v>
      </c>
      <c r="H66" s="114">
        <v>74</v>
      </c>
      <c r="I66" s="140">
        <v>73</v>
      </c>
      <c r="J66" s="115">
        <v>6</v>
      </c>
      <c r="K66" s="116">
        <v>8.2191780821917817</v>
      </c>
    </row>
    <row r="67" spans="1:11" ht="14.1" customHeight="1" x14ac:dyDescent="0.2">
      <c r="A67" s="306" t="s">
        <v>300</v>
      </c>
      <c r="B67" s="307" t="s">
        <v>301</v>
      </c>
      <c r="C67" s="308"/>
      <c r="D67" s="113">
        <v>2.1251931993817621</v>
      </c>
      <c r="E67" s="115">
        <v>55</v>
      </c>
      <c r="F67" s="114">
        <v>140</v>
      </c>
      <c r="G67" s="114">
        <v>49</v>
      </c>
      <c r="H67" s="114">
        <v>50</v>
      </c>
      <c r="I67" s="140">
        <v>55</v>
      </c>
      <c r="J67" s="115">
        <v>0</v>
      </c>
      <c r="K67" s="116">
        <v>0</v>
      </c>
    </row>
    <row r="68" spans="1:11" ht="14.1" customHeight="1" x14ac:dyDescent="0.2">
      <c r="A68" s="306" t="s">
        <v>302</v>
      </c>
      <c r="B68" s="307" t="s">
        <v>303</v>
      </c>
      <c r="C68" s="308"/>
      <c r="D68" s="113">
        <v>0.42503863987635238</v>
      </c>
      <c r="E68" s="115">
        <v>11</v>
      </c>
      <c r="F68" s="114">
        <v>15</v>
      </c>
      <c r="G68" s="114">
        <v>12</v>
      </c>
      <c r="H68" s="114">
        <v>20</v>
      </c>
      <c r="I68" s="140">
        <v>11</v>
      </c>
      <c r="J68" s="115">
        <v>0</v>
      </c>
      <c r="K68" s="116">
        <v>0</v>
      </c>
    </row>
    <row r="69" spans="1:11" ht="14.1" customHeight="1" x14ac:dyDescent="0.2">
      <c r="A69" s="306">
        <v>83</v>
      </c>
      <c r="B69" s="307" t="s">
        <v>304</v>
      </c>
      <c r="C69" s="308"/>
      <c r="D69" s="113">
        <v>6.3755795981452863</v>
      </c>
      <c r="E69" s="115">
        <v>165</v>
      </c>
      <c r="F69" s="114">
        <v>85</v>
      </c>
      <c r="G69" s="114">
        <v>106</v>
      </c>
      <c r="H69" s="114">
        <v>91</v>
      </c>
      <c r="I69" s="140">
        <v>121</v>
      </c>
      <c r="J69" s="115">
        <v>44</v>
      </c>
      <c r="K69" s="116">
        <v>36.363636363636367</v>
      </c>
    </row>
    <row r="70" spans="1:11" ht="14.1" customHeight="1" x14ac:dyDescent="0.2">
      <c r="A70" s="306" t="s">
        <v>305</v>
      </c>
      <c r="B70" s="307" t="s">
        <v>306</v>
      </c>
      <c r="C70" s="308"/>
      <c r="D70" s="113">
        <v>5.8346213292117461</v>
      </c>
      <c r="E70" s="115">
        <v>151</v>
      </c>
      <c r="F70" s="114">
        <v>75</v>
      </c>
      <c r="G70" s="114">
        <v>88</v>
      </c>
      <c r="H70" s="114">
        <v>75</v>
      </c>
      <c r="I70" s="140">
        <v>110</v>
      </c>
      <c r="J70" s="115">
        <v>41</v>
      </c>
      <c r="K70" s="116">
        <v>37.272727272727273</v>
      </c>
    </row>
    <row r="71" spans="1:11" ht="14.1" customHeight="1" x14ac:dyDescent="0.2">
      <c r="A71" s="306"/>
      <c r="B71" s="307" t="s">
        <v>307</v>
      </c>
      <c r="C71" s="308"/>
      <c r="D71" s="113">
        <v>4.1731066460587325</v>
      </c>
      <c r="E71" s="115">
        <v>108</v>
      </c>
      <c r="F71" s="114">
        <v>35</v>
      </c>
      <c r="G71" s="114">
        <v>46</v>
      </c>
      <c r="H71" s="114">
        <v>34</v>
      </c>
      <c r="I71" s="140">
        <v>48</v>
      </c>
      <c r="J71" s="115">
        <v>60</v>
      </c>
      <c r="K71" s="116">
        <v>125</v>
      </c>
    </row>
    <row r="72" spans="1:11" ht="14.1" customHeight="1" x14ac:dyDescent="0.2">
      <c r="A72" s="306">
        <v>84</v>
      </c>
      <c r="B72" s="307" t="s">
        <v>308</v>
      </c>
      <c r="C72" s="308"/>
      <c r="D72" s="113">
        <v>2.009273570324575</v>
      </c>
      <c r="E72" s="115">
        <v>52</v>
      </c>
      <c r="F72" s="114">
        <v>28</v>
      </c>
      <c r="G72" s="114">
        <v>33</v>
      </c>
      <c r="H72" s="114">
        <v>28</v>
      </c>
      <c r="I72" s="140">
        <v>27</v>
      </c>
      <c r="J72" s="115">
        <v>25</v>
      </c>
      <c r="K72" s="116">
        <v>92.592592592592595</v>
      </c>
    </row>
    <row r="73" spans="1:11" ht="14.1" customHeight="1" x14ac:dyDescent="0.2">
      <c r="A73" s="306" t="s">
        <v>309</v>
      </c>
      <c r="B73" s="307" t="s">
        <v>310</v>
      </c>
      <c r="C73" s="308"/>
      <c r="D73" s="113">
        <v>1.4296754250386399</v>
      </c>
      <c r="E73" s="115">
        <v>37</v>
      </c>
      <c r="F73" s="114">
        <v>20</v>
      </c>
      <c r="G73" s="114">
        <v>27</v>
      </c>
      <c r="H73" s="114">
        <v>24</v>
      </c>
      <c r="I73" s="140">
        <v>23</v>
      </c>
      <c r="J73" s="115">
        <v>14</v>
      </c>
      <c r="K73" s="116">
        <v>60.869565217391305</v>
      </c>
    </row>
    <row r="74" spans="1:11" ht="14.1" customHeight="1" x14ac:dyDescent="0.2">
      <c r="A74" s="306" t="s">
        <v>311</v>
      </c>
      <c r="B74" s="307" t="s">
        <v>312</v>
      </c>
      <c r="C74" s="308"/>
      <c r="D74" s="113">
        <v>0.15455950540958269</v>
      </c>
      <c r="E74" s="115">
        <v>4</v>
      </c>
      <c r="F74" s="114">
        <v>6</v>
      </c>
      <c r="G74" s="114">
        <v>3</v>
      </c>
      <c r="H74" s="114">
        <v>3</v>
      </c>
      <c r="I74" s="140">
        <v>0</v>
      </c>
      <c r="J74" s="115">
        <v>4</v>
      </c>
      <c r="K74" s="116" t="s">
        <v>514</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6</v>
      </c>
      <c r="J76" s="115" t="s">
        <v>513</v>
      </c>
      <c r="K76" s="116" t="s">
        <v>513</v>
      </c>
    </row>
    <row r="77" spans="1:11" ht="14.1" customHeight="1" x14ac:dyDescent="0.2">
      <c r="A77" s="306">
        <v>92</v>
      </c>
      <c r="B77" s="307" t="s">
        <v>316</v>
      </c>
      <c r="C77" s="308"/>
      <c r="D77" s="113">
        <v>0.54095826893353938</v>
      </c>
      <c r="E77" s="115">
        <v>14</v>
      </c>
      <c r="F77" s="114">
        <v>11</v>
      </c>
      <c r="G77" s="114">
        <v>15</v>
      </c>
      <c r="H77" s="114">
        <v>12</v>
      </c>
      <c r="I77" s="140">
        <v>12</v>
      </c>
      <c r="J77" s="115">
        <v>2</v>
      </c>
      <c r="K77" s="116">
        <v>16.666666666666668</v>
      </c>
    </row>
    <row r="78" spans="1:11" ht="14.1" customHeight="1" x14ac:dyDescent="0.2">
      <c r="A78" s="306">
        <v>93</v>
      </c>
      <c r="B78" s="307" t="s">
        <v>317</v>
      </c>
      <c r="C78" s="308"/>
      <c r="D78" s="113">
        <v>0.30911901081916537</v>
      </c>
      <c r="E78" s="115">
        <v>8</v>
      </c>
      <c r="F78" s="114">
        <v>5</v>
      </c>
      <c r="G78" s="114" t="s">
        <v>513</v>
      </c>
      <c r="H78" s="114">
        <v>5</v>
      </c>
      <c r="I78" s="140">
        <v>5</v>
      </c>
      <c r="J78" s="115">
        <v>3</v>
      </c>
      <c r="K78" s="116">
        <v>60</v>
      </c>
    </row>
    <row r="79" spans="1:11" ht="14.1" customHeight="1" x14ac:dyDescent="0.2">
      <c r="A79" s="306">
        <v>94</v>
      </c>
      <c r="B79" s="307" t="s">
        <v>318</v>
      </c>
      <c r="C79" s="308"/>
      <c r="D79" s="113">
        <v>0.34775888717156106</v>
      </c>
      <c r="E79" s="115">
        <v>9</v>
      </c>
      <c r="F79" s="114">
        <v>3</v>
      </c>
      <c r="G79" s="114">
        <v>4</v>
      </c>
      <c r="H79" s="114" t="s">
        <v>513</v>
      </c>
      <c r="I79" s="140">
        <v>4</v>
      </c>
      <c r="J79" s="115">
        <v>5</v>
      </c>
      <c r="K79" s="116">
        <v>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0.65687789799072638</v>
      </c>
      <c r="E81" s="143">
        <v>17</v>
      </c>
      <c r="F81" s="144">
        <v>13</v>
      </c>
      <c r="G81" s="144">
        <v>32</v>
      </c>
      <c r="H81" s="144">
        <v>12</v>
      </c>
      <c r="I81" s="145">
        <v>15</v>
      </c>
      <c r="J81" s="143">
        <v>2</v>
      </c>
      <c r="K81" s="146">
        <v>13.333333333333334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30023</v>
      </c>
      <c r="C10" s="114">
        <v>15523</v>
      </c>
      <c r="D10" s="114">
        <v>14500</v>
      </c>
      <c r="E10" s="114">
        <v>23180</v>
      </c>
      <c r="F10" s="114">
        <v>5888</v>
      </c>
      <c r="G10" s="114">
        <v>3188</v>
      </c>
      <c r="H10" s="114">
        <v>9286</v>
      </c>
      <c r="I10" s="115">
        <v>5047</v>
      </c>
      <c r="J10" s="114">
        <v>4280</v>
      </c>
      <c r="K10" s="114">
        <v>767</v>
      </c>
      <c r="L10" s="423">
        <v>2084</v>
      </c>
      <c r="M10" s="424">
        <v>2752</v>
      </c>
    </row>
    <row r="11" spans="1:13" ht="11.1" customHeight="1" x14ac:dyDescent="0.2">
      <c r="A11" s="422" t="s">
        <v>387</v>
      </c>
      <c r="B11" s="115">
        <v>30796</v>
      </c>
      <c r="C11" s="114">
        <v>16222</v>
      </c>
      <c r="D11" s="114">
        <v>14574</v>
      </c>
      <c r="E11" s="114">
        <v>23935</v>
      </c>
      <c r="F11" s="114">
        <v>5956</v>
      </c>
      <c r="G11" s="114">
        <v>3105</v>
      </c>
      <c r="H11" s="114">
        <v>9667</v>
      </c>
      <c r="I11" s="115">
        <v>5025</v>
      </c>
      <c r="J11" s="114">
        <v>4245</v>
      </c>
      <c r="K11" s="114">
        <v>780</v>
      </c>
      <c r="L11" s="423">
        <v>2404</v>
      </c>
      <c r="M11" s="424">
        <v>1657</v>
      </c>
    </row>
    <row r="12" spans="1:13" ht="11.1" customHeight="1" x14ac:dyDescent="0.2">
      <c r="A12" s="422" t="s">
        <v>388</v>
      </c>
      <c r="B12" s="115">
        <v>31472</v>
      </c>
      <c r="C12" s="114">
        <v>16710</v>
      </c>
      <c r="D12" s="114">
        <v>14762</v>
      </c>
      <c r="E12" s="114">
        <v>24489</v>
      </c>
      <c r="F12" s="114">
        <v>6077</v>
      </c>
      <c r="G12" s="114">
        <v>3361</v>
      </c>
      <c r="H12" s="114">
        <v>9903</v>
      </c>
      <c r="I12" s="115">
        <v>5066</v>
      </c>
      <c r="J12" s="114">
        <v>4240</v>
      </c>
      <c r="K12" s="114">
        <v>826</v>
      </c>
      <c r="L12" s="423">
        <v>2866</v>
      </c>
      <c r="M12" s="424">
        <v>2253</v>
      </c>
    </row>
    <row r="13" spans="1:13" s="110" customFormat="1" ht="11.1" customHeight="1" x14ac:dyDescent="0.2">
      <c r="A13" s="422" t="s">
        <v>389</v>
      </c>
      <c r="B13" s="115">
        <v>30865</v>
      </c>
      <c r="C13" s="114">
        <v>16117</v>
      </c>
      <c r="D13" s="114">
        <v>14748</v>
      </c>
      <c r="E13" s="114">
        <v>23840</v>
      </c>
      <c r="F13" s="114">
        <v>6117</v>
      </c>
      <c r="G13" s="114">
        <v>3209</v>
      </c>
      <c r="H13" s="114">
        <v>9897</v>
      </c>
      <c r="I13" s="115">
        <v>4918</v>
      </c>
      <c r="J13" s="114">
        <v>4115</v>
      </c>
      <c r="K13" s="114">
        <v>803</v>
      </c>
      <c r="L13" s="423">
        <v>1834</v>
      </c>
      <c r="M13" s="424">
        <v>2555</v>
      </c>
    </row>
    <row r="14" spans="1:13" ht="15" customHeight="1" x14ac:dyDescent="0.2">
      <c r="A14" s="422" t="s">
        <v>390</v>
      </c>
      <c r="B14" s="115">
        <v>30794</v>
      </c>
      <c r="C14" s="114">
        <v>16037</v>
      </c>
      <c r="D14" s="114">
        <v>14757</v>
      </c>
      <c r="E14" s="114">
        <v>22702</v>
      </c>
      <c r="F14" s="114">
        <v>7316</v>
      </c>
      <c r="G14" s="114">
        <v>3055</v>
      </c>
      <c r="H14" s="114">
        <v>10022</v>
      </c>
      <c r="I14" s="115">
        <v>4924</v>
      </c>
      <c r="J14" s="114">
        <v>4139</v>
      </c>
      <c r="K14" s="114">
        <v>785</v>
      </c>
      <c r="L14" s="423">
        <v>2719</v>
      </c>
      <c r="M14" s="424">
        <v>2780</v>
      </c>
    </row>
    <row r="15" spans="1:13" ht="11.1" customHeight="1" x14ac:dyDescent="0.2">
      <c r="A15" s="422" t="s">
        <v>387</v>
      </c>
      <c r="B15" s="115">
        <v>31750</v>
      </c>
      <c r="C15" s="114">
        <v>16852</v>
      </c>
      <c r="D15" s="114">
        <v>14898</v>
      </c>
      <c r="E15" s="114">
        <v>23417</v>
      </c>
      <c r="F15" s="114">
        <v>7567</v>
      </c>
      <c r="G15" s="114">
        <v>3052</v>
      </c>
      <c r="H15" s="114">
        <v>10538</v>
      </c>
      <c r="I15" s="115">
        <v>5002</v>
      </c>
      <c r="J15" s="114">
        <v>4168</v>
      </c>
      <c r="K15" s="114">
        <v>834</v>
      </c>
      <c r="L15" s="423">
        <v>2296</v>
      </c>
      <c r="M15" s="424">
        <v>1679</v>
      </c>
    </row>
    <row r="16" spans="1:13" ht="11.1" customHeight="1" x14ac:dyDescent="0.2">
      <c r="A16" s="422" t="s">
        <v>388</v>
      </c>
      <c r="B16" s="115">
        <v>32235</v>
      </c>
      <c r="C16" s="114">
        <v>17129</v>
      </c>
      <c r="D16" s="114">
        <v>15106</v>
      </c>
      <c r="E16" s="114">
        <v>23660</v>
      </c>
      <c r="F16" s="114">
        <v>7794</v>
      </c>
      <c r="G16" s="114">
        <v>3222</v>
      </c>
      <c r="H16" s="114">
        <v>10738</v>
      </c>
      <c r="I16" s="115">
        <v>5015</v>
      </c>
      <c r="J16" s="114">
        <v>4156</v>
      </c>
      <c r="K16" s="114">
        <v>859</v>
      </c>
      <c r="L16" s="423">
        <v>2355</v>
      </c>
      <c r="M16" s="424">
        <v>1978</v>
      </c>
    </row>
    <row r="17" spans="1:13" s="110" customFormat="1" ht="11.1" customHeight="1" x14ac:dyDescent="0.2">
      <c r="A17" s="422" t="s">
        <v>389</v>
      </c>
      <c r="B17" s="115">
        <v>31647</v>
      </c>
      <c r="C17" s="114">
        <v>16557</v>
      </c>
      <c r="D17" s="114">
        <v>15090</v>
      </c>
      <c r="E17" s="114">
        <v>23773</v>
      </c>
      <c r="F17" s="114">
        <v>7852</v>
      </c>
      <c r="G17" s="114">
        <v>3057</v>
      </c>
      <c r="H17" s="114">
        <v>10748</v>
      </c>
      <c r="I17" s="115">
        <v>4915</v>
      </c>
      <c r="J17" s="114">
        <v>4074</v>
      </c>
      <c r="K17" s="114">
        <v>841</v>
      </c>
      <c r="L17" s="423">
        <v>1310</v>
      </c>
      <c r="M17" s="424">
        <v>1994</v>
      </c>
    </row>
    <row r="18" spans="1:13" ht="15" customHeight="1" x14ac:dyDescent="0.2">
      <c r="A18" s="422" t="s">
        <v>391</v>
      </c>
      <c r="B18" s="115">
        <v>31400</v>
      </c>
      <c r="C18" s="114">
        <v>16344</v>
      </c>
      <c r="D18" s="114">
        <v>15056</v>
      </c>
      <c r="E18" s="114">
        <v>23408</v>
      </c>
      <c r="F18" s="114">
        <v>7945</v>
      </c>
      <c r="G18" s="114">
        <v>2890</v>
      </c>
      <c r="H18" s="114">
        <v>10857</v>
      </c>
      <c r="I18" s="115">
        <v>4812</v>
      </c>
      <c r="J18" s="114">
        <v>3970</v>
      </c>
      <c r="K18" s="114">
        <v>842</v>
      </c>
      <c r="L18" s="423">
        <v>2566</v>
      </c>
      <c r="M18" s="424">
        <v>2844</v>
      </c>
    </row>
    <row r="19" spans="1:13" ht="11.1" customHeight="1" x14ac:dyDescent="0.2">
      <c r="A19" s="422" t="s">
        <v>387</v>
      </c>
      <c r="B19" s="115">
        <v>31957</v>
      </c>
      <c r="C19" s="114">
        <v>16832</v>
      </c>
      <c r="D19" s="114">
        <v>15125</v>
      </c>
      <c r="E19" s="114">
        <v>23725</v>
      </c>
      <c r="F19" s="114">
        <v>8180</v>
      </c>
      <c r="G19" s="114">
        <v>2834</v>
      </c>
      <c r="H19" s="114">
        <v>11201</v>
      </c>
      <c r="I19" s="115">
        <v>4886</v>
      </c>
      <c r="J19" s="114">
        <v>3997</v>
      </c>
      <c r="K19" s="114">
        <v>889</v>
      </c>
      <c r="L19" s="423">
        <v>2234</v>
      </c>
      <c r="M19" s="424">
        <v>1656</v>
      </c>
    </row>
    <row r="20" spans="1:13" ht="11.1" customHeight="1" x14ac:dyDescent="0.2">
      <c r="A20" s="422" t="s">
        <v>388</v>
      </c>
      <c r="B20" s="115">
        <v>32296</v>
      </c>
      <c r="C20" s="114">
        <v>17136</v>
      </c>
      <c r="D20" s="114">
        <v>15160</v>
      </c>
      <c r="E20" s="114">
        <v>23955</v>
      </c>
      <c r="F20" s="114">
        <v>8241</v>
      </c>
      <c r="G20" s="114">
        <v>3005</v>
      </c>
      <c r="H20" s="114">
        <v>11364</v>
      </c>
      <c r="I20" s="115">
        <v>4951</v>
      </c>
      <c r="J20" s="114">
        <v>4008</v>
      </c>
      <c r="K20" s="114">
        <v>943</v>
      </c>
      <c r="L20" s="423">
        <v>2536</v>
      </c>
      <c r="M20" s="424">
        <v>2255</v>
      </c>
    </row>
    <row r="21" spans="1:13" s="110" customFormat="1" ht="11.1" customHeight="1" x14ac:dyDescent="0.2">
      <c r="A21" s="422" t="s">
        <v>389</v>
      </c>
      <c r="B21" s="115">
        <v>31680</v>
      </c>
      <c r="C21" s="114">
        <v>16548</v>
      </c>
      <c r="D21" s="114">
        <v>15132</v>
      </c>
      <c r="E21" s="114">
        <v>23522</v>
      </c>
      <c r="F21" s="114">
        <v>8146</v>
      </c>
      <c r="G21" s="114">
        <v>2843</v>
      </c>
      <c r="H21" s="114">
        <v>11336</v>
      </c>
      <c r="I21" s="115">
        <v>4966</v>
      </c>
      <c r="J21" s="114">
        <v>4036</v>
      </c>
      <c r="K21" s="114">
        <v>930</v>
      </c>
      <c r="L21" s="423">
        <v>1419</v>
      </c>
      <c r="M21" s="424">
        <v>2205</v>
      </c>
    </row>
    <row r="22" spans="1:13" ht="15" customHeight="1" x14ac:dyDescent="0.2">
      <c r="A22" s="422" t="s">
        <v>392</v>
      </c>
      <c r="B22" s="115">
        <v>31319</v>
      </c>
      <c r="C22" s="114">
        <v>16247</v>
      </c>
      <c r="D22" s="114">
        <v>15072</v>
      </c>
      <c r="E22" s="114">
        <v>23059</v>
      </c>
      <c r="F22" s="114">
        <v>8106</v>
      </c>
      <c r="G22" s="114">
        <v>2623</v>
      </c>
      <c r="H22" s="114">
        <v>11342</v>
      </c>
      <c r="I22" s="115">
        <v>4983</v>
      </c>
      <c r="J22" s="114">
        <v>4068</v>
      </c>
      <c r="K22" s="114">
        <v>915</v>
      </c>
      <c r="L22" s="423">
        <v>1994</v>
      </c>
      <c r="M22" s="424">
        <v>2389</v>
      </c>
    </row>
    <row r="23" spans="1:13" ht="11.1" customHeight="1" x14ac:dyDescent="0.2">
      <c r="A23" s="422" t="s">
        <v>387</v>
      </c>
      <c r="B23" s="115">
        <v>31893</v>
      </c>
      <c r="C23" s="114">
        <v>16759</v>
      </c>
      <c r="D23" s="114">
        <v>15134</v>
      </c>
      <c r="E23" s="114">
        <v>23493</v>
      </c>
      <c r="F23" s="114">
        <v>8226</v>
      </c>
      <c r="G23" s="114">
        <v>2504</v>
      </c>
      <c r="H23" s="114">
        <v>11742</v>
      </c>
      <c r="I23" s="115">
        <v>4996</v>
      </c>
      <c r="J23" s="114">
        <v>4014</v>
      </c>
      <c r="K23" s="114">
        <v>982</v>
      </c>
      <c r="L23" s="423">
        <v>2331</v>
      </c>
      <c r="M23" s="424">
        <v>1791</v>
      </c>
    </row>
    <row r="24" spans="1:13" ht="11.1" customHeight="1" x14ac:dyDescent="0.2">
      <c r="A24" s="422" t="s">
        <v>388</v>
      </c>
      <c r="B24" s="115">
        <v>32243</v>
      </c>
      <c r="C24" s="114">
        <v>16972</v>
      </c>
      <c r="D24" s="114">
        <v>15271</v>
      </c>
      <c r="E24" s="114">
        <v>23015</v>
      </c>
      <c r="F24" s="114">
        <v>8309</v>
      </c>
      <c r="G24" s="114">
        <v>2675</v>
      </c>
      <c r="H24" s="114">
        <v>11906</v>
      </c>
      <c r="I24" s="115">
        <v>4997</v>
      </c>
      <c r="J24" s="114">
        <v>3987</v>
      </c>
      <c r="K24" s="114">
        <v>1010</v>
      </c>
      <c r="L24" s="423">
        <v>2312</v>
      </c>
      <c r="M24" s="424">
        <v>2126</v>
      </c>
    </row>
    <row r="25" spans="1:13" s="110" customFormat="1" ht="11.1" customHeight="1" x14ac:dyDescent="0.2">
      <c r="A25" s="422" t="s">
        <v>389</v>
      </c>
      <c r="B25" s="115">
        <v>31657</v>
      </c>
      <c r="C25" s="114">
        <v>16430</v>
      </c>
      <c r="D25" s="114">
        <v>15227</v>
      </c>
      <c r="E25" s="114">
        <v>22398</v>
      </c>
      <c r="F25" s="114">
        <v>8350</v>
      </c>
      <c r="G25" s="114">
        <v>2548</v>
      </c>
      <c r="H25" s="114">
        <v>11878</v>
      </c>
      <c r="I25" s="115">
        <v>4943</v>
      </c>
      <c r="J25" s="114">
        <v>3944</v>
      </c>
      <c r="K25" s="114">
        <v>999</v>
      </c>
      <c r="L25" s="423">
        <v>1319</v>
      </c>
      <c r="M25" s="424">
        <v>1977</v>
      </c>
    </row>
    <row r="26" spans="1:13" ht="15" customHeight="1" x14ac:dyDescent="0.2">
      <c r="A26" s="422" t="s">
        <v>393</v>
      </c>
      <c r="B26" s="115">
        <v>31725</v>
      </c>
      <c r="C26" s="114">
        <v>16438</v>
      </c>
      <c r="D26" s="114">
        <v>15287</v>
      </c>
      <c r="E26" s="114">
        <v>22392</v>
      </c>
      <c r="F26" s="114">
        <v>8422</v>
      </c>
      <c r="G26" s="114">
        <v>2418</v>
      </c>
      <c r="H26" s="114">
        <v>12016</v>
      </c>
      <c r="I26" s="115">
        <v>4874</v>
      </c>
      <c r="J26" s="114">
        <v>3877</v>
      </c>
      <c r="K26" s="114">
        <v>997</v>
      </c>
      <c r="L26" s="423">
        <v>2329</v>
      </c>
      <c r="M26" s="424">
        <v>2315</v>
      </c>
    </row>
    <row r="27" spans="1:13" ht="11.1" customHeight="1" x14ac:dyDescent="0.2">
      <c r="A27" s="422" t="s">
        <v>387</v>
      </c>
      <c r="B27" s="115">
        <v>32303</v>
      </c>
      <c r="C27" s="114">
        <v>16844</v>
      </c>
      <c r="D27" s="114">
        <v>15459</v>
      </c>
      <c r="E27" s="114">
        <v>22755</v>
      </c>
      <c r="F27" s="114">
        <v>8655</v>
      </c>
      <c r="G27" s="114">
        <v>2313</v>
      </c>
      <c r="H27" s="114">
        <v>12425</v>
      </c>
      <c r="I27" s="115">
        <v>4923</v>
      </c>
      <c r="J27" s="114">
        <v>3858</v>
      </c>
      <c r="K27" s="114">
        <v>1065</v>
      </c>
      <c r="L27" s="423">
        <v>2164</v>
      </c>
      <c r="M27" s="424">
        <v>1604</v>
      </c>
    </row>
    <row r="28" spans="1:13" ht="11.1" customHeight="1" x14ac:dyDescent="0.2">
      <c r="A28" s="422" t="s">
        <v>388</v>
      </c>
      <c r="B28" s="115">
        <v>32743</v>
      </c>
      <c r="C28" s="114">
        <v>17136</v>
      </c>
      <c r="D28" s="114">
        <v>15607</v>
      </c>
      <c r="E28" s="114">
        <v>23970</v>
      </c>
      <c r="F28" s="114">
        <v>8704</v>
      </c>
      <c r="G28" s="114">
        <v>2500</v>
      </c>
      <c r="H28" s="114">
        <v>12545</v>
      </c>
      <c r="I28" s="115">
        <v>5003</v>
      </c>
      <c r="J28" s="114">
        <v>3899</v>
      </c>
      <c r="K28" s="114">
        <v>1104</v>
      </c>
      <c r="L28" s="423">
        <v>2530</v>
      </c>
      <c r="M28" s="424">
        <v>2103</v>
      </c>
    </row>
    <row r="29" spans="1:13" s="110" customFormat="1" ht="11.1" customHeight="1" x14ac:dyDescent="0.2">
      <c r="A29" s="422" t="s">
        <v>389</v>
      </c>
      <c r="B29" s="115">
        <v>31992</v>
      </c>
      <c r="C29" s="114">
        <v>16472</v>
      </c>
      <c r="D29" s="114">
        <v>15520</v>
      </c>
      <c r="E29" s="114">
        <v>23306</v>
      </c>
      <c r="F29" s="114">
        <v>8661</v>
      </c>
      <c r="G29" s="114">
        <v>2341</v>
      </c>
      <c r="H29" s="114">
        <v>12410</v>
      </c>
      <c r="I29" s="115">
        <v>4935</v>
      </c>
      <c r="J29" s="114">
        <v>3881</v>
      </c>
      <c r="K29" s="114">
        <v>1054</v>
      </c>
      <c r="L29" s="423">
        <v>1271</v>
      </c>
      <c r="M29" s="424">
        <v>2057</v>
      </c>
    </row>
    <row r="30" spans="1:13" ht="15" customHeight="1" x14ac:dyDescent="0.2">
      <c r="A30" s="422" t="s">
        <v>394</v>
      </c>
      <c r="B30" s="115">
        <v>32024</v>
      </c>
      <c r="C30" s="114">
        <v>16486</v>
      </c>
      <c r="D30" s="114">
        <v>15538</v>
      </c>
      <c r="E30" s="114">
        <v>23242</v>
      </c>
      <c r="F30" s="114">
        <v>8768</v>
      </c>
      <c r="G30" s="114">
        <v>2205</v>
      </c>
      <c r="H30" s="114">
        <v>12486</v>
      </c>
      <c r="I30" s="115">
        <v>4711</v>
      </c>
      <c r="J30" s="114">
        <v>3700</v>
      </c>
      <c r="K30" s="114">
        <v>1011</v>
      </c>
      <c r="L30" s="423">
        <v>2338</v>
      </c>
      <c r="M30" s="424">
        <v>2315</v>
      </c>
    </row>
    <row r="31" spans="1:13" ht="11.1" customHeight="1" x14ac:dyDescent="0.2">
      <c r="A31" s="422" t="s">
        <v>387</v>
      </c>
      <c r="B31" s="115">
        <v>32373</v>
      </c>
      <c r="C31" s="114">
        <v>16743</v>
      </c>
      <c r="D31" s="114">
        <v>15630</v>
      </c>
      <c r="E31" s="114">
        <v>23402</v>
      </c>
      <c r="F31" s="114">
        <v>8961</v>
      </c>
      <c r="G31" s="114">
        <v>2067</v>
      </c>
      <c r="H31" s="114">
        <v>12783</v>
      </c>
      <c r="I31" s="115">
        <v>4781</v>
      </c>
      <c r="J31" s="114">
        <v>3686</v>
      </c>
      <c r="K31" s="114">
        <v>1095</v>
      </c>
      <c r="L31" s="423">
        <v>1954</v>
      </c>
      <c r="M31" s="424">
        <v>1630</v>
      </c>
    </row>
    <row r="32" spans="1:13" ht="11.1" customHeight="1" x14ac:dyDescent="0.2">
      <c r="A32" s="422" t="s">
        <v>388</v>
      </c>
      <c r="B32" s="115">
        <v>32588</v>
      </c>
      <c r="C32" s="114">
        <v>16928</v>
      </c>
      <c r="D32" s="114">
        <v>15660</v>
      </c>
      <c r="E32" s="114">
        <v>23607</v>
      </c>
      <c r="F32" s="114">
        <v>8979</v>
      </c>
      <c r="G32" s="114">
        <v>2272</v>
      </c>
      <c r="H32" s="114">
        <v>12818</v>
      </c>
      <c r="I32" s="115">
        <v>4786</v>
      </c>
      <c r="J32" s="114">
        <v>3672</v>
      </c>
      <c r="K32" s="114">
        <v>1114</v>
      </c>
      <c r="L32" s="423">
        <v>2221</v>
      </c>
      <c r="M32" s="424">
        <v>2040</v>
      </c>
    </row>
    <row r="33" spans="1:13" s="110" customFormat="1" ht="11.1" customHeight="1" x14ac:dyDescent="0.2">
      <c r="A33" s="422" t="s">
        <v>389</v>
      </c>
      <c r="B33" s="115">
        <v>32118</v>
      </c>
      <c r="C33" s="114">
        <v>16587</v>
      </c>
      <c r="D33" s="114">
        <v>15531</v>
      </c>
      <c r="E33" s="114">
        <v>23194</v>
      </c>
      <c r="F33" s="114">
        <v>8923</v>
      </c>
      <c r="G33" s="114">
        <v>2191</v>
      </c>
      <c r="H33" s="114">
        <v>12698</v>
      </c>
      <c r="I33" s="115">
        <v>4687</v>
      </c>
      <c r="J33" s="114">
        <v>3565</v>
      </c>
      <c r="K33" s="114">
        <v>1122</v>
      </c>
      <c r="L33" s="423">
        <v>1420</v>
      </c>
      <c r="M33" s="424">
        <v>1909</v>
      </c>
    </row>
    <row r="34" spans="1:13" ht="15" customHeight="1" x14ac:dyDescent="0.2">
      <c r="A34" s="422" t="s">
        <v>395</v>
      </c>
      <c r="B34" s="115">
        <v>32088</v>
      </c>
      <c r="C34" s="114">
        <v>16556</v>
      </c>
      <c r="D34" s="114">
        <v>15532</v>
      </c>
      <c r="E34" s="114">
        <v>23115</v>
      </c>
      <c r="F34" s="114">
        <v>8972</v>
      </c>
      <c r="G34" s="114">
        <v>2067</v>
      </c>
      <c r="H34" s="114">
        <v>12813</v>
      </c>
      <c r="I34" s="115">
        <v>4648</v>
      </c>
      <c r="J34" s="114">
        <v>3533</v>
      </c>
      <c r="K34" s="114">
        <v>1115</v>
      </c>
      <c r="L34" s="423">
        <v>2008</v>
      </c>
      <c r="M34" s="424">
        <v>2019</v>
      </c>
    </row>
    <row r="35" spans="1:13" ht="11.1" customHeight="1" x14ac:dyDescent="0.2">
      <c r="A35" s="422" t="s">
        <v>387</v>
      </c>
      <c r="B35" s="115">
        <v>32379</v>
      </c>
      <c r="C35" s="114">
        <v>16803</v>
      </c>
      <c r="D35" s="114">
        <v>15576</v>
      </c>
      <c r="E35" s="114">
        <v>23236</v>
      </c>
      <c r="F35" s="114">
        <v>9142</v>
      </c>
      <c r="G35" s="114">
        <v>1990</v>
      </c>
      <c r="H35" s="114">
        <v>13063</v>
      </c>
      <c r="I35" s="115">
        <v>4629</v>
      </c>
      <c r="J35" s="114">
        <v>3483</v>
      </c>
      <c r="K35" s="114">
        <v>1146</v>
      </c>
      <c r="L35" s="423">
        <v>2159</v>
      </c>
      <c r="M35" s="424">
        <v>1895</v>
      </c>
    </row>
    <row r="36" spans="1:13" ht="11.1" customHeight="1" x14ac:dyDescent="0.2">
      <c r="A36" s="422" t="s">
        <v>388</v>
      </c>
      <c r="B36" s="115">
        <v>33136</v>
      </c>
      <c r="C36" s="114">
        <v>17271</v>
      </c>
      <c r="D36" s="114">
        <v>15865</v>
      </c>
      <c r="E36" s="114">
        <v>23782</v>
      </c>
      <c r="F36" s="114">
        <v>9353</v>
      </c>
      <c r="G36" s="114">
        <v>2279</v>
      </c>
      <c r="H36" s="114">
        <v>13215</v>
      </c>
      <c r="I36" s="115">
        <v>4650</v>
      </c>
      <c r="J36" s="114">
        <v>3456</v>
      </c>
      <c r="K36" s="114">
        <v>1194</v>
      </c>
      <c r="L36" s="423">
        <v>2672</v>
      </c>
      <c r="M36" s="424">
        <v>2071</v>
      </c>
    </row>
    <row r="37" spans="1:13" s="110" customFormat="1" ht="11.1" customHeight="1" x14ac:dyDescent="0.2">
      <c r="A37" s="422" t="s">
        <v>389</v>
      </c>
      <c r="B37" s="115">
        <v>32795</v>
      </c>
      <c r="C37" s="114">
        <v>16961</v>
      </c>
      <c r="D37" s="114">
        <v>15834</v>
      </c>
      <c r="E37" s="114">
        <v>23450</v>
      </c>
      <c r="F37" s="114">
        <v>9345</v>
      </c>
      <c r="G37" s="114">
        <v>2228</v>
      </c>
      <c r="H37" s="114">
        <v>13117</v>
      </c>
      <c r="I37" s="115">
        <v>4608</v>
      </c>
      <c r="J37" s="114">
        <v>3436</v>
      </c>
      <c r="K37" s="114">
        <v>1172</v>
      </c>
      <c r="L37" s="423">
        <v>1507</v>
      </c>
      <c r="M37" s="424">
        <v>1906</v>
      </c>
    </row>
    <row r="38" spans="1:13" ht="15" customHeight="1" x14ac:dyDescent="0.2">
      <c r="A38" s="425" t="s">
        <v>396</v>
      </c>
      <c r="B38" s="115">
        <v>32805</v>
      </c>
      <c r="C38" s="114">
        <v>16989</v>
      </c>
      <c r="D38" s="114">
        <v>15816</v>
      </c>
      <c r="E38" s="114">
        <v>23395</v>
      </c>
      <c r="F38" s="114">
        <v>9410</v>
      </c>
      <c r="G38" s="114">
        <v>2187</v>
      </c>
      <c r="H38" s="114">
        <v>13193</v>
      </c>
      <c r="I38" s="115">
        <v>4585</v>
      </c>
      <c r="J38" s="114">
        <v>3419</v>
      </c>
      <c r="K38" s="114">
        <v>1166</v>
      </c>
      <c r="L38" s="423">
        <v>2358</v>
      </c>
      <c r="M38" s="424">
        <v>2369</v>
      </c>
    </row>
    <row r="39" spans="1:13" ht="11.1" customHeight="1" x14ac:dyDescent="0.2">
      <c r="A39" s="422" t="s">
        <v>387</v>
      </c>
      <c r="B39" s="115">
        <v>33060</v>
      </c>
      <c r="C39" s="114">
        <v>17134</v>
      </c>
      <c r="D39" s="114">
        <v>15926</v>
      </c>
      <c r="E39" s="114">
        <v>23420</v>
      </c>
      <c r="F39" s="114">
        <v>9640</v>
      </c>
      <c r="G39" s="114">
        <v>2073</v>
      </c>
      <c r="H39" s="114">
        <v>13507</v>
      </c>
      <c r="I39" s="115">
        <v>4589</v>
      </c>
      <c r="J39" s="114">
        <v>3343</v>
      </c>
      <c r="K39" s="114">
        <v>1246</v>
      </c>
      <c r="L39" s="423">
        <v>1940</v>
      </c>
      <c r="M39" s="424">
        <v>1706</v>
      </c>
    </row>
    <row r="40" spans="1:13" ht="11.1" customHeight="1" x14ac:dyDescent="0.2">
      <c r="A40" s="425" t="s">
        <v>388</v>
      </c>
      <c r="B40" s="115">
        <v>33709</v>
      </c>
      <c r="C40" s="114">
        <v>17538</v>
      </c>
      <c r="D40" s="114">
        <v>16171</v>
      </c>
      <c r="E40" s="114">
        <v>23843</v>
      </c>
      <c r="F40" s="114">
        <v>9866</v>
      </c>
      <c r="G40" s="114">
        <v>2385</v>
      </c>
      <c r="H40" s="114">
        <v>13689</v>
      </c>
      <c r="I40" s="115">
        <v>4569</v>
      </c>
      <c r="J40" s="114">
        <v>3298</v>
      </c>
      <c r="K40" s="114">
        <v>1271</v>
      </c>
      <c r="L40" s="423">
        <v>2633</v>
      </c>
      <c r="M40" s="424">
        <v>2043</v>
      </c>
    </row>
    <row r="41" spans="1:13" s="110" customFormat="1" ht="11.1" customHeight="1" x14ac:dyDescent="0.2">
      <c r="A41" s="422" t="s">
        <v>389</v>
      </c>
      <c r="B41" s="115">
        <v>33436</v>
      </c>
      <c r="C41" s="114">
        <v>17277</v>
      </c>
      <c r="D41" s="114">
        <v>16159</v>
      </c>
      <c r="E41" s="114">
        <v>23537</v>
      </c>
      <c r="F41" s="114">
        <v>9899</v>
      </c>
      <c r="G41" s="114">
        <v>2361</v>
      </c>
      <c r="H41" s="114">
        <v>13625</v>
      </c>
      <c r="I41" s="115">
        <v>4518</v>
      </c>
      <c r="J41" s="114">
        <v>3270</v>
      </c>
      <c r="K41" s="114">
        <v>1248</v>
      </c>
      <c r="L41" s="423">
        <v>1526</v>
      </c>
      <c r="M41" s="424">
        <v>1847</v>
      </c>
    </row>
    <row r="42" spans="1:13" ht="15" customHeight="1" x14ac:dyDescent="0.2">
      <c r="A42" s="422" t="s">
        <v>397</v>
      </c>
      <c r="B42" s="115">
        <v>33290</v>
      </c>
      <c r="C42" s="114">
        <v>17174</v>
      </c>
      <c r="D42" s="114">
        <v>16116</v>
      </c>
      <c r="E42" s="114">
        <v>23328</v>
      </c>
      <c r="F42" s="114">
        <v>9962</v>
      </c>
      <c r="G42" s="114">
        <v>2264</v>
      </c>
      <c r="H42" s="114">
        <v>13641</v>
      </c>
      <c r="I42" s="115">
        <v>4513</v>
      </c>
      <c r="J42" s="114">
        <v>3301</v>
      </c>
      <c r="K42" s="114">
        <v>1212</v>
      </c>
      <c r="L42" s="423">
        <v>2113</v>
      </c>
      <c r="M42" s="424">
        <v>2232</v>
      </c>
    </row>
    <row r="43" spans="1:13" ht="11.1" customHeight="1" x14ac:dyDescent="0.2">
      <c r="A43" s="422" t="s">
        <v>387</v>
      </c>
      <c r="B43" s="115">
        <v>33681</v>
      </c>
      <c r="C43" s="114">
        <v>17435</v>
      </c>
      <c r="D43" s="114">
        <v>16246</v>
      </c>
      <c r="E43" s="114">
        <v>23493</v>
      </c>
      <c r="F43" s="114">
        <v>10188</v>
      </c>
      <c r="G43" s="114">
        <v>2220</v>
      </c>
      <c r="H43" s="114">
        <v>13929</v>
      </c>
      <c r="I43" s="115">
        <v>4532</v>
      </c>
      <c r="J43" s="114">
        <v>3244</v>
      </c>
      <c r="K43" s="114">
        <v>1288</v>
      </c>
      <c r="L43" s="423">
        <v>2376</v>
      </c>
      <c r="M43" s="424">
        <v>2010</v>
      </c>
    </row>
    <row r="44" spans="1:13" ht="11.1" customHeight="1" x14ac:dyDescent="0.2">
      <c r="A44" s="422" t="s">
        <v>388</v>
      </c>
      <c r="B44" s="115">
        <v>33806</v>
      </c>
      <c r="C44" s="114">
        <v>17455</v>
      </c>
      <c r="D44" s="114">
        <v>16351</v>
      </c>
      <c r="E44" s="114">
        <v>23591</v>
      </c>
      <c r="F44" s="114">
        <v>10215</v>
      </c>
      <c r="G44" s="114">
        <v>2518</v>
      </c>
      <c r="H44" s="114">
        <v>13850</v>
      </c>
      <c r="I44" s="115">
        <v>4526</v>
      </c>
      <c r="J44" s="114">
        <v>3210</v>
      </c>
      <c r="K44" s="114">
        <v>1316</v>
      </c>
      <c r="L44" s="423">
        <v>2441</v>
      </c>
      <c r="M44" s="424">
        <v>2017</v>
      </c>
    </row>
    <row r="45" spans="1:13" s="110" customFormat="1" ht="11.1" customHeight="1" x14ac:dyDescent="0.2">
      <c r="A45" s="422" t="s">
        <v>389</v>
      </c>
      <c r="B45" s="115">
        <v>33399</v>
      </c>
      <c r="C45" s="114">
        <v>17090</v>
      </c>
      <c r="D45" s="114">
        <v>16309</v>
      </c>
      <c r="E45" s="114">
        <v>23238</v>
      </c>
      <c r="F45" s="114">
        <v>10161</v>
      </c>
      <c r="G45" s="114">
        <v>2447</v>
      </c>
      <c r="H45" s="114">
        <v>13778</v>
      </c>
      <c r="I45" s="115">
        <v>4484</v>
      </c>
      <c r="J45" s="114">
        <v>3192</v>
      </c>
      <c r="K45" s="114">
        <v>1292</v>
      </c>
      <c r="L45" s="423">
        <v>1527</v>
      </c>
      <c r="M45" s="424">
        <v>1901</v>
      </c>
    </row>
    <row r="46" spans="1:13" ht="15" customHeight="1" x14ac:dyDescent="0.2">
      <c r="A46" s="422" t="s">
        <v>398</v>
      </c>
      <c r="B46" s="115">
        <v>33361</v>
      </c>
      <c r="C46" s="114">
        <v>17086</v>
      </c>
      <c r="D46" s="114">
        <v>16275</v>
      </c>
      <c r="E46" s="114">
        <v>23162</v>
      </c>
      <c r="F46" s="114">
        <v>10199</v>
      </c>
      <c r="G46" s="114">
        <v>2377</v>
      </c>
      <c r="H46" s="114">
        <v>13804</v>
      </c>
      <c r="I46" s="115">
        <v>4392</v>
      </c>
      <c r="J46" s="114">
        <v>3130</v>
      </c>
      <c r="K46" s="114">
        <v>1262</v>
      </c>
      <c r="L46" s="423">
        <v>2390</v>
      </c>
      <c r="M46" s="424">
        <v>2465</v>
      </c>
    </row>
    <row r="47" spans="1:13" ht="11.1" customHeight="1" x14ac:dyDescent="0.2">
      <c r="A47" s="422" t="s">
        <v>387</v>
      </c>
      <c r="B47" s="115">
        <v>33399</v>
      </c>
      <c r="C47" s="114">
        <v>17143</v>
      </c>
      <c r="D47" s="114">
        <v>16256</v>
      </c>
      <c r="E47" s="114">
        <v>23048</v>
      </c>
      <c r="F47" s="114">
        <v>10351</v>
      </c>
      <c r="G47" s="114">
        <v>2284</v>
      </c>
      <c r="H47" s="114">
        <v>13949</v>
      </c>
      <c r="I47" s="115">
        <v>4491</v>
      </c>
      <c r="J47" s="114">
        <v>3193</v>
      </c>
      <c r="K47" s="114">
        <v>1298</v>
      </c>
      <c r="L47" s="423">
        <v>1909</v>
      </c>
      <c r="M47" s="424">
        <v>1868</v>
      </c>
    </row>
    <row r="48" spans="1:13" ht="11.1" customHeight="1" x14ac:dyDescent="0.2">
      <c r="A48" s="422" t="s">
        <v>388</v>
      </c>
      <c r="B48" s="115">
        <v>33659</v>
      </c>
      <c r="C48" s="114">
        <v>17246</v>
      </c>
      <c r="D48" s="114">
        <v>16413</v>
      </c>
      <c r="E48" s="114">
        <v>23213</v>
      </c>
      <c r="F48" s="114">
        <v>10446</v>
      </c>
      <c r="G48" s="114">
        <v>2569</v>
      </c>
      <c r="H48" s="114">
        <v>13984</v>
      </c>
      <c r="I48" s="115">
        <v>4454</v>
      </c>
      <c r="J48" s="114">
        <v>3136</v>
      </c>
      <c r="K48" s="114">
        <v>1318</v>
      </c>
      <c r="L48" s="423">
        <v>2330</v>
      </c>
      <c r="M48" s="424">
        <v>2132</v>
      </c>
    </row>
    <row r="49" spans="1:17" s="110" customFormat="1" ht="11.1" customHeight="1" x14ac:dyDescent="0.2">
      <c r="A49" s="422" t="s">
        <v>389</v>
      </c>
      <c r="B49" s="115">
        <v>33220</v>
      </c>
      <c r="C49" s="114">
        <v>16941</v>
      </c>
      <c r="D49" s="114">
        <v>16279</v>
      </c>
      <c r="E49" s="114">
        <v>22897</v>
      </c>
      <c r="F49" s="114">
        <v>10323</v>
      </c>
      <c r="G49" s="114">
        <v>2512</v>
      </c>
      <c r="H49" s="114">
        <v>13927</v>
      </c>
      <c r="I49" s="115">
        <v>4433</v>
      </c>
      <c r="J49" s="114">
        <v>3099</v>
      </c>
      <c r="K49" s="114">
        <v>1334</v>
      </c>
      <c r="L49" s="423">
        <v>1488</v>
      </c>
      <c r="M49" s="424">
        <v>1945</v>
      </c>
    </row>
    <row r="50" spans="1:17" ht="15" customHeight="1" x14ac:dyDescent="0.2">
      <c r="A50" s="422" t="s">
        <v>399</v>
      </c>
      <c r="B50" s="143">
        <v>33060</v>
      </c>
      <c r="C50" s="144">
        <v>16883</v>
      </c>
      <c r="D50" s="144">
        <v>16177</v>
      </c>
      <c r="E50" s="144">
        <v>22726</v>
      </c>
      <c r="F50" s="144">
        <v>10334</v>
      </c>
      <c r="G50" s="144">
        <v>2468</v>
      </c>
      <c r="H50" s="144">
        <v>13880</v>
      </c>
      <c r="I50" s="143">
        <v>4207</v>
      </c>
      <c r="J50" s="144">
        <v>2954</v>
      </c>
      <c r="K50" s="144">
        <v>1253</v>
      </c>
      <c r="L50" s="426">
        <v>2394</v>
      </c>
      <c r="M50" s="427">
        <v>2588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-0.9022511315608045</v>
      </c>
      <c r="C6" s="480">
        <f>'Tabelle 3.3'!J11</f>
        <v>-4.2122040072859743</v>
      </c>
      <c r="D6" s="481">
        <f t="shared" ref="D6:E9" si="0">IF(OR(AND(B6&gt;=-50,B6&lt;=50),ISNUMBER(B6)=FALSE),B6,"")</f>
        <v>-0.9022511315608045</v>
      </c>
      <c r="E6" s="481">
        <f t="shared" si="0"/>
        <v>-4.2122040072859743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-0.9022511315608045</v>
      </c>
      <c r="C14" s="480">
        <f>'Tabelle 3.3'!J11</f>
        <v>-4.2122040072859743</v>
      </c>
      <c r="D14" s="481">
        <f>IF(OR(AND(B14&gt;=-50,B14&lt;=50),ISNUMBER(B14)=FALSE),B14,"")</f>
        <v>-0.9022511315608045</v>
      </c>
      <c r="E14" s="481">
        <f>IF(OR(AND(C14&gt;=-50,C14&lt;=50),ISNUMBER(C14)=FALSE),C14,"")</f>
        <v>-4.2122040072859743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-2.1568627450980391</v>
      </c>
      <c r="C15" s="480">
        <f>'Tabelle 3.3'!J12</f>
        <v>-4.8484848484848486</v>
      </c>
      <c r="D15" s="481">
        <f t="shared" ref="D15:E45" si="3">IF(OR(AND(B15&gt;=-50,B15&lt;=50),ISNUMBER(B15)=FALSE),B15,"")</f>
        <v>-2.1568627450980391</v>
      </c>
      <c r="E15" s="481">
        <f t="shared" si="3"/>
        <v>-4.8484848484848486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2.4960998439937598</v>
      </c>
      <c r="C16" s="480">
        <f>'Tabelle 3.3'!J13</f>
        <v>4.6511627906976747</v>
      </c>
      <c r="D16" s="481">
        <f t="shared" si="3"/>
        <v>2.4960998439937598</v>
      </c>
      <c r="E16" s="481">
        <f t="shared" si="3"/>
        <v>4.6511627906976747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-1.2774924272356118</v>
      </c>
      <c r="C17" s="480">
        <f>'Tabelle 3.3'!J14</f>
        <v>0</v>
      </c>
      <c r="D17" s="481">
        <f t="shared" si="3"/>
        <v>-1.2774924272356118</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-2.5112107623318387</v>
      </c>
      <c r="C18" s="480">
        <f>'Tabelle 3.3'!J15</f>
        <v>2.3121387283236996</v>
      </c>
      <c r="D18" s="481">
        <f t="shared" si="3"/>
        <v>-2.5112107623318387</v>
      </c>
      <c r="E18" s="481">
        <f t="shared" si="3"/>
        <v>2.3121387283236996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-0.86936090225563911</v>
      </c>
      <c r="C19" s="480">
        <f>'Tabelle 3.3'!J16</f>
        <v>-1.2820512820512822</v>
      </c>
      <c r="D19" s="481">
        <f t="shared" si="3"/>
        <v>-0.86936090225563911</v>
      </c>
      <c r="E19" s="481">
        <f t="shared" si="3"/>
        <v>-1.2820512820512822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-0.36133694670280037</v>
      </c>
      <c r="C20" s="480">
        <f>'Tabelle 3.3'!J17</f>
        <v>-1.3888888888888888</v>
      </c>
      <c r="D20" s="481">
        <f t="shared" si="3"/>
        <v>-0.36133694670280037</v>
      </c>
      <c r="E20" s="481">
        <f t="shared" si="3"/>
        <v>-1.3888888888888888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-2.6028842771720013</v>
      </c>
      <c r="C21" s="480">
        <f>'Tabelle 3.3'!J18</f>
        <v>0</v>
      </c>
      <c r="D21" s="481">
        <f t="shared" si="3"/>
        <v>-2.6028842771720013</v>
      </c>
      <c r="E21" s="481">
        <f t="shared" si="3"/>
        <v>0</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v>
      </c>
      <c r="C22" s="480">
        <f>'Tabelle 3.3'!J19</f>
        <v>-5.3987730061349692</v>
      </c>
      <c r="D22" s="481">
        <f t="shared" si="3"/>
        <v>0</v>
      </c>
      <c r="E22" s="481">
        <f t="shared" si="3"/>
        <v>-5.3987730061349692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2.0161290322580645</v>
      </c>
      <c r="C23" s="480">
        <f>'Tabelle 3.3'!J20</f>
        <v>-12.5</v>
      </c>
      <c r="D23" s="481">
        <f t="shared" si="3"/>
        <v>2.0161290322580645</v>
      </c>
      <c r="E23" s="481">
        <f t="shared" si="3"/>
        <v>-12.5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-1.3126491646778042</v>
      </c>
      <c r="C24" s="480">
        <f>'Tabelle 3.3'!J21</f>
        <v>-15.863453815261044</v>
      </c>
      <c r="D24" s="481">
        <f t="shared" si="3"/>
        <v>-1.3126491646778042</v>
      </c>
      <c r="E24" s="481">
        <f t="shared" si="3"/>
        <v>-15.863453815261044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1.7667844522968197</v>
      </c>
      <c r="C25" s="480">
        <f>'Tabelle 3.3'!J22</f>
        <v>-13.461538461538462</v>
      </c>
      <c r="D25" s="481">
        <f t="shared" si="3"/>
        <v>1.7667844522968197</v>
      </c>
      <c r="E25" s="481">
        <f t="shared" si="3"/>
        <v>-13.461538461538462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2.0547945205479454</v>
      </c>
      <c r="C26" s="480">
        <f>'Tabelle 3.3'!J23</f>
        <v>-21.739130434782609</v>
      </c>
      <c r="D26" s="481">
        <f t="shared" si="3"/>
        <v>2.0547945205479454</v>
      </c>
      <c r="E26" s="481">
        <f t="shared" si="3"/>
        <v>-21.739130434782609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8.8573959255978746E-2</v>
      </c>
      <c r="C27" s="480">
        <f>'Tabelle 3.3'!J24</f>
        <v>-6.0317460317460316</v>
      </c>
      <c r="D27" s="481">
        <f t="shared" si="3"/>
        <v>8.8573959255978746E-2</v>
      </c>
      <c r="E27" s="481">
        <f t="shared" si="3"/>
        <v>-6.0317460317460316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-3.2420749279538903</v>
      </c>
      <c r="C28" s="480">
        <f>'Tabelle 3.3'!J25</f>
        <v>10.725552050473187</v>
      </c>
      <c r="D28" s="481">
        <f t="shared" si="3"/>
        <v>-3.2420749279538903</v>
      </c>
      <c r="E28" s="481">
        <f t="shared" si="3"/>
        <v>10.725552050473187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-26.605504587155963</v>
      </c>
      <c r="C29" s="480">
        <f>'Tabelle 3.3'!J26</f>
        <v>0</v>
      </c>
      <c r="D29" s="481">
        <f t="shared" si="3"/>
        <v>-26.605504587155963</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-1.6138328530259367</v>
      </c>
      <c r="C30" s="480">
        <f>'Tabelle 3.3'!J27</f>
        <v>6.0344827586206895</v>
      </c>
      <c r="D30" s="481">
        <f t="shared" si="3"/>
        <v>-1.6138328530259367</v>
      </c>
      <c r="E30" s="481">
        <f t="shared" si="3"/>
        <v>6.0344827586206895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8.468468468468469</v>
      </c>
      <c r="C31" s="480">
        <f>'Tabelle 3.3'!J28</f>
        <v>-8.8888888888888893</v>
      </c>
      <c r="D31" s="481">
        <f t="shared" si="3"/>
        <v>8.468468468468469</v>
      </c>
      <c r="E31" s="481">
        <f t="shared" si="3"/>
        <v>-8.8888888888888893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v>
      </c>
      <c r="C32" s="480">
        <f>'Tabelle 3.3'!J29</f>
        <v>-2.2151898734177213</v>
      </c>
      <c r="D32" s="481">
        <f t="shared" si="3"/>
        <v>0</v>
      </c>
      <c r="E32" s="481">
        <f t="shared" si="3"/>
        <v>-2.2151898734177213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-0.48491379310344829</v>
      </c>
      <c r="C33" s="480">
        <f>'Tabelle 3.3'!J30</f>
        <v>-3.8461538461538463</v>
      </c>
      <c r="D33" s="481">
        <f t="shared" si="3"/>
        <v>-0.48491379310344829</v>
      </c>
      <c r="E33" s="481">
        <f t="shared" si="3"/>
        <v>-3.8461538461538463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-2.0070838252656436</v>
      </c>
      <c r="C34" s="480">
        <f>'Tabelle 3.3'!J31</f>
        <v>-3.9351851851851851</v>
      </c>
      <c r="D34" s="481">
        <f t="shared" si="3"/>
        <v>-2.0070838252656436</v>
      </c>
      <c r="E34" s="481">
        <f t="shared" si="3"/>
        <v>-3.9351851851851851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-2.1568627450980391</v>
      </c>
      <c r="C37" s="480">
        <f>'Tabelle 3.3'!J34</f>
        <v>-4.8484848484848486</v>
      </c>
      <c r="D37" s="481">
        <f t="shared" si="3"/>
        <v>-2.1568627450980391</v>
      </c>
      <c r="E37" s="481">
        <f t="shared" si="3"/>
        <v>-4.8484848484848486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-1.3992958382233456</v>
      </c>
      <c r="C38" s="480">
        <f>'Tabelle 3.3'!J35</f>
        <v>0.22727272727272727</v>
      </c>
      <c r="D38" s="481">
        <f t="shared" si="3"/>
        <v>-1.3992958382233456</v>
      </c>
      <c r="E38" s="481">
        <f t="shared" si="3"/>
        <v>0.22727272727272727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-0.54447335453406576</v>
      </c>
      <c r="C39" s="480">
        <f>'Tabelle 3.3'!J36</f>
        <v>-5.3480729011054677</v>
      </c>
      <c r="D39" s="481">
        <f t="shared" si="3"/>
        <v>-0.54447335453406576</v>
      </c>
      <c r="E39" s="481">
        <f t="shared" si="3"/>
        <v>-5.3480729011054677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-0.54447335453406576</v>
      </c>
      <c r="C45" s="480">
        <f>'Tabelle 3.3'!J36</f>
        <v>-5.3480729011054677</v>
      </c>
      <c r="D45" s="481">
        <f t="shared" si="3"/>
        <v>-0.54447335453406576</v>
      </c>
      <c r="E45" s="481">
        <f t="shared" si="3"/>
        <v>-5.3480729011054677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31725</v>
      </c>
      <c r="C51" s="487">
        <v>3877</v>
      </c>
      <c r="D51" s="487">
        <v>997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32303</v>
      </c>
      <c r="C52" s="487">
        <v>3858</v>
      </c>
      <c r="D52" s="487">
        <v>1065</v>
      </c>
      <c r="E52" s="488">
        <f t="shared" ref="E52:G70" si="11">IF($A$51=37802,IF(COUNTBLANK(B$51:B$70)&gt;0,#N/A,B52/B$51*100),IF(COUNTBLANK(B$51:B$75)&gt;0,#N/A,B52/B$51*100))</f>
        <v>101.82190701339637</v>
      </c>
      <c r="F52" s="488">
        <f t="shared" si="11"/>
        <v>99.509930358524628</v>
      </c>
      <c r="G52" s="488">
        <f t="shared" si="11"/>
        <v>106.82046138415247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32743</v>
      </c>
      <c r="C53" s="487">
        <v>3899</v>
      </c>
      <c r="D53" s="487">
        <v>1104</v>
      </c>
      <c r="E53" s="488">
        <f t="shared" si="11"/>
        <v>103.20882584712372</v>
      </c>
      <c r="F53" s="488">
        <f t="shared" si="11"/>
        <v>100.56744905855042</v>
      </c>
      <c r="G53" s="488">
        <f t="shared" si="11"/>
        <v>110.73219658976932</v>
      </c>
      <c r="H53" s="489">
        <f>IF(ISERROR(L53)=TRUE,IF(MONTH(A53)=MONTH(MAX(A$51:A$75)),A53,""),"")</f>
        <v>41883</v>
      </c>
      <c r="I53" s="488">
        <f t="shared" si="12"/>
        <v>103.20882584712372</v>
      </c>
      <c r="J53" s="488">
        <f t="shared" si="10"/>
        <v>100.56744905855042</v>
      </c>
      <c r="K53" s="488">
        <f t="shared" si="10"/>
        <v>110.73219658976932</v>
      </c>
      <c r="L53" s="488" t="e">
        <f t="shared" si="13"/>
        <v>#N/A</v>
      </c>
    </row>
    <row r="54" spans="1:14" ht="15" customHeight="1" x14ac:dyDescent="0.2">
      <c r="A54" s="490" t="s">
        <v>462</v>
      </c>
      <c r="B54" s="487">
        <v>31992</v>
      </c>
      <c r="C54" s="487">
        <v>3881</v>
      </c>
      <c r="D54" s="487">
        <v>1054</v>
      </c>
      <c r="E54" s="488">
        <f t="shared" si="11"/>
        <v>100.84160756501181</v>
      </c>
      <c r="F54" s="488">
        <f t="shared" si="11"/>
        <v>100.10317255610008</v>
      </c>
      <c r="G54" s="488">
        <f t="shared" si="11"/>
        <v>105.71715145436309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32024</v>
      </c>
      <c r="C55" s="487">
        <v>3700</v>
      </c>
      <c r="D55" s="487">
        <v>1011</v>
      </c>
      <c r="E55" s="488">
        <f t="shared" si="11"/>
        <v>100.94247438928289</v>
      </c>
      <c r="F55" s="488">
        <f t="shared" si="11"/>
        <v>95.434614392571575</v>
      </c>
      <c r="G55" s="488">
        <f t="shared" si="11"/>
        <v>101.40421263791374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32373</v>
      </c>
      <c r="C56" s="487">
        <v>3686</v>
      </c>
      <c r="D56" s="487">
        <v>1095</v>
      </c>
      <c r="E56" s="488">
        <f t="shared" si="11"/>
        <v>102.04255319148936</v>
      </c>
      <c r="F56" s="488">
        <f t="shared" si="11"/>
        <v>95.073510446221306</v>
      </c>
      <c r="G56" s="488">
        <f t="shared" si="11"/>
        <v>109.8294884653962</v>
      </c>
      <c r="H56" s="489" t="str">
        <f t="shared" si="14"/>
        <v/>
      </c>
      <c r="I56" s="488" t="str">
        <f t="shared" si="12"/>
        <v/>
      </c>
      <c r="J56" s="488" t="str">
        <f t="shared" si="10"/>
        <v/>
      </c>
      <c r="K56" s="488" t="str">
        <f t="shared" si="10"/>
        <v/>
      </c>
      <c r="L56" s="488" t="e">
        <f t="shared" si="13"/>
        <v>#N/A</v>
      </c>
    </row>
    <row r="57" spans="1:14" ht="15" customHeight="1" x14ac:dyDescent="0.2">
      <c r="A57" s="490">
        <v>42248</v>
      </c>
      <c r="B57" s="487">
        <v>32588</v>
      </c>
      <c r="C57" s="487">
        <v>3672</v>
      </c>
      <c r="D57" s="487">
        <v>1114</v>
      </c>
      <c r="E57" s="488">
        <f t="shared" si="11"/>
        <v>102.72025216706069</v>
      </c>
      <c r="F57" s="488">
        <f t="shared" si="11"/>
        <v>94.712406499871037</v>
      </c>
      <c r="G57" s="488">
        <f t="shared" si="11"/>
        <v>111.73520561685055</v>
      </c>
      <c r="H57" s="489">
        <f t="shared" si="14"/>
        <v>42248</v>
      </c>
      <c r="I57" s="488">
        <f t="shared" si="12"/>
        <v>102.72025216706069</v>
      </c>
      <c r="J57" s="488">
        <f t="shared" si="10"/>
        <v>94.712406499871037</v>
      </c>
      <c r="K57" s="488">
        <f t="shared" si="10"/>
        <v>111.73520561685055</v>
      </c>
      <c r="L57" s="488" t="e">
        <f t="shared" si="13"/>
        <v>#N/A</v>
      </c>
    </row>
    <row r="58" spans="1:14" ht="15" customHeight="1" x14ac:dyDescent="0.2">
      <c r="A58" s="490" t="s">
        <v>465</v>
      </c>
      <c r="B58" s="487">
        <v>32118</v>
      </c>
      <c r="C58" s="487">
        <v>3565</v>
      </c>
      <c r="D58" s="487">
        <v>1122</v>
      </c>
      <c r="E58" s="488">
        <f t="shared" si="11"/>
        <v>101.2387706855792</v>
      </c>
      <c r="F58" s="488">
        <f t="shared" si="11"/>
        <v>91.952540624193972</v>
      </c>
      <c r="G58" s="488">
        <f t="shared" si="11"/>
        <v>112.53761283851556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32088</v>
      </c>
      <c r="C59" s="487">
        <v>3533</v>
      </c>
      <c r="D59" s="487">
        <v>1115</v>
      </c>
      <c r="E59" s="488">
        <f t="shared" si="11"/>
        <v>101.14420803782507</v>
      </c>
      <c r="F59" s="488">
        <f t="shared" si="11"/>
        <v>91.127160175393342</v>
      </c>
      <c r="G59" s="488">
        <f t="shared" si="11"/>
        <v>111.83550651955866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32379</v>
      </c>
      <c r="C60" s="487">
        <v>3483</v>
      </c>
      <c r="D60" s="487">
        <v>1146</v>
      </c>
      <c r="E60" s="488">
        <f t="shared" si="11"/>
        <v>102.06146572104018</v>
      </c>
      <c r="F60" s="488">
        <f t="shared" si="11"/>
        <v>89.837503224142381</v>
      </c>
      <c r="G60" s="488">
        <f t="shared" si="11"/>
        <v>114.94483450351053</v>
      </c>
      <c r="H60" s="489" t="str">
        <f t="shared" si="14"/>
        <v/>
      </c>
      <c r="I60" s="488" t="str">
        <f t="shared" si="12"/>
        <v/>
      </c>
      <c r="J60" s="488" t="str">
        <f t="shared" si="10"/>
        <v/>
      </c>
      <c r="K60" s="488" t="str">
        <f t="shared" si="10"/>
        <v/>
      </c>
      <c r="L60" s="488" t="e">
        <f t="shared" si="13"/>
        <v>#N/A</v>
      </c>
    </row>
    <row r="61" spans="1:14" ht="15" customHeight="1" x14ac:dyDescent="0.2">
      <c r="A61" s="490">
        <v>42614</v>
      </c>
      <c r="B61" s="487">
        <v>33136</v>
      </c>
      <c r="C61" s="487">
        <v>3456</v>
      </c>
      <c r="D61" s="487">
        <v>1194</v>
      </c>
      <c r="E61" s="488">
        <f t="shared" si="11"/>
        <v>104.44759653270293</v>
      </c>
      <c r="F61" s="488">
        <f t="shared" si="11"/>
        <v>89.141088470466855</v>
      </c>
      <c r="G61" s="488">
        <f t="shared" si="11"/>
        <v>119.75927783350051</v>
      </c>
      <c r="H61" s="489">
        <f t="shared" si="14"/>
        <v>42614</v>
      </c>
      <c r="I61" s="488">
        <f t="shared" si="12"/>
        <v>104.44759653270293</v>
      </c>
      <c r="J61" s="488">
        <f t="shared" si="10"/>
        <v>89.141088470466855</v>
      </c>
      <c r="K61" s="488">
        <f t="shared" si="10"/>
        <v>119.75927783350051</v>
      </c>
      <c r="L61" s="488" t="e">
        <f t="shared" si="13"/>
        <v>#N/A</v>
      </c>
    </row>
    <row r="62" spans="1:14" ht="15" customHeight="1" x14ac:dyDescent="0.2">
      <c r="A62" s="490" t="s">
        <v>468</v>
      </c>
      <c r="B62" s="487">
        <v>32795</v>
      </c>
      <c r="C62" s="487">
        <v>3436</v>
      </c>
      <c r="D62" s="487">
        <v>1172</v>
      </c>
      <c r="E62" s="488">
        <f t="shared" si="11"/>
        <v>103.37273443656423</v>
      </c>
      <c r="F62" s="488">
        <f t="shared" si="11"/>
        <v>88.62522568996647</v>
      </c>
      <c r="G62" s="488">
        <f t="shared" si="11"/>
        <v>117.55265797392175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32805</v>
      </c>
      <c r="C63" s="487">
        <v>3419</v>
      </c>
      <c r="D63" s="487">
        <v>1166</v>
      </c>
      <c r="E63" s="488">
        <f t="shared" si="11"/>
        <v>103.40425531914894</v>
      </c>
      <c r="F63" s="488">
        <f t="shared" si="11"/>
        <v>88.18674232654115</v>
      </c>
      <c r="G63" s="488">
        <f t="shared" si="11"/>
        <v>116.95085255767302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33060</v>
      </c>
      <c r="C64" s="487">
        <v>3343</v>
      </c>
      <c r="D64" s="487">
        <v>1246</v>
      </c>
      <c r="E64" s="488">
        <f t="shared" si="11"/>
        <v>104.20803782505909</v>
      </c>
      <c r="F64" s="488">
        <f t="shared" si="11"/>
        <v>86.226463760639675</v>
      </c>
      <c r="G64" s="488">
        <f t="shared" si="11"/>
        <v>124.97492477432297</v>
      </c>
      <c r="H64" s="489" t="str">
        <f t="shared" si="14"/>
        <v/>
      </c>
      <c r="I64" s="488" t="str">
        <f t="shared" si="12"/>
        <v/>
      </c>
      <c r="J64" s="488" t="str">
        <f t="shared" si="10"/>
        <v/>
      </c>
      <c r="K64" s="488" t="str">
        <f t="shared" si="10"/>
        <v/>
      </c>
      <c r="L64" s="488" t="e">
        <f t="shared" si="13"/>
        <v>#N/A</v>
      </c>
    </row>
    <row r="65" spans="1:12" ht="15" customHeight="1" x14ac:dyDescent="0.2">
      <c r="A65" s="490">
        <v>42979</v>
      </c>
      <c r="B65" s="487">
        <v>33709</v>
      </c>
      <c r="C65" s="487">
        <v>3298</v>
      </c>
      <c r="D65" s="487">
        <v>1271</v>
      </c>
      <c r="E65" s="488">
        <f t="shared" si="11"/>
        <v>106.25374310480693</v>
      </c>
      <c r="F65" s="488">
        <f t="shared" si="11"/>
        <v>85.065772504513802</v>
      </c>
      <c r="G65" s="488">
        <f t="shared" si="11"/>
        <v>127.48244734202608</v>
      </c>
      <c r="H65" s="489">
        <f t="shared" si="14"/>
        <v>42979</v>
      </c>
      <c r="I65" s="488">
        <f t="shared" si="12"/>
        <v>106.25374310480693</v>
      </c>
      <c r="J65" s="488">
        <f t="shared" si="10"/>
        <v>85.065772504513802</v>
      </c>
      <c r="K65" s="488">
        <f t="shared" si="10"/>
        <v>127.48244734202608</v>
      </c>
      <c r="L65" s="488" t="e">
        <f t="shared" si="13"/>
        <v>#N/A</v>
      </c>
    </row>
    <row r="66" spans="1:12" ht="15" customHeight="1" x14ac:dyDescent="0.2">
      <c r="A66" s="490" t="s">
        <v>471</v>
      </c>
      <c r="B66" s="487">
        <v>33436</v>
      </c>
      <c r="C66" s="487">
        <v>3270</v>
      </c>
      <c r="D66" s="487">
        <v>1248</v>
      </c>
      <c r="E66" s="488">
        <f t="shared" si="11"/>
        <v>105.3932230102443</v>
      </c>
      <c r="F66" s="488">
        <f t="shared" si="11"/>
        <v>84.343564611813264</v>
      </c>
      <c r="G66" s="488">
        <f t="shared" si="11"/>
        <v>125.17552657973923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33290</v>
      </c>
      <c r="C67" s="487">
        <v>3301</v>
      </c>
      <c r="D67" s="487">
        <v>1212</v>
      </c>
      <c r="E67" s="488">
        <f t="shared" si="11"/>
        <v>104.93301812450748</v>
      </c>
      <c r="F67" s="488">
        <f t="shared" si="11"/>
        <v>85.143151921588853</v>
      </c>
      <c r="G67" s="488">
        <f t="shared" si="11"/>
        <v>121.56469408224675</v>
      </c>
      <c r="H67" s="489" t="str">
        <f t="shared" si="14"/>
        <v/>
      </c>
      <c r="I67" s="488" t="str">
        <f t="shared" si="12"/>
        <v/>
      </c>
      <c r="J67" s="488" t="str">
        <f t="shared" si="12"/>
        <v/>
      </c>
      <c r="K67" s="488" t="str">
        <f t="shared" si="12"/>
        <v/>
      </c>
      <c r="L67" s="488" t="e">
        <f t="shared" si="13"/>
        <v>#N/A</v>
      </c>
    </row>
    <row r="68" spans="1:12" ht="15" customHeight="1" x14ac:dyDescent="0.2">
      <c r="A68" s="490" t="s">
        <v>473</v>
      </c>
      <c r="B68" s="487">
        <v>33681</v>
      </c>
      <c r="C68" s="487">
        <v>3244</v>
      </c>
      <c r="D68" s="487">
        <v>1288</v>
      </c>
      <c r="E68" s="488">
        <f t="shared" si="11"/>
        <v>106.16548463356975</v>
      </c>
      <c r="F68" s="488">
        <f t="shared" si="11"/>
        <v>83.672942997162764</v>
      </c>
      <c r="G68" s="488">
        <f t="shared" si="11"/>
        <v>129.18756268806419</v>
      </c>
      <c r="H68" s="489" t="str">
        <f t="shared" si="14"/>
        <v/>
      </c>
      <c r="I68" s="488" t="str">
        <f t="shared" si="12"/>
        <v/>
      </c>
      <c r="J68" s="488" t="str">
        <f t="shared" si="12"/>
        <v/>
      </c>
      <c r="K68" s="488" t="str">
        <f t="shared" si="12"/>
        <v/>
      </c>
      <c r="L68" s="488" t="e">
        <f t="shared" si="13"/>
        <v>#N/A</v>
      </c>
    </row>
    <row r="69" spans="1:12" ht="15" customHeight="1" x14ac:dyDescent="0.2">
      <c r="A69" s="490">
        <v>43344</v>
      </c>
      <c r="B69" s="487">
        <v>33806</v>
      </c>
      <c r="C69" s="487">
        <v>3210</v>
      </c>
      <c r="D69" s="487">
        <v>1316</v>
      </c>
      <c r="E69" s="488">
        <f t="shared" si="11"/>
        <v>106.55949566587863</v>
      </c>
      <c r="F69" s="488">
        <f t="shared" si="11"/>
        <v>82.795976270312096</v>
      </c>
      <c r="G69" s="488">
        <f t="shared" si="11"/>
        <v>131.99598796389168</v>
      </c>
      <c r="H69" s="489">
        <f t="shared" si="14"/>
        <v>43344</v>
      </c>
      <c r="I69" s="488">
        <f t="shared" si="12"/>
        <v>106.55949566587863</v>
      </c>
      <c r="J69" s="488">
        <f t="shared" si="12"/>
        <v>82.795976270312096</v>
      </c>
      <c r="K69" s="488">
        <f t="shared" si="12"/>
        <v>131.99598796389168</v>
      </c>
      <c r="L69" s="488" t="e">
        <f t="shared" si="13"/>
        <v>#N/A</v>
      </c>
    </row>
    <row r="70" spans="1:12" ht="15" customHeight="1" x14ac:dyDescent="0.2">
      <c r="A70" s="490" t="s">
        <v>474</v>
      </c>
      <c r="B70" s="487">
        <v>33399</v>
      </c>
      <c r="C70" s="487">
        <v>3192</v>
      </c>
      <c r="D70" s="487">
        <v>1292</v>
      </c>
      <c r="E70" s="488">
        <f t="shared" si="11"/>
        <v>105.27659574468085</v>
      </c>
      <c r="F70" s="488">
        <f t="shared" si="11"/>
        <v>82.33169976786175</v>
      </c>
      <c r="G70" s="488">
        <f t="shared" si="11"/>
        <v>129.58876629889667</v>
      </c>
      <c r="H70" s="489" t="str">
        <f t="shared" si="14"/>
        <v/>
      </c>
      <c r="I70" s="488" t="str">
        <f t="shared" si="12"/>
        <v/>
      </c>
      <c r="J70" s="488" t="str">
        <f t="shared" si="12"/>
        <v/>
      </c>
      <c r="K70" s="488" t="str">
        <f t="shared" si="12"/>
        <v/>
      </c>
      <c r="L70" s="488" t="e">
        <f t="shared" si="13"/>
        <v>#N/A</v>
      </c>
    </row>
    <row r="71" spans="1:12" ht="15" customHeight="1" x14ac:dyDescent="0.2">
      <c r="A71" s="490" t="s">
        <v>475</v>
      </c>
      <c r="B71" s="487">
        <v>33361</v>
      </c>
      <c r="C71" s="487">
        <v>3130</v>
      </c>
      <c r="D71" s="487">
        <v>1262</v>
      </c>
      <c r="E71" s="491">
        <f t="shared" ref="E71:G75" si="15">IF($A$51=37802,IF(COUNTBLANK(B$51:B$70)&gt;0,#N/A,IF(ISBLANK(B71)=FALSE,B71/B$51*100,#N/A)),IF(COUNTBLANK(B$51:B$75)&gt;0,#N/A,B71/B$51*100))</f>
        <v>105.15681639085895</v>
      </c>
      <c r="F71" s="491">
        <f t="shared" si="15"/>
        <v>80.732525148310557</v>
      </c>
      <c r="G71" s="491">
        <f t="shared" si="15"/>
        <v>126.57973921765296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33399</v>
      </c>
      <c r="C72" s="487">
        <v>3193</v>
      </c>
      <c r="D72" s="487">
        <v>1298</v>
      </c>
      <c r="E72" s="491">
        <f t="shared" si="15"/>
        <v>105.27659574468085</v>
      </c>
      <c r="F72" s="491">
        <f t="shared" si="15"/>
        <v>82.357492906886762</v>
      </c>
      <c r="G72" s="491">
        <f t="shared" si="15"/>
        <v>130.19057171514544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33659</v>
      </c>
      <c r="C73" s="487">
        <v>3136</v>
      </c>
      <c r="D73" s="487">
        <v>1318</v>
      </c>
      <c r="E73" s="491">
        <f t="shared" si="15"/>
        <v>106.09613869188337</v>
      </c>
      <c r="F73" s="491">
        <f t="shared" si="15"/>
        <v>80.887283982460673</v>
      </c>
      <c r="G73" s="491">
        <f t="shared" si="15"/>
        <v>132.19658976930793</v>
      </c>
      <c r="H73" s="492">
        <f>IF(A$51=37802,IF(ISERROR(L73)=TRUE,IF(ISBLANK(A73)=FALSE,IF(MONTH(A73)=MONTH(MAX(A$51:A$75)),A73,""),""),""),IF(ISERROR(L73)=TRUE,IF(MONTH(A73)=MONTH(MAX(A$51:A$75)),A73,""),""))</f>
        <v>43709</v>
      </c>
      <c r="I73" s="488">
        <f t="shared" si="12"/>
        <v>106.09613869188337</v>
      </c>
      <c r="J73" s="488">
        <f t="shared" si="12"/>
        <v>80.887283982460673</v>
      </c>
      <c r="K73" s="488">
        <f t="shared" si="12"/>
        <v>132.19658976930793</v>
      </c>
      <c r="L73" s="488" t="e">
        <f t="shared" si="13"/>
        <v>#N/A</v>
      </c>
    </row>
    <row r="74" spans="1:12" ht="15" customHeight="1" x14ac:dyDescent="0.2">
      <c r="A74" s="490" t="s">
        <v>477</v>
      </c>
      <c r="B74" s="487">
        <v>33220</v>
      </c>
      <c r="C74" s="487">
        <v>3099</v>
      </c>
      <c r="D74" s="487">
        <v>1334</v>
      </c>
      <c r="E74" s="491">
        <f t="shared" si="15"/>
        <v>104.71237194641449</v>
      </c>
      <c r="F74" s="491">
        <f t="shared" si="15"/>
        <v>79.93293783853494</v>
      </c>
      <c r="G74" s="491">
        <f t="shared" si="15"/>
        <v>133.80140421263792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33060</v>
      </c>
      <c r="C75" s="493">
        <v>2954</v>
      </c>
      <c r="D75" s="493">
        <v>1253</v>
      </c>
      <c r="E75" s="491">
        <f t="shared" si="15"/>
        <v>104.20803782505909</v>
      </c>
      <c r="F75" s="491">
        <f t="shared" si="15"/>
        <v>76.192932679907145</v>
      </c>
      <c r="G75" s="491">
        <f t="shared" si="15"/>
        <v>125.67703109327984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106.09613869188337</v>
      </c>
      <c r="J77" s="488">
        <f>IF(J75&lt;&gt;"",J75,IF(J74&lt;&gt;"",J74,IF(J73&lt;&gt;"",J73,IF(J72&lt;&gt;"",J72,IF(J71&lt;&gt;"",J71,IF(J70&lt;&gt;"",J70,""))))))</f>
        <v>80.887283982460673</v>
      </c>
      <c r="K77" s="488">
        <f>IF(K75&lt;&gt;"",K75,IF(K74&lt;&gt;"",K74,IF(K73&lt;&gt;"",K73,IF(K72&lt;&gt;"",K72,IF(K71&lt;&gt;"",K71,IF(K70&lt;&gt;"",K70,""))))))</f>
        <v>132.19658976930793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+6,1%</v>
      </c>
      <c r="J79" s="488" t="str">
        <f>"GeB - ausschließlich: "&amp;IF(J77&gt;100,"+","")&amp;TEXT(J77-100,"0,0")&amp;"%"</f>
        <v>GeB - ausschließlich: -19,1%</v>
      </c>
      <c r="K79" s="488" t="str">
        <f>"GeB - im Nebenjob: "&amp;IF(K77&gt;100,"+","")&amp;TEXT(K77-100,"0,0")&amp;"%"</f>
        <v>GeB - im Nebenjob: +32,2%</v>
      </c>
    </row>
    <row r="81" spans="9:9" ht="15" customHeight="1" x14ac:dyDescent="0.2">
      <c r="I81" s="488" t="str">
        <f>IF(ISERROR(HLOOKUP(1,I$78:K$79,2,FALSE)),"",HLOOKUP(1,I$78:K$79,2,FALSE))</f>
        <v>GeB - im Nebenjob: +32,2%</v>
      </c>
    </row>
    <row r="82" spans="9:9" ht="15" customHeight="1" x14ac:dyDescent="0.2">
      <c r="I82" s="488" t="str">
        <f>IF(ISERROR(HLOOKUP(2,I$78:K$79,2,FALSE)),"",HLOOKUP(2,I$78:K$79,2,FALSE))</f>
        <v>SvB: +6,1%</v>
      </c>
    </row>
    <row r="83" spans="9:9" ht="15" customHeight="1" x14ac:dyDescent="0.2">
      <c r="I83" s="488" t="str">
        <f>IF(ISERROR(HLOOKUP(3,I$78:K$79,2,FALSE)),"",HLOOKUP(3,I$78:K$79,2,FALSE))</f>
        <v>GeB - ausschließlich: -19,1%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33060</v>
      </c>
      <c r="E12" s="114">
        <v>33220</v>
      </c>
      <c r="F12" s="114">
        <v>33659</v>
      </c>
      <c r="G12" s="114">
        <v>33399</v>
      </c>
      <c r="H12" s="114">
        <v>33361</v>
      </c>
      <c r="I12" s="115">
        <v>-301</v>
      </c>
      <c r="J12" s="116">
        <v>-0.9022511315608045</v>
      </c>
      <c r="N12" s="117"/>
    </row>
    <row r="13" spans="1:15" s="110" customFormat="1" ht="13.5" customHeight="1" x14ac:dyDescent="0.2">
      <c r="A13" s="118" t="s">
        <v>105</v>
      </c>
      <c r="B13" s="119" t="s">
        <v>106</v>
      </c>
      <c r="C13" s="113">
        <v>51.067755595886268</v>
      </c>
      <c r="D13" s="114">
        <v>16883</v>
      </c>
      <c r="E13" s="114">
        <v>16941</v>
      </c>
      <c r="F13" s="114">
        <v>17246</v>
      </c>
      <c r="G13" s="114">
        <v>17143</v>
      </c>
      <c r="H13" s="114">
        <v>17086</v>
      </c>
      <c r="I13" s="115">
        <v>-203</v>
      </c>
      <c r="J13" s="116">
        <v>-1.1881072222872526</v>
      </c>
    </row>
    <row r="14" spans="1:15" s="110" customFormat="1" ht="13.5" customHeight="1" x14ac:dyDescent="0.2">
      <c r="A14" s="120"/>
      <c r="B14" s="119" t="s">
        <v>107</v>
      </c>
      <c r="C14" s="113">
        <v>48.932244404113732</v>
      </c>
      <c r="D14" s="114">
        <v>16177</v>
      </c>
      <c r="E14" s="114">
        <v>16279</v>
      </c>
      <c r="F14" s="114">
        <v>16413</v>
      </c>
      <c r="G14" s="114">
        <v>16256</v>
      </c>
      <c r="H14" s="114">
        <v>16275</v>
      </c>
      <c r="I14" s="115">
        <v>-98</v>
      </c>
      <c r="J14" s="116">
        <v>-0.60215053763440862</v>
      </c>
    </row>
    <row r="15" spans="1:15" s="110" customFormat="1" ht="13.5" customHeight="1" x14ac:dyDescent="0.2">
      <c r="A15" s="118" t="s">
        <v>105</v>
      </c>
      <c r="B15" s="121" t="s">
        <v>108</v>
      </c>
      <c r="C15" s="113">
        <v>7.4652147610405324</v>
      </c>
      <c r="D15" s="114">
        <v>2468</v>
      </c>
      <c r="E15" s="114">
        <v>2512</v>
      </c>
      <c r="F15" s="114">
        <v>2569</v>
      </c>
      <c r="G15" s="114">
        <v>2284</v>
      </c>
      <c r="H15" s="114">
        <v>2377</v>
      </c>
      <c r="I15" s="115">
        <v>91</v>
      </c>
      <c r="J15" s="116">
        <v>3.8283550694152293</v>
      </c>
    </row>
    <row r="16" spans="1:15" s="110" customFormat="1" ht="13.5" customHeight="1" x14ac:dyDescent="0.2">
      <c r="A16" s="118"/>
      <c r="B16" s="121" t="s">
        <v>109</v>
      </c>
      <c r="C16" s="113">
        <v>64.733817301875376</v>
      </c>
      <c r="D16" s="114">
        <v>21401</v>
      </c>
      <c r="E16" s="114">
        <v>21504</v>
      </c>
      <c r="F16" s="114">
        <v>21878</v>
      </c>
      <c r="G16" s="114">
        <v>21989</v>
      </c>
      <c r="H16" s="114">
        <v>22057</v>
      </c>
      <c r="I16" s="115">
        <v>-656</v>
      </c>
      <c r="J16" s="116">
        <v>-2.974112526635535</v>
      </c>
    </row>
    <row r="17" spans="1:10" s="110" customFormat="1" ht="13.5" customHeight="1" x14ac:dyDescent="0.2">
      <c r="A17" s="118"/>
      <c r="B17" s="121" t="s">
        <v>110</v>
      </c>
      <c r="C17" s="113">
        <v>26.92982456140351</v>
      </c>
      <c r="D17" s="114">
        <v>8903</v>
      </c>
      <c r="E17" s="114">
        <v>8912</v>
      </c>
      <c r="F17" s="114">
        <v>8922</v>
      </c>
      <c r="G17" s="114">
        <v>8846</v>
      </c>
      <c r="H17" s="114">
        <v>8665</v>
      </c>
      <c r="I17" s="115">
        <v>238</v>
      </c>
      <c r="J17" s="116">
        <v>2.7466820542412003</v>
      </c>
    </row>
    <row r="18" spans="1:10" s="110" customFormat="1" ht="13.5" customHeight="1" x14ac:dyDescent="0.2">
      <c r="A18" s="120"/>
      <c r="B18" s="121" t="s">
        <v>111</v>
      </c>
      <c r="C18" s="113">
        <v>0.87114337568058076</v>
      </c>
      <c r="D18" s="114">
        <v>288</v>
      </c>
      <c r="E18" s="114">
        <v>292</v>
      </c>
      <c r="F18" s="114">
        <v>290</v>
      </c>
      <c r="G18" s="114">
        <v>280</v>
      </c>
      <c r="H18" s="114">
        <v>262</v>
      </c>
      <c r="I18" s="115">
        <v>26</v>
      </c>
      <c r="J18" s="116">
        <v>9.9236641221374047</v>
      </c>
    </row>
    <row r="19" spans="1:10" s="110" customFormat="1" ht="13.5" customHeight="1" x14ac:dyDescent="0.2">
      <c r="A19" s="120"/>
      <c r="B19" s="121" t="s">
        <v>112</v>
      </c>
      <c r="C19" s="113">
        <v>0.26618269812462192</v>
      </c>
      <c r="D19" s="114">
        <v>88</v>
      </c>
      <c r="E19" s="114">
        <v>80</v>
      </c>
      <c r="F19" s="114">
        <v>79</v>
      </c>
      <c r="G19" s="114">
        <v>78</v>
      </c>
      <c r="H19" s="114">
        <v>67</v>
      </c>
      <c r="I19" s="115">
        <v>21</v>
      </c>
      <c r="J19" s="116">
        <v>31.343283582089551</v>
      </c>
    </row>
    <row r="20" spans="1:10" s="110" customFormat="1" ht="13.5" customHeight="1" x14ac:dyDescent="0.2">
      <c r="A20" s="118" t="s">
        <v>113</v>
      </c>
      <c r="B20" s="122" t="s">
        <v>114</v>
      </c>
      <c r="C20" s="113">
        <v>68.7416817906836</v>
      </c>
      <c r="D20" s="114">
        <v>22726</v>
      </c>
      <c r="E20" s="114">
        <v>22897</v>
      </c>
      <c r="F20" s="114">
        <v>23213</v>
      </c>
      <c r="G20" s="114">
        <v>23048</v>
      </c>
      <c r="H20" s="114">
        <v>23162</v>
      </c>
      <c r="I20" s="115">
        <v>-436</v>
      </c>
      <c r="J20" s="116">
        <v>-1.8823935756843104</v>
      </c>
    </row>
    <row r="21" spans="1:10" s="110" customFormat="1" ht="13.5" customHeight="1" x14ac:dyDescent="0.2">
      <c r="A21" s="120"/>
      <c r="B21" s="122" t="s">
        <v>115</v>
      </c>
      <c r="C21" s="113">
        <v>31.258318209316393</v>
      </c>
      <c r="D21" s="114">
        <v>10334</v>
      </c>
      <c r="E21" s="114">
        <v>10323</v>
      </c>
      <c r="F21" s="114">
        <v>10446</v>
      </c>
      <c r="G21" s="114">
        <v>10351</v>
      </c>
      <c r="H21" s="114">
        <v>10199</v>
      </c>
      <c r="I21" s="115">
        <v>135</v>
      </c>
      <c r="J21" s="116">
        <v>1.3236591822727719</v>
      </c>
    </row>
    <row r="22" spans="1:10" s="110" customFormat="1" ht="13.5" customHeight="1" x14ac:dyDescent="0.2">
      <c r="A22" s="118" t="s">
        <v>113</v>
      </c>
      <c r="B22" s="122" t="s">
        <v>116</v>
      </c>
      <c r="C22" s="113">
        <v>97.628554143980637</v>
      </c>
      <c r="D22" s="114">
        <v>32276</v>
      </c>
      <c r="E22" s="114">
        <v>32468</v>
      </c>
      <c r="F22" s="114">
        <v>32871</v>
      </c>
      <c r="G22" s="114">
        <v>32609</v>
      </c>
      <c r="H22" s="114">
        <v>32524</v>
      </c>
      <c r="I22" s="115">
        <v>-248</v>
      </c>
      <c r="J22" s="116">
        <v>-0.76251383593653921</v>
      </c>
    </row>
    <row r="23" spans="1:10" s="110" customFormat="1" ht="13.5" customHeight="1" x14ac:dyDescent="0.2">
      <c r="A23" s="123"/>
      <c r="B23" s="124" t="s">
        <v>117</v>
      </c>
      <c r="C23" s="125">
        <v>2.3623714458560192</v>
      </c>
      <c r="D23" s="114">
        <v>781</v>
      </c>
      <c r="E23" s="114">
        <v>748</v>
      </c>
      <c r="F23" s="114">
        <v>784</v>
      </c>
      <c r="G23" s="114">
        <v>785</v>
      </c>
      <c r="H23" s="114">
        <v>834</v>
      </c>
      <c r="I23" s="115">
        <v>-53</v>
      </c>
      <c r="J23" s="116">
        <v>-6.3549160671462825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4207</v>
      </c>
      <c r="E26" s="114">
        <v>4433</v>
      </c>
      <c r="F26" s="114">
        <v>4454</v>
      </c>
      <c r="G26" s="114">
        <v>4491</v>
      </c>
      <c r="H26" s="140">
        <v>4392</v>
      </c>
      <c r="I26" s="115">
        <v>-185</v>
      </c>
      <c r="J26" s="116">
        <v>-4.2122040072859743</v>
      </c>
    </row>
    <row r="27" spans="1:10" s="110" customFormat="1" ht="13.5" customHeight="1" x14ac:dyDescent="0.2">
      <c r="A27" s="118" t="s">
        <v>105</v>
      </c>
      <c r="B27" s="119" t="s">
        <v>106</v>
      </c>
      <c r="C27" s="113">
        <v>42.167815545519375</v>
      </c>
      <c r="D27" s="115">
        <v>1774</v>
      </c>
      <c r="E27" s="114">
        <v>1850</v>
      </c>
      <c r="F27" s="114">
        <v>1846</v>
      </c>
      <c r="G27" s="114">
        <v>1848</v>
      </c>
      <c r="H27" s="140">
        <v>1803</v>
      </c>
      <c r="I27" s="115">
        <v>-29</v>
      </c>
      <c r="J27" s="116">
        <v>-1.6084303937881308</v>
      </c>
    </row>
    <row r="28" spans="1:10" s="110" customFormat="1" ht="13.5" customHeight="1" x14ac:dyDescent="0.2">
      <c r="A28" s="120"/>
      <c r="B28" s="119" t="s">
        <v>107</v>
      </c>
      <c r="C28" s="113">
        <v>57.832184454480625</v>
      </c>
      <c r="D28" s="115">
        <v>2433</v>
      </c>
      <c r="E28" s="114">
        <v>2583</v>
      </c>
      <c r="F28" s="114">
        <v>2608</v>
      </c>
      <c r="G28" s="114">
        <v>2643</v>
      </c>
      <c r="H28" s="140">
        <v>2589</v>
      </c>
      <c r="I28" s="115">
        <v>-156</v>
      </c>
      <c r="J28" s="116">
        <v>-6.0254924681344146</v>
      </c>
    </row>
    <row r="29" spans="1:10" s="110" customFormat="1" ht="13.5" customHeight="1" x14ac:dyDescent="0.2">
      <c r="A29" s="118" t="s">
        <v>105</v>
      </c>
      <c r="B29" s="121" t="s">
        <v>108</v>
      </c>
      <c r="C29" s="113">
        <v>7.6539101497504163</v>
      </c>
      <c r="D29" s="115">
        <v>322</v>
      </c>
      <c r="E29" s="114">
        <v>346</v>
      </c>
      <c r="F29" s="114">
        <v>351</v>
      </c>
      <c r="G29" s="114">
        <v>381</v>
      </c>
      <c r="H29" s="140">
        <v>320</v>
      </c>
      <c r="I29" s="115">
        <v>2</v>
      </c>
      <c r="J29" s="116">
        <v>0.625</v>
      </c>
    </row>
    <row r="30" spans="1:10" s="110" customFormat="1" ht="13.5" customHeight="1" x14ac:dyDescent="0.2">
      <c r="A30" s="118"/>
      <c r="B30" s="121" t="s">
        <v>109</v>
      </c>
      <c r="C30" s="113">
        <v>36.035179462800095</v>
      </c>
      <c r="D30" s="115">
        <v>1516</v>
      </c>
      <c r="E30" s="114">
        <v>1617</v>
      </c>
      <c r="F30" s="114">
        <v>1624</v>
      </c>
      <c r="G30" s="114">
        <v>1643</v>
      </c>
      <c r="H30" s="140">
        <v>1681</v>
      </c>
      <c r="I30" s="115">
        <v>-165</v>
      </c>
      <c r="J30" s="116">
        <v>-9.815585960737657</v>
      </c>
    </row>
    <row r="31" spans="1:10" s="110" customFormat="1" ht="13.5" customHeight="1" x14ac:dyDescent="0.2">
      <c r="A31" s="118"/>
      <c r="B31" s="121" t="s">
        <v>110</v>
      </c>
      <c r="C31" s="113">
        <v>28.690278107915379</v>
      </c>
      <c r="D31" s="115">
        <v>1207</v>
      </c>
      <c r="E31" s="114">
        <v>1265</v>
      </c>
      <c r="F31" s="114">
        <v>1293</v>
      </c>
      <c r="G31" s="114">
        <v>1322</v>
      </c>
      <c r="H31" s="140">
        <v>1327</v>
      </c>
      <c r="I31" s="115">
        <v>-120</v>
      </c>
      <c r="J31" s="116">
        <v>-9.0429540316503392</v>
      </c>
    </row>
    <row r="32" spans="1:10" s="110" customFormat="1" ht="13.5" customHeight="1" x14ac:dyDescent="0.2">
      <c r="A32" s="120"/>
      <c r="B32" s="121" t="s">
        <v>111</v>
      </c>
      <c r="C32" s="113">
        <v>27.62063227953411</v>
      </c>
      <c r="D32" s="115">
        <v>1162</v>
      </c>
      <c r="E32" s="114">
        <v>1205</v>
      </c>
      <c r="F32" s="114">
        <v>1186</v>
      </c>
      <c r="G32" s="114">
        <v>1145</v>
      </c>
      <c r="H32" s="140">
        <v>1064</v>
      </c>
      <c r="I32" s="115">
        <v>98</v>
      </c>
      <c r="J32" s="116">
        <v>9.2105263157894743</v>
      </c>
    </row>
    <row r="33" spans="1:10" s="110" customFormat="1" ht="13.5" customHeight="1" x14ac:dyDescent="0.2">
      <c r="A33" s="120"/>
      <c r="B33" s="121" t="s">
        <v>112</v>
      </c>
      <c r="C33" s="113">
        <v>3.9220347040646542</v>
      </c>
      <c r="D33" s="115">
        <v>165</v>
      </c>
      <c r="E33" s="114">
        <v>191</v>
      </c>
      <c r="F33" s="114">
        <v>193</v>
      </c>
      <c r="G33" s="114">
        <v>154</v>
      </c>
      <c r="H33" s="140">
        <v>136</v>
      </c>
      <c r="I33" s="115">
        <v>29</v>
      </c>
      <c r="J33" s="116">
        <v>21.323529411764707</v>
      </c>
    </row>
    <row r="34" spans="1:10" s="110" customFormat="1" ht="13.5" customHeight="1" x14ac:dyDescent="0.2">
      <c r="A34" s="118" t="s">
        <v>113</v>
      </c>
      <c r="B34" s="122" t="s">
        <v>116</v>
      </c>
      <c r="C34" s="113">
        <v>98.478725932968857</v>
      </c>
      <c r="D34" s="115">
        <v>4143</v>
      </c>
      <c r="E34" s="114">
        <v>4373</v>
      </c>
      <c r="F34" s="114">
        <v>4392</v>
      </c>
      <c r="G34" s="114">
        <v>4426</v>
      </c>
      <c r="H34" s="140">
        <v>4328</v>
      </c>
      <c r="I34" s="115">
        <v>-185</v>
      </c>
      <c r="J34" s="116">
        <v>-4.2744916820702406</v>
      </c>
    </row>
    <row r="35" spans="1:10" s="110" customFormat="1" ht="13.5" customHeight="1" x14ac:dyDescent="0.2">
      <c r="A35" s="118"/>
      <c r="B35" s="119" t="s">
        <v>117</v>
      </c>
      <c r="C35" s="113">
        <v>1.449964345139054</v>
      </c>
      <c r="D35" s="115">
        <v>61</v>
      </c>
      <c r="E35" s="114">
        <v>57</v>
      </c>
      <c r="F35" s="114">
        <v>59</v>
      </c>
      <c r="G35" s="114">
        <v>61</v>
      </c>
      <c r="H35" s="140">
        <v>60</v>
      </c>
      <c r="I35" s="115">
        <v>1</v>
      </c>
      <c r="J35" s="116">
        <v>1.6666666666666667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2954</v>
      </c>
      <c r="E37" s="114">
        <v>3099</v>
      </c>
      <c r="F37" s="114">
        <v>3136</v>
      </c>
      <c r="G37" s="114">
        <v>3193</v>
      </c>
      <c r="H37" s="140">
        <v>3130</v>
      </c>
      <c r="I37" s="115">
        <v>-176</v>
      </c>
      <c r="J37" s="116">
        <v>-5.6230031948881791</v>
      </c>
    </row>
    <row r="38" spans="1:10" s="110" customFormat="1" ht="13.5" customHeight="1" x14ac:dyDescent="0.2">
      <c r="A38" s="118" t="s">
        <v>105</v>
      </c>
      <c r="B38" s="119" t="s">
        <v>106</v>
      </c>
      <c r="C38" s="113">
        <v>44.177386594448208</v>
      </c>
      <c r="D38" s="115">
        <v>1305</v>
      </c>
      <c r="E38" s="114">
        <v>1370</v>
      </c>
      <c r="F38" s="114">
        <v>1364</v>
      </c>
      <c r="G38" s="114">
        <v>1391</v>
      </c>
      <c r="H38" s="140">
        <v>1354</v>
      </c>
      <c r="I38" s="115">
        <v>-49</v>
      </c>
      <c r="J38" s="116">
        <v>-3.6189069423929099</v>
      </c>
    </row>
    <row r="39" spans="1:10" s="110" customFormat="1" ht="13.5" customHeight="1" x14ac:dyDescent="0.2">
      <c r="A39" s="120"/>
      <c r="B39" s="119" t="s">
        <v>107</v>
      </c>
      <c r="C39" s="113">
        <v>55.822613405551792</v>
      </c>
      <c r="D39" s="115">
        <v>1649</v>
      </c>
      <c r="E39" s="114">
        <v>1729</v>
      </c>
      <c r="F39" s="114">
        <v>1772</v>
      </c>
      <c r="G39" s="114">
        <v>1802</v>
      </c>
      <c r="H39" s="140">
        <v>1776</v>
      </c>
      <c r="I39" s="115">
        <v>-127</v>
      </c>
      <c r="J39" s="116">
        <v>-7.1509009009009006</v>
      </c>
    </row>
    <row r="40" spans="1:10" s="110" customFormat="1" ht="13.5" customHeight="1" x14ac:dyDescent="0.2">
      <c r="A40" s="118" t="s">
        <v>105</v>
      </c>
      <c r="B40" s="121" t="s">
        <v>108</v>
      </c>
      <c r="C40" s="113">
        <v>8.0230196343940428</v>
      </c>
      <c r="D40" s="115">
        <v>237</v>
      </c>
      <c r="E40" s="114">
        <v>258</v>
      </c>
      <c r="F40" s="114">
        <v>274</v>
      </c>
      <c r="G40" s="114">
        <v>316</v>
      </c>
      <c r="H40" s="140">
        <v>252</v>
      </c>
      <c r="I40" s="115">
        <v>-15</v>
      </c>
      <c r="J40" s="116">
        <v>-5.9523809523809526</v>
      </c>
    </row>
    <row r="41" spans="1:10" s="110" customFormat="1" ht="13.5" customHeight="1" x14ac:dyDescent="0.2">
      <c r="A41" s="118"/>
      <c r="B41" s="121" t="s">
        <v>109</v>
      </c>
      <c r="C41" s="113">
        <v>22.105619498984428</v>
      </c>
      <c r="D41" s="115">
        <v>653</v>
      </c>
      <c r="E41" s="114">
        <v>693</v>
      </c>
      <c r="F41" s="114">
        <v>710</v>
      </c>
      <c r="G41" s="114">
        <v>740</v>
      </c>
      <c r="H41" s="140">
        <v>799</v>
      </c>
      <c r="I41" s="115">
        <v>-146</v>
      </c>
      <c r="J41" s="116">
        <v>-18.272841051314142</v>
      </c>
    </row>
    <row r="42" spans="1:10" s="110" customFormat="1" ht="13.5" customHeight="1" x14ac:dyDescent="0.2">
      <c r="A42" s="118"/>
      <c r="B42" s="121" t="s">
        <v>110</v>
      </c>
      <c r="C42" s="113">
        <v>31.110358835477317</v>
      </c>
      <c r="D42" s="115">
        <v>919</v>
      </c>
      <c r="E42" s="114">
        <v>955</v>
      </c>
      <c r="F42" s="114">
        <v>983</v>
      </c>
      <c r="G42" s="114">
        <v>1008</v>
      </c>
      <c r="H42" s="140">
        <v>1023</v>
      </c>
      <c r="I42" s="115">
        <v>-104</v>
      </c>
      <c r="J42" s="116">
        <v>-10.166177908113392</v>
      </c>
    </row>
    <row r="43" spans="1:10" s="110" customFormat="1" ht="13.5" customHeight="1" x14ac:dyDescent="0.2">
      <c r="A43" s="120"/>
      <c r="B43" s="121" t="s">
        <v>111</v>
      </c>
      <c r="C43" s="113">
        <v>38.761002031144209</v>
      </c>
      <c r="D43" s="115">
        <v>1145</v>
      </c>
      <c r="E43" s="114">
        <v>1193</v>
      </c>
      <c r="F43" s="114">
        <v>1169</v>
      </c>
      <c r="G43" s="114">
        <v>1129</v>
      </c>
      <c r="H43" s="140">
        <v>1056</v>
      </c>
      <c r="I43" s="115">
        <v>89</v>
      </c>
      <c r="J43" s="116">
        <v>8.4280303030303028</v>
      </c>
    </row>
    <row r="44" spans="1:10" s="110" customFormat="1" ht="13.5" customHeight="1" x14ac:dyDescent="0.2">
      <c r="A44" s="120"/>
      <c r="B44" s="121" t="s">
        <v>112</v>
      </c>
      <c r="C44" s="113">
        <v>5.3825321597833442</v>
      </c>
      <c r="D44" s="115">
        <v>159</v>
      </c>
      <c r="E44" s="114" t="s">
        <v>513</v>
      </c>
      <c r="F44" s="114">
        <v>189</v>
      </c>
      <c r="G44" s="114">
        <v>149</v>
      </c>
      <c r="H44" s="140">
        <v>136</v>
      </c>
      <c r="I44" s="115">
        <v>23</v>
      </c>
      <c r="J44" s="116">
        <v>16.911764705882351</v>
      </c>
    </row>
    <row r="45" spans="1:10" s="110" customFormat="1" ht="13.5" customHeight="1" x14ac:dyDescent="0.2">
      <c r="A45" s="118" t="s">
        <v>113</v>
      </c>
      <c r="B45" s="122" t="s">
        <v>116</v>
      </c>
      <c r="C45" s="113">
        <v>98.273527420446854</v>
      </c>
      <c r="D45" s="115">
        <v>2903</v>
      </c>
      <c r="E45" s="114">
        <v>3047</v>
      </c>
      <c r="F45" s="114">
        <v>3080</v>
      </c>
      <c r="G45" s="114">
        <v>3135</v>
      </c>
      <c r="H45" s="140">
        <v>3075</v>
      </c>
      <c r="I45" s="115">
        <v>-172</v>
      </c>
      <c r="J45" s="116">
        <v>-5.5934959349593498</v>
      </c>
    </row>
    <row r="46" spans="1:10" s="110" customFormat="1" ht="13.5" customHeight="1" x14ac:dyDescent="0.2">
      <c r="A46" s="118"/>
      <c r="B46" s="119" t="s">
        <v>117</v>
      </c>
      <c r="C46" s="113">
        <v>1.6249153689911984</v>
      </c>
      <c r="D46" s="115">
        <v>48</v>
      </c>
      <c r="E46" s="114">
        <v>49</v>
      </c>
      <c r="F46" s="114">
        <v>53</v>
      </c>
      <c r="G46" s="114">
        <v>54</v>
      </c>
      <c r="H46" s="140">
        <v>51</v>
      </c>
      <c r="I46" s="115">
        <v>-3</v>
      </c>
      <c r="J46" s="116">
        <v>-5.882352941176471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1253</v>
      </c>
      <c r="E48" s="114">
        <v>1334</v>
      </c>
      <c r="F48" s="114">
        <v>1318</v>
      </c>
      <c r="G48" s="114">
        <v>1298</v>
      </c>
      <c r="H48" s="140">
        <v>1262</v>
      </c>
      <c r="I48" s="115">
        <v>-9</v>
      </c>
      <c r="J48" s="116">
        <v>-0.71315372424722667</v>
      </c>
    </row>
    <row r="49" spans="1:12" s="110" customFormat="1" ht="13.5" customHeight="1" x14ac:dyDescent="0.2">
      <c r="A49" s="118" t="s">
        <v>105</v>
      </c>
      <c r="B49" s="119" t="s">
        <v>106</v>
      </c>
      <c r="C49" s="113">
        <v>37.430167597765362</v>
      </c>
      <c r="D49" s="115">
        <v>469</v>
      </c>
      <c r="E49" s="114">
        <v>480</v>
      </c>
      <c r="F49" s="114">
        <v>482</v>
      </c>
      <c r="G49" s="114">
        <v>457</v>
      </c>
      <c r="H49" s="140">
        <v>449</v>
      </c>
      <c r="I49" s="115">
        <v>20</v>
      </c>
      <c r="J49" s="116">
        <v>4.4543429844097995</v>
      </c>
    </row>
    <row r="50" spans="1:12" s="110" customFormat="1" ht="13.5" customHeight="1" x14ac:dyDescent="0.2">
      <c r="A50" s="120"/>
      <c r="B50" s="119" t="s">
        <v>107</v>
      </c>
      <c r="C50" s="113">
        <v>62.569832402234638</v>
      </c>
      <c r="D50" s="115">
        <v>784</v>
      </c>
      <c r="E50" s="114">
        <v>854</v>
      </c>
      <c r="F50" s="114">
        <v>836</v>
      </c>
      <c r="G50" s="114">
        <v>841</v>
      </c>
      <c r="H50" s="140">
        <v>813</v>
      </c>
      <c r="I50" s="115">
        <v>-29</v>
      </c>
      <c r="J50" s="116">
        <v>-3.5670356703567037</v>
      </c>
    </row>
    <row r="51" spans="1:12" s="110" customFormat="1" ht="13.5" customHeight="1" x14ac:dyDescent="0.2">
      <c r="A51" s="118" t="s">
        <v>105</v>
      </c>
      <c r="B51" s="121" t="s">
        <v>108</v>
      </c>
      <c r="C51" s="113">
        <v>6.7837190742218674</v>
      </c>
      <c r="D51" s="115">
        <v>85</v>
      </c>
      <c r="E51" s="114">
        <v>88</v>
      </c>
      <c r="F51" s="114">
        <v>77</v>
      </c>
      <c r="G51" s="114">
        <v>65</v>
      </c>
      <c r="H51" s="140">
        <v>68</v>
      </c>
      <c r="I51" s="115">
        <v>17</v>
      </c>
      <c r="J51" s="116">
        <v>25</v>
      </c>
    </row>
    <row r="52" spans="1:12" s="110" customFormat="1" ht="13.5" customHeight="1" x14ac:dyDescent="0.2">
      <c r="A52" s="118"/>
      <c r="B52" s="121" t="s">
        <v>109</v>
      </c>
      <c r="C52" s="113">
        <v>68.874700718276131</v>
      </c>
      <c r="D52" s="115">
        <v>863</v>
      </c>
      <c r="E52" s="114">
        <v>924</v>
      </c>
      <c r="F52" s="114">
        <v>914</v>
      </c>
      <c r="G52" s="114">
        <v>903</v>
      </c>
      <c r="H52" s="140">
        <v>882</v>
      </c>
      <c r="I52" s="115">
        <v>-19</v>
      </c>
      <c r="J52" s="116">
        <v>-2.1541950113378685</v>
      </c>
    </row>
    <row r="53" spans="1:12" s="110" customFormat="1" ht="13.5" customHeight="1" x14ac:dyDescent="0.2">
      <c r="A53" s="118"/>
      <c r="B53" s="121" t="s">
        <v>110</v>
      </c>
      <c r="C53" s="113">
        <v>22.984836392657623</v>
      </c>
      <c r="D53" s="115">
        <v>288</v>
      </c>
      <c r="E53" s="114">
        <v>310</v>
      </c>
      <c r="F53" s="114">
        <v>310</v>
      </c>
      <c r="G53" s="114">
        <v>314</v>
      </c>
      <c r="H53" s="140">
        <v>304</v>
      </c>
      <c r="I53" s="115">
        <v>-16</v>
      </c>
      <c r="J53" s="116">
        <v>-5.2631578947368425</v>
      </c>
    </row>
    <row r="54" spans="1:12" s="110" customFormat="1" ht="13.5" customHeight="1" x14ac:dyDescent="0.2">
      <c r="A54" s="120"/>
      <c r="B54" s="121" t="s">
        <v>111</v>
      </c>
      <c r="C54" s="113">
        <v>1.3567438148443736</v>
      </c>
      <c r="D54" s="115">
        <v>17</v>
      </c>
      <c r="E54" s="114">
        <v>12</v>
      </c>
      <c r="F54" s="114">
        <v>17</v>
      </c>
      <c r="G54" s="114">
        <v>16</v>
      </c>
      <c r="H54" s="140">
        <v>8</v>
      </c>
      <c r="I54" s="115">
        <v>9</v>
      </c>
      <c r="J54" s="116">
        <v>112.5</v>
      </c>
    </row>
    <row r="55" spans="1:12" s="110" customFormat="1" ht="13.5" customHeight="1" x14ac:dyDescent="0.2">
      <c r="A55" s="120"/>
      <c r="B55" s="121" t="s">
        <v>112</v>
      </c>
      <c r="C55" s="113">
        <v>0.4788507581803671</v>
      </c>
      <c r="D55" s="115">
        <v>6</v>
      </c>
      <c r="E55" s="114" t="s">
        <v>513</v>
      </c>
      <c r="F55" s="114">
        <v>4</v>
      </c>
      <c r="G55" s="114">
        <v>5</v>
      </c>
      <c r="H55" s="140">
        <v>0</v>
      </c>
      <c r="I55" s="115">
        <v>6</v>
      </c>
      <c r="J55" s="116" t="s">
        <v>514</v>
      </c>
    </row>
    <row r="56" spans="1:12" s="110" customFormat="1" ht="13.5" customHeight="1" x14ac:dyDescent="0.2">
      <c r="A56" s="118" t="s">
        <v>113</v>
      </c>
      <c r="B56" s="122" t="s">
        <v>116</v>
      </c>
      <c r="C56" s="113">
        <v>98.962490023942536</v>
      </c>
      <c r="D56" s="115">
        <v>1240</v>
      </c>
      <c r="E56" s="114">
        <v>1326</v>
      </c>
      <c r="F56" s="114">
        <v>1312</v>
      </c>
      <c r="G56" s="114">
        <v>1291</v>
      </c>
      <c r="H56" s="140">
        <v>1253</v>
      </c>
      <c r="I56" s="115">
        <v>-13</v>
      </c>
      <c r="J56" s="116">
        <v>-1.037509976057462</v>
      </c>
    </row>
    <row r="57" spans="1:12" s="110" customFormat="1" ht="13.5" customHeight="1" x14ac:dyDescent="0.2">
      <c r="A57" s="142"/>
      <c r="B57" s="124" t="s">
        <v>117</v>
      </c>
      <c r="C57" s="125">
        <v>1.037509976057462</v>
      </c>
      <c r="D57" s="143">
        <v>13</v>
      </c>
      <c r="E57" s="144">
        <v>8</v>
      </c>
      <c r="F57" s="144">
        <v>6</v>
      </c>
      <c r="G57" s="144">
        <v>7</v>
      </c>
      <c r="H57" s="145">
        <v>9</v>
      </c>
      <c r="I57" s="143">
        <v>4</v>
      </c>
      <c r="J57" s="146">
        <v>44.444444444444443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33060</v>
      </c>
      <c r="E12" s="236">
        <v>33220</v>
      </c>
      <c r="F12" s="114">
        <v>33659</v>
      </c>
      <c r="G12" s="114">
        <v>33399</v>
      </c>
      <c r="H12" s="140">
        <v>33361</v>
      </c>
      <c r="I12" s="115">
        <v>-301</v>
      </c>
      <c r="J12" s="116">
        <v>-0.9022511315608045</v>
      </c>
    </row>
    <row r="13" spans="1:15" s="110" customFormat="1" ht="12" customHeight="1" x14ac:dyDescent="0.2">
      <c r="A13" s="118" t="s">
        <v>105</v>
      </c>
      <c r="B13" s="119" t="s">
        <v>106</v>
      </c>
      <c r="C13" s="113">
        <v>51.067755595886268</v>
      </c>
      <c r="D13" s="115">
        <v>16883</v>
      </c>
      <c r="E13" s="114">
        <v>16941</v>
      </c>
      <c r="F13" s="114">
        <v>17246</v>
      </c>
      <c r="G13" s="114">
        <v>17143</v>
      </c>
      <c r="H13" s="140">
        <v>17086</v>
      </c>
      <c r="I13" s="115">
        <v>-203</v>
      </c>
      <c r="J13" s="116">
        <v>-1.1881072222872526</v>
      </c>
    </row>
    <row r="14" spans="1:15" s="110" customFormat="1" ht="12" customHeight="1" x14ac:dyDescent="0.2">
      <c r="A14" s="118"/>
      <c r="B14" s="119" t="s">
        <v>107</v>
      </c>
      <c r="C14" s="113">
        <v>48.932244404113732</v>
      </c>
      <c r="D14" s="115">
        <v>16177</v>
      </c>
      <c r="E14" s="114">
        <v>16279</v>
      </c>
      <c r="F14" s="114">
        <v>16413</v>
      </c>
      <c r="G14" s="114">
        <v>16256</v>
      </c>
      <c r="H14" s="140">
        <v>16275</v>
      </c>
      <c r="I14" s="115">
        <v>-98</v>
      </c>
      <c r="J14" s="116">
        <v>-0.60215053763440862</v>
      </c>
    </row>
    <row r="15" spans="1:15" s="110" customFormat="1" ht="12" customHeight="1" x14ac:dyDescent="0.2">
      <c r="A15" s="118" t="s">
        <v>105</v>
      </c>
      <c r="B15" s="121" t="s">
        <v>108</v>
      </c>
      <c r="C15" s="113">
        <v>7.4652147610405324</v>
      </c>
      <c r="D15" s="115">
        <v>2468</v>
      </c>
      <c r="E15" s="114">
        <v>2512</v>
      </c>
      <c r="F15" s="114">
        <v>2569</v>
      </c>
      <c r="G15" s="114">
        <v>2284</v>
      </c>
      <c r="H15" s="140">
        <v>2377</v>
      </c>
      <c r="I15" s="115">
        <v>91</v>
      </c>
      <c r="J15" s="116">
        <v>3.8283550694152293</v>
      </c>
    </row>
    <row r="16" spans="1:15" s="110" customFormat="1" ht="12" customHeight="1" x14ac:dyDescent="0.2">
      <c r="A16" s="118"/>
      <c r="B16" s="121" t="s">
        <v>109</v>
      </c>
      <c r="C16" s="113">
        <v>64.733817301875376</v>
      </c>
      <c r="D16" s="115">
        <v>21401</v>
      </c>
      <c r="E16" s="114">
        <v>21504</v>
      </c>
      <c r="F16" s="114">
        <v>21878</v>
      </c>
      <c r="G16" s="114">
        <v>21989</v>
      </c>
      <c r="H16" s="140">
        <v>22057</v>
      </c>
      <c r="I16" s="115">
        <v>-656</v>
      </c>
      <c r="J16" s="116">
        <v>-2.974112526635535</v>
      </c>
    </row>
    <row r="17" spans="1:10" s="110" customFormat="1" ht="12" customHeight="1" x14ac:dyDescent="0.2">
      <c r="A17" s="118"/>
      <c r="B17" s="121" t="s">
        <v>110</v>
      </c>
      <c r="C17" s="113">
        <v>26.92982456140351</v>
      </c>
      <c r="D17" s="115">
        <v>8903</v>
      </c>
      <c r="E17" s="114">
        <v>8912</v>
      </c>
      <c r="F17" s="114">
        <v>8922</v>
      </c>
      <c r="G17" s="114">
        <v>8846</v>
      </c>
      <c r="H17" s="140">
        <v>8665</v>
      </c>
      <c r="I17" s="115">
        <v>238</v>
      </c>
      <c r="J17" s="116">
        <v>2.7466820542412003</v>
      </c>
    </row>
    <row r="18" spans="1:10" s="110" customFormat="1" ht="12" customHeight="1" x14ac:dyDescent="0.2">
      <c r="A18" s="120"/>
      <c r="B18" s="121" t="s">
        <v>111</v>
      </c>
      <c r="C18" s="113">
        <v>0.87114337568058076</v>
      </c>
      <c r="D18" s="115">
        <v>288</v>
      </c>
      <c r="E18" s="114">
        <v>292</v>
      </c>
      <c r="F18" s="114">
        <v>290</v>
      </c>
      <c r="G18" s="114">
        <v>280</v>
      </c>
      <c r="H18" s="140">
        <v>262</v>
      </c>
      <c r="I18" s="115">
        <v>26</v>
      </c>
      <c r="J18" s="116">
        <v>9.9236641221374047</v>
      </c>
    </row>
    <row r="19" spans="1:10" s="110" customFormat="1" ht="12" customHeight="1" x14ac:dyDescent="0.2">
      <c r="A19" s="120"/>
      <c r="B19" s="121" t="s">
        <v>112</v>
      </c>
      <c r="C19" s="113">
        <v>0.26618269812462192</v>
      </c>
      <c r="D19" s="115">
        <v>88</v>
      </c>
      <c r="E19" s="114">
        <v>80</v>
      </c>
      <c r="F19" s="114">
        <v>79</v>
      </c>
      <c r="G19" s="114">
        <v>78</v>
      </c>
      <c r="H19" s="140">
        <v>67</v>
      </c>
      <c r="I19" s="115">
        <v>21</v>
      </c>
      <c r="J19" s="116">
        <v>31.343283582089551</v>
      </c>
    </row>
    <row r="20" spans="1:10" s="110" customFormat="1" ht="12" customHeight="1" x14ac:dyDescent="0.2">
      <c r="A20" s="118" t="s">
        <v>113</v>
      </c>
      <c r="B20" s="119" t="s">
        <v>181</v>
      </c>
      <c r="C20" s="113">
        <v>68.7416817906836</v>
      </c>
      <c r="D20" s="115">
        <v>22726</v>
      </c>
      <c r="E20" s="114">
        <v>22897</v>
      </c>
      <c r="F20" s="114">
        <v>23213</v>
      </c>
      <c r="G20" s="114">
        <v>23048</v>
      </c>
      <c r="H20" s="140">
        <v>23162</v>
      </c>
      <c r="I20" s="115">
        <v>-436</v>
      </c>
      <c r="J20" s="116">
        <v>-1.8823935756843104</v>
      </c>
    </row>
    <row r="21" spans="1:10" s="110" customFormat="1" ht="12" customHeight="1" x14ac:dyDescent="0.2">
      <c r="A21" s="118"/>
      <c r="B21" s="119" t="s">
        <v>182</v>
      </c>
      <c r="C21" s="113">
        <v>31.258318209316393</v>
      </c>
      <c r="D21" s="115">
        <v>10334</v>
      </c>
      <c r="E21" s="114">
        <v>10323</v>
      </c>
      <c r="F21" s="114">
        <v>10446</v>
      </c>
      <c r="G21" s="114">
        <v>10351</v>
      </c>
      <c r="H21" s="140">
        <v>10199</v>
      </c>
      <c r="I21" s="115">
        <v>135</v>
      </c>
      <c r="J21" s="116">
        <v>1.3236591822727719</v>
      </c>
    </row>
    <row r="22" spans="1:10" s="110" customFormat="1" ht="12" customHeight="1" x14ac:dyDescent="0.2">
      <c r="A22" s="118" t="s">
        <v>113</v>
      </c>
      <c r="B22" s="119" t="s">
        <v>116</v>
      </c>
      <c r="C22" s="113">
        <v>97.628554143980637</v>
      </c>
      <c r="D22" s="115">
        <v>32276</v>
      </c>
      <c r="E22" s="114">
        <v>32468</v>
      </c>
      <c r="F22" s="114">
        <v>32871</v>
      </c>
      <c r="G22" s="114">
        <v>32609</v>
      </c>
      <c r="H22" s="140">
        <v>32524</v>
      </c>
      <c r="I22" s="115">
        <v>-248</v>
      </c>
      <c r="J22" s="116">
        <v>-0.76251383593653921</v>
      </c>
    </row>
    <row r="23" spans="1:10" s="110" customFormat="1" ht="12" customHeight="1" x14ac:dyDescent="0.2">
      <c r="A23" s="118"/>
      <c r="B23" s="119" t="s">
        <v>117</v>
      </c>
      <c r="C23" s="113">
        <v>2.3623714458560192</v>
      </c>
      <c r="D23" s="115">
        <v>781</v>
      </c>
      <c r="E23" s="114">
        <v>748</v>
      </c>
      <c r="F23" s="114">
        <v>784</v>
      </c>
      <c r="G23" s="114">
        <v>785</v>
      </c>
      <c r="H23" s="140">
        <v>834</v>
      </c>
      <c r="I23" s="115">
        <v>-53</v>
      </c>
      <c r="J23" s="116">
        <v>-6.3549160671462825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39561</v>
      </c>
      <c r="E64" s="236">
        <v>39874</v>
      </c>
      <c r="F64" s="236">
        <v>40370</v>
      </c>
      <c r="G64" s="236">
        <v>39873</v>
      </c>
      <c r="H64" s="140">
        <v>39718</v>
      </c>
      <c r="I64" s="115">
        <v>-157</v>
      </c>
      <c r="J64" s="116">
        <v>-0.39528677174077242</v>
      </c>
    </row>
    <row r="65" spans="1:12" s="110" customFormat="1" ht="12" customHeight="1" x14ac:dyDescent="0.2">
      <c r="A65" s="118" t="s">
        <v>105</v>
      </c>
      <c r="B65" s="119" t="s">
        <v>106</v>
      </c>
      <c r="C65" s="113">
        <v>53.024443264831525</v>
      </c>
      <c r="D65" s="235">
        <v>20977</v>
      </c>
      <c r="E65" s="236">
        <v>21134</v>
      </c>
      <c r="F65" s="236">
        <v>21515</v>
      </c>
      <c r="G65" s="236">
        <v>21228</v>
      </c>
      <c r="H65" s="140">
        <v>21137</v>
      </c>
      <c r="I65" s="115">
        <v>-160</v>
      </c>
      <c r="J65" s="116">
        <v>-0.75696645692387754</v>
      </c>
    </row>
    <row r="66" spans="1:12" s="110" customFormat="1" ht="12" customHeight="1" x14ac:dyDescent="0.2">
      <c r="A66" s="118"/>
      <c r="B66" s="119" t="s">
        <v>107</v>
      </c>
      <c r="C66" s="113">
        <v>46.975556735168475</v>
      </c>
      <c r="D66" s="235">
        <v>18584</v>
      </c>
      <c r="E66" s="236">
        <v>18740</v>
      </c>
      <c r="F66" s="236">
        <v>18855</v>
      </c>
      <c r="G66" s="236">
        <v>18645</v>
      </c>
      <c r="H66" s="140">
        <v>18581</v>
      </c>
      <c r="I66" s="115">
        <v>3</v>
      </c>
      <c r="J66" s="116">
        <v>1.6145524998654539E-2</v>
      </c>
    </row>
    <row r="67" spans="1:12" s="110" customFormat="1" ht="12" customHeight="1" x14ac:dyDescent="0.2">
      <c r="A67" s="118" t="s">
        <v>105</v>
      </c>
      <c r="B67" s="121" t="s">
        <v>108</v>
      </c>
      <c r="C67" s="113">
        <v>7.2950633199363013</v>
      </c>
      <c r="D67" s="235">
        <v>2886</v>
      </c>
      <c r="E67" s="236">
        <v>3005</v>
      </c>
      <c r="F67" s="236">
        <v>3106</v>
      </c>
      <c r="G67" s="236">
        <v>2674</v>
      </c>
      <c r="H67" s="140">
        <v>2750</v>
      </c>
      <c r="I67" s="115">
        <v>136</v>
      </c>
      <c r="J67" s="116">
        <v>4.9454545454545453</v>
      </c>
    </row>
    <row r="68" spans="1:12" s="110" customFormat="1" ht="12" customHeight="1" x14ac:dyDescent="0.2">
      <c r="A68" s="118"/>
      <c r="B68" s="121" t="s">
        <v>109</v>
      </c>
      <c r="C68" s="113">
        <v>64.778443416496046</v>
      </c>
      <c r="D68" s="235">
        <v>25627</v>
      </c>
      <c r="E68" s="236">
        <v>25760</v>
      </c>
      <c r="F68" s="236">
        <v>26147</v>
      </c>
      <c r="G68" s="236">
        <v>26200</v>
      </c>
      <c r="H68" s="140">
        <v>26223</v>
      </c>
      <c r="I68" s="115">
        <v>-596</v>
      </c>
      <c r="J68" s="116">
        <v>-2.2728139419593485</v>
      </c>
    </row>
    <row r="69" spans="1:12" s="110" customFormat="1" ht="12" customHeight="1" x14ac:dyDescent="0.2">
      <c r="A69" s="118"/>
      <c r="B69" s="121" t="s">
        <v>110</v>
      </c>
      <c r="C69" s="113">
        <v>27.049366800636992</v>
      </c>
      <c r="D69" s="235">
        <v>10701</v>
      </c>
      <c r="E69" s="236">
        <v>10758</v>
      </c>
      <c r="F69" s="236">
        <v>10771</v>
      </c>
      <c r="G69" s="236">
        <v>10661</v>
      </c>
      <c r="H69" s="140">
        <v>10439</v>
      </c>
      <c r="I69" s="115">
        <v>262</v>
      </c>
      <c r="J69" s="116">
        <v>2.5098189481751128</v>
      </c>
    </row>
    <row r="70" spans="1:12" s="110" customFormat="1" ht="12" customHeight="1" x14ac:dyDescent="0.2">
      <c r="A70" s="120"/>
      <c r="B70" s="121" t="s">
        <v>111</v>
      </c>
      <c r="C70" s="113">
        <v>0.87712646293066399</v>
      </c>
      <c r="D70" s="235">
        <v>347</v>
      </c>
      <c r="E70" s="236">
        <v>351</v>
      </c>
      <c r="F70" s="236">
        <v>346</v>
      </c>
      <c r="G70" s="236">
        <v>338</v>
      </c>
      <c r="H70" s="140">
        <v>306</v>
      </c>
      <c r="I70" s="115">
        <v>41</v>
      </c>
      <c r="J70" s="116">
        <v>13.398692810457517</v>
      </c>
    </row>
    <row r="71" spans="1:12" s="110" customFormat="1" ht="12" customHeight="1" x14ac:dyDescent="0.2">
      <c r="A71" s="120"/>
      <c r="B71" s="121" t="s">
        <v>112</v>
      </c>
      <c r="C71" s="113">
        <v>0.26288516468238921</v>
      </c>
      <c r="D71" s="235">
        <v>104</v>
      </c>
      <c r="E71" s="236">
        <v>107</v>
      </c>
      <c r="F71" s="236">
        <v>99</v>
      </c>
      <c r="G71" s="236">
        <v>94</v>
      </c>
      <c r="H71" s="140">
        <v>73</v>
      </c>
      <c r="I71" s="115">
        <v>31</v>
      </c>
      <c r="J71" s="116">
        <v>42.465753424657535</v>
      </c>
    </row>
    <row r="72" spans="1:12" s="110" customFormat="1" ht="12" customHeight="1" x14ac:dyDescent="0.2">
      <c r="A72" s="118" t="s">
        <v>113</v>
      </c>
      <c r="B72" s="119" t="s">
        <v>181</v>
      </c>
      <c r="C72" s="113">
        <v>69.634235737215946</v>
      </c>
      <c r="D72" s="235">
        <v>27548</v>
      </c>
      <c r="E72" s="236">
        <v>27830</v>
      </c>
      <c r="F72" s="236">
        <v>28315</v>
      </c>
      <c r="G72" s="236">
        <v>27911</v>
      </c>
      <c r="H72" s="140">
        <v>27948</v>
      </c>
      <c r="I72" s="115">
        <v>-400</v>
      </c>
      <c r="J72" s="116">
        <v>-1.4312294260770002</v>
      </c>
    </row>
    <row r="73" spans="1:12" s="110" customFormat="1" ht="12" customHeight="1" x14ac:dyDescent="0.2">
      <c r="A73" s="118"/>
      <c r="B73" s="119" t="s">
        <v>182</v>
      </c>
      <c r="C73" s="113">
        <v>30.365764262784054</v>
      </c>
      <c r="D73" s="115">
        <v>12013</v>
      </c>
      <c r="E73" s="114">
        <v>12044</v>
      </c>
      <c r="F73" s="114">
        <v>12055</v>
      </c>
      <c r="G73" s="114">
        <v>11962</v>
      </c>
      <c r="H73" s="140">
        <v>11770</v>
      </c>
      <c r="I73" s="115">
        <v>243</v>
      </c>
      <c r="J73" s="116">
        <v>2.0645709430756161</v>
      </c>
    </row>
    <row r="74" spans="1:12" s="110" customFormat="1" ht="12" customHeight="1" x14ac:dyDescent="0.2">
      <c r="A74" s="118" t="s">
        <v>113</v>
      </c>
      <c r="B74" s="119" t="s">
        <v>116</v>
      </c>
      <c r="C74" s="113">
        <v>98.250802558074867</v>
      </c>
      <c r="D74" s="115">
        <v>38869</v>
      </c>
      <c r="E74" s="114">
        <v>39177</v>
      </c>
      <c r="F74" s="114">
        <v>39654</v>
      </c>
      <c r="G74" s="114">
        <v>39172</v>
      </c>
      <c r="H74" s="140">
        <v>39018</v>
      </c>
      <c r="I74" s="115">
        <v>-149</v>
      </c>
      <c r="J74" s="116">
        <v>-0.38187503203649598</v>
      </c>
    </row>
    <row r="75" spans="1:12" s="110" customFormat="1" ht="12" customHeight="1" x14ac:dyDescent="0.2">
      <c r="A75" s="142"/>
      <c r="B75" s="124" t="s">
        <v>117</v>
      </c>
      <c r="C75" s="125">
        <v>1.7289755061803291</v>
      </c>
      <c r="D75" s="143">
        <v>684</v>
      </c>
      <c r="E75" s="144">
        <v>689</v>
      </c>
      <c r="F75" s="144">
        <v>709</v>
      </c>
      <c r="G75" s="144">
        <v>695</v>
      </c>
      <c r="H75" s="145">
        <v>696</v>
      </c>
      <c r="I75" s="143">
        <v>-12</v>
      </c>
      <c r="J75" s="146">
        <v>-1.7241379310344827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33060</v>
      </c>
      <c r="G11" s="114">
        <v>33220</v>
      </c>
      <c r="H11" s="114">
        <v>33659</v>
      </c>
      <c r="I11" s="114">
        <v>33399</v>
      </c>
      <c r="J11" s="140">
        <v>33361</v>
      </c>
      <c r="K11" s="114">
        <v>-301</v>
      </c>
      <c r="L11" s="116">
        <v>-0.9022511315608045</v>
      </c>
    </row>
    <row r="12" spans="1:17" s="110" customFormat="1" ht="24.95" customHeight="1" x14ac:dyDescent="0.2">
      <c r="A12" s="604" t="s">
        <v>185</v>
      </c>
      <c r="B12" s="605"/>
      <c r="C12" s="605"/>
      <c r="D12" s="606"/>
      <c r="E12" s="113">
        <v>51.067755595886268</v>
      </c>
      <c r="F12" s="115">
        <v>16883</v>
      </c>
      <c r="G12" s="114">
        <v>16941</v>
      </c>
      <c r="H12" s="114">
        <v>17246</v>
      </c>
      <c r="I12" s="114">
        <v>17143</v>
      </c>
      <c r="J12" s="140">
        <v>17086</v>
      </c>
      <c r="K12" s="114">
        <v>-203</v>
      </c>
      <c r="L12" s="116">
        <v>-1.1881072222872526</v>
      </c>
    </row>
    <row r="13" spans="1:17" s="110" customFormat="1" ht="15" customHeight="1" x14ac:dyDescent="0.2">
      <c r="A13" s="120"/>
      <c r="B13" s="612" t="s">
        <v>107</v>
      </c>
      <c r="C13" s="612"/>
      <c r="E13" s="113">
        <v>48.932244404113732</v>
      </c>
      <c r="F13" s="115">
        <v>16177</v>
      </c>
      <c r="G13" s="114">
        <v>16279</v>
      </c>
      <c r="H13" s="114">
        <v>16413</v>
      </c>
      <c r="I13" s="114">
        <v>16256</v>
      </c>
      <c r="J13" s="140">
        <v>16275</v>
      </c>
      <c r="K13" s="114">
        <v>-98</v>
      </c>
      <c r="L13" s="116">
        <v>-0.60215053763440862</v>
      </c>
    </row>
    <row r="14" spans="1:17" s="110" customFormat="1" ht="24.95" customHeight="1" x14ac:dyDescent="0.2">
      <c r="A14" s="604" t="s">
        <v>186</v>
      </c>
      <c r="B14" s="605"/>
      <c r="C14" s="605"/>
      <c r="D14" s="606"/>
      <c r="E14" s="113">
        <v>7.4652147610405324</v>
      </c>
      <c r="F14" s="115">
        <v>2468</v>
      </c>
      <c r="G14" s="114">
        <v>2512</v>
      </c>
      <c r="H14" s="114">
        <v>2569</v>
      </c>
      <c r="I14" s="114">
        <v>2284</v>
      </c>
      <c r="J14" s="140">
        <v>2377</v>
      </c>
      <c r="K14" s="114">
        <v>91</v>
      </c>
      <c r="L14" s="116">
        <v>3.8283550694152293</v>
      </c>
    </row>
    <row r="15" spans="1:17" s="110" customFormat="1" ht="15" customHeight="1" x14ac:dyDescent="0.2">
      <c r="A15" s="120"/>
      <c r="B15" s="119"/>
      <c r="C15" s="258" t="s">
        <v>106</v>
      </c>
      <c r="E15" s="113">
        <v>63.73581847649919</v>
      </c>
      <c r="F15" s="115">
        <v>1573</v>
      </c>
      <c r="G15" s="114">
        <v>1582</v>
      </c>
      <c r="H15" s="114">
        <v>1622</v>
      </c>
      <c r="I15" s="114">
        <v>1447</v>
      </c>
      <c r="J15" s="140">
        <v>1511</v>
      </c>
      <c r="K15" s="114">
        <v>62</v>
      </c>
      <c r="L15" s="116">
        <v>4.1032428855062868</v>
      </c>
    </row>
    <row r="16" spans="1:17" s="110" customFormat="1" ht="15" customHeight="1" x14ac:dyDescent="0.2">
      <c r="A16" s="120"/>
      <c r="B16" s="119"/>
      <c r="C16" s="258" t="s">
        <v>107</v>
      </c>
      <c r="E16" s="113">
        <v>36.26418152350081</v>
      </c>
      <c r="F16" s="115">
        <v>895</v>
      </c>
      <c r="G16" s="114">
        <v>930</v>
      </c>
      <c r="H16" s="114">
        <v>947</v>
      </c>
      <c r="I16" s="114">
        <v>837</v>
      </c>
      <c r="J16" s="140">
        <v>866</v>
      </c>
      <c r="K16" s="114">
        <v>29</v>
      </c>
      <c r="L16" s="116">
        <v>3.3487297921478061</v>
      </c>
    </row>
    <row r="17" spans="1:12" s="110" customFormat="1" ht="15" customHeight="1" x14ac:dyDescent="0.2">
      <c r="A17" s="120"/>
      <c r="B17" s="121" t="s">
        <v>109</v>
      </c>
      <c r="C17" s="258"/>
      <c r="E17" s="113">
        <v>64.733817301875376</v>
      </c>
      <c r="F17" s="115">
        <v>21401</v>
      </c>
      <c r="G17" s="114">
        <v>21504</v>
      </c>
      <c r="H17" s="114">
        <v>21878</v>
      </c>
      <c r="I17" s="114">
        <v>21989</v>
      </c>
      <c r="J17" s="140">
        <v>22057</v>
      </c>
      <c r="K17" s="114">
        <v>-656</v>
      </c>
      <c r="L17" s="116">
        <v>-2.974112526635535</v>
      </c>
    </row>
    <row r="18" spans="1:12" s="110" customFormat="1" ht="15" customHeight="1" x14ac:dyDescent="0.2">
      <c r="A18" s="120"/>
      <c r="B18" s="119"/>
      <c r="C18" s="258" t="s">
        <v>106</v>
      </c>
      <c r="E18" s="113">
        <v>50.885472641465356</v>
      </c>
      <c r="F18" s="115">
        <v>10890</v>
      </c>
      <c r="G18" s="114">
        <v>10929</v>
      </c>
      <c r="H18" s="114">
        <v>11174</v>
      </c>
      <c r="I18" s="114">
        <v>11267</v>
      </c>
      <c r="J18" s="140">
        <v>11243</v>
      </c>
      <c r="K18" s="114">
        <v>-353</v>
      </c>
      <c r="L18" s="116">
        <v>-3.1397313884194609</v>
      </c>
    </row>
    <row r="19" spans="1:12" s="110" customFormat="1" ht="15" customHeight="1" x14ac:dyDescent="0.2">
      <c r="A19" s="120"/>
      <c r="B19" s="119"/>
      <c r="C19" s="258" t="s">
        <v>107</v>
      </c>
      <c r="E19" s="113">
        <v>49.114527358534644</v>
      </c>
      <c r="F19" s="115">
        <v>10511</v>
      </c>
      <c r="G19" s="114">
        <v>10575</v>
      </c>
      <c r="H19" s="114">
        <v>10704</v>
      </c>
      <c r="I19" s="114">
        <v>10722</v>
      </c>
      <c r="J19" s="140">
        <v>10814</v>
      </c>
      <c r="K19" s="114">
        <v>-303</v>
      </c>
      <c r="L19" s="116">
        <v>-2.8019234325873867</v>
      </c>
    </row>
    <row r="20" spans="1:12" s="110" customFormat="1" ht="15" customHeight="1" x14ac:dyDescent="0.2">
      <c r="A20" s="120"/>
      <c r="B20" s="121" t="s">
        <v>110</v>
      </c>
      <c r="C20" s="258"/>
      <c r="E20" s="113">
        <v>26.92982456140351</v>
      </c>
      <c r="F20" s="115">
        <v>8903</v>
      </c>
      <c r="G20" s="114">
        <v>8912</v>
      </c>
      <c r="H20" s="114">
        <v>8922</v>
      </c>
      <c r="I20" s="114">
        <v>8846</v>
      </c>
      <c r="J20" s="140">
        <v>8665</v>
      </c>
      <c r="K20" s="114">
        <v>238</v>
      </c>
      <c r="L20" s="116">
        <v>2.7466820542412003</v>
      </c>
    </row>
    <row r="21" spans="1:12" s="110" customFormat="1" ht="15" customHeight="1" x14ac:dyDescent="0.2">
      <c r="A21" s="120"/>
      <c r="B21" s="119"/>
      <c r="C21" s="258" t="s">
        <v>106</v>
      </c>
      <c r="E21" s="113">
        <v>47.725485791306298</v>
      </c>
      <c r="F21" s="115">
        <v>4249</v>
      </c>
      <c r="G21" s="114">
        <v>4248</v>
      </c>
      <c r="H21" s="114">
        <v>4265</v>
      </c>
      <c r="I21" s="114">
        <v>4245</v>
      </c>
      <c r="J21" s="140">
        <v>4161</v>
      </c>
      <c r="K21" s="114">
        <v>88</v>
      </c>
      <c r="L21" s="116">
        <v>2.114876231675078</v>
      </c>
    </row>
    <row r="22" spans="1:12" s="110" customFormat="1" ht="15" customHeight="1" x14ac:dyDescent="0.2">
      <c r="A22" s="120"/>
      <c r="B22" s="119"/>
      <c r="C22" s="258" t="s">
        <v>107</v>
      </c>
      <c r="E22" s="113">
        <v>52.274514208693702</v>
      </c>
      <c r="F22" s="115">
        <v>4654</v>
      </c>
      <c r="G22" s="114">
        <v>4664</v>
      </c>
      <c r="H22" s="114">
        <v>4657</v>
      </c>
      <c r="I22" s="114">
        <v>4601</v>
      </c>
      <c r="J22" s="140">
        <v>4504</v>
      </c>
      <c r="K22" s="114">
        <v>150</v>
      </c>
      <c r="L22" s="116">
        <v>3.330373001776199</v>
      </c>
    </row>
    <row r="23" spans="1:12" s="110" customFormat="1" ht="15" customHeight="1" x14ac:dyDescent="0.2">
      <c r="A23" s="120"/>
      <c r="B23" s="121" t="s">
        <v>111</v>
      </c>
      <c r="C23" s="258"/>
      <c r="E23" s="113">
        <v>0.87114337568058076</v>
      </c>
      <c r="F23" s="115">
        <v>288</v>
      </c>
      <c r="G23" s="114">
        <v>292</v>
      </c>
      <c r="H23" s="114">
        <v>290</v>
      </c>
      <c r="I23" s="114">
        <v>280</v>
      </c>
      <c r="J23" s="140">
        <v>262</v>
      </c>
      <c r="K23" s="114">
        <v>26</v>
      </c>
      <c r="L23" s="116">
        <v>9.9236641221374047</v>
      </c>
    </row>
    <row r="24" spans="1:12" s="110" customFormat="1" ht="15" customHeight="1" x14ac:dyDescent="0.2">
      <c r="A24" s="120"/>
      <c r="B24" s="119"/>
      <c r="C24" s="258" t="s">
        <v>106</v>
      </c>
      <c r="E24" s="113">
        <v>59.375</v>
      </c>
      <c r="F24" s="115">
        <v>171</v>
      </c>
      <c r="G24" s="114">
        <v>182</v>
      </c>
      <c r="H24" s="114">
        <v>185</v>
      </c>
      <c r="I24" s="114">
        <v>184</v>
      </c>
      <c r="J24" s="140">
        <v>171</v>
      </c>
      <c r="K24" s="114">
        <v>0</v>
      </c>
      <c r="L24" s="116">
        <v>0</v>
      </c>
    </row>
    <row r="25" spans="1:12" s="110" customFormat="1" ht="15" customHeight="1" x14ac:dyDescent="0.2">
      <c r="A25" s="120"/>
      <c r="B25" s="119"/>
      <c r="C25" s="258" t="s">
        <v>107</v>
      </c>
      <c r="E25" s="113">
        <v>40.625</v>
      </c>
      <c r="F25" s="115">
        <v>117</v>
      </c>
      <c r="G25" s="114">
        <v>110</v>
      </c>
      <c r="H25" s="114">
        <v>105</v>
      </c>
      <c r="I25" s="114">
        <v>96</v>
      </c>
      <c r="J25" s="140">
        <v>91</v>
      </c>
      <c r="K25" s="114">
        <v>26</v>
      </c>
      <c r="L25" s="116">
        <v>28.571428571428573</v>
      </c>
    </row>
    <row r="26" spans="1:12" s="110" customFormat="1" ht="15" customHeight="1" x14ac:dyDescent="0.2">
      <c r="A26" s="120"/>
      <c r="C26" s="121" t="s">
        <v>187</v>
      </c>
      <c r="D26" s="110" t="s">
        <v>188</v>
      </c>
      <c r="E26" s="113">
        <v>0.26618269812462192</v>
      </c>
      <c r="F26" s="115">
        <v>88</v>
      </c>
      <c r="G26" s="114">
        <v>80</v>
      </c>
      <c r="H26" s="114">
        <v>79</v>
      </c>
      <c r="I26" s="114">
        <v>78</v>
      </c>
      <c r="J26" s="140">
        <v>67</v>
      </c>
      <c r="K26" s="114">
        <v>21</v>
      </c>
      <c r="L26" s="116">
        <v>31.343283582089551</v>
      </c>
    </row>
    <row r="27" spans="1:12" s="110" customFormat="1" ht="15" customHeight="1" x14ac:dyDescent="0.2">
      <c r="A27" s="120"/>
      <c r="B27" s="119"/>
      <c r="D27" s="259" t="s">
        <v>106</v>
      </c>
      <c r="E27" s="113">
        <v>50</v>
      </c>
      <c r="F27" s="115">
        <v>44</v>
      </c>
      <c r="G27" s="114">
        <v>42</v>
      </c>
      <c r="H27" s="114">
        <v>44</v>
      </c>
      <c r="I27" s="114">
        <v>50</v>
      </c>
      <c r="J27" s="140">
        <v>41</v>
      </c>
      <c r="K27" s="114">
        <v>3</v>
      </c>
      <c r="L27" s="116">
        <v>7.3170731707317076</v>
      </c>
    </row>
    <row r="28" spans="1:12" s="110" customFormat="1" ht="15" customHeight="1" x14ac:dyDescent="0.2">
      <c r="A28" s="120"/>
      <c r="B28" s="119"/>
      <c r="D28" s="259" t="s">
        <v>107</v>
      </c>
      <c r="E28" s="113">
        <v>50</v>
      </c>
      <c r="F28" s="115">
        <v>44</v>
      </c>
      <c r="G28" s="114">
        <v>38</v>
      </c>
      <c r="H28" s="114">
        <v>35</v>
      </c>
      <c r="I28" s="114">
        <v>28</v>
      </c>
      <c r="J28" s="140">
        <v>26</v>
      </c>
      <c r="K28" s="114">
        <v>18</v>
      </c>
      <c r="L28" s="116">
        <v>69.230769230769226</v>
      </c>
    </row>
    <row r="29" spans="1:12" s="110" customFormat="1" ht="24.95" customHeight="1" x14ac:dyDescent="0.2">
      <c r="A29" s="604" t="s">
        <v>189</v>
      </c>
      <c r="B29" s="605"/>
      <c r="C29" s="605"/>
      <c r="D29" s="606"/>
      <c r="E29" s="113">
        <v>97.628554143980637</v>
      </c>
      <c r="F29" s="115">
        <v>32276</v>
      </c>
      <c r="G29" s="114">
        <v>32468</v>
      </c>
      <c r="H29" s="114">
        <v>32871</v>
      </c>
      <c r="I29" s="114">
        <v>32609</v>
      </c>
      <c r="J29" s="140">
        <v>32524</v>
      </c>
      <c r="K29" s="114">
        <v>-248</v>
      </c>
      <c r="L29" s="116">
        <v>-0.76251383593653921</v>
      </c>
    </row>
    <row r="30" spans="1:12" s="110" customFormat="1" ht="15" customHeight="1" x14ac:dyDescent="0.2">
      <c r="A30" s="120"/>
      <c r="B30" s="119"/>
      <c r="C30" s="258" t="s">
        <v>106</v>
      </c>
      <c r="E30" s="113">
        <v>50.641343413062337</v>
      </c>
      <c r="F30" s="115">
        <v>16345</v>
      </c>
      <c r="G30" s="114">
        <v>16427</v>
      </c>
      <c r="H30" s="114">
        <v>16699</v>
      </c>
      <c r="I30" s="114">
        <v>16609</v>
      </c>
      <c r="J30" s="140">
        <v>16502</v>
      </c>
      <c r="K30" s="114">
        <v>-157</v>
      </c>
      <c r="L30" s="116">
        <v>-0.9513998303235971</v>
      </c>
    </row>
    <row r="31" spans="1:12" s="110" customFormat="1" ht="15" customHeight="1" x14ac:dyDescent="0.2">
      <c r="A31" s="120"/>
      <c r="B31" s="119"/>
      <c r="C31" s="258" t="s">
        <v>107</v>
      </c>
      <c r="E31" s="113">
        <v>49.358656586937663</v>
      </c>
      <c r="F31" s="115">
        <v>15931</v>
      </c>
      <c r="G31" s="114">
        <v>16041</v>
      </c>
      <c r="H31" s="114">
        <v>16172</v>
      </c>
      <c r="I31" s="114">
        <v>16000</v>
      </c>
      <c r="J31" s="140">
        <v>16022</v>
      </c>
      <c r="K31" s="114">
        <v>-91</v>
      </c>
      <c r="L31" s="116">
        <v>-0.56796904256647107</v>
      </c>
    </row>
    <row r="32" spans="1:12" s="110" customFormat="1" ht="15" customHeight="1" x14ac:dyDescent="0.2">
      <c r="A32" s="120"/>
      <c r="B32" s="119" t="s">
        <v>117</v>
      </c>
      <c r="C32" s="258"/>
      <c r="E32" s="113">
        <v>2.3623714458560192</v>
      </c>
      <c r="F32" s="115">
        <v>781</v>
      </c>
      <c r="G32" s="114">
        <v>748</v>
      </c>
      <c r="H32" s="114">
        <v>784</v>
      </c>
      <c r="I32" s="114">
        <v>785</v>
      </c>
      <c r="J32" s="140">
        <v>834</v>
      </c>
      <c r="K32" s="114">
        <v>-53</v>
      </c>
      <c r="L32" s="116">
        <v>-6.3549160671462825</v>
      </c>
    </row>
    <row r="33" spans="1:12" s="110" customFormat="1" ht="15" customHeight="1" x14ac:dyDescent="0.2">
      <c r="A33" s="120"/>
      <c r="B33" s="119"/>
      <c r="C33" s="258" t="s">
        <v>106</v>
      </c>
      <c r="E33" s="113">
        <v>68.629961587708067</v>
      </c>
      <c r="F33" s="115">
        <v>536</v>
      </c>
      <c r="G33" s="114">
        <v>512</v>
      </c>
      <c r="H33" s="114">
        <v>545</v>
      </c>
      <c r="I33" s="114">
        <v>531</v>
      </c>
      <c r="J33" s="140">
        <v>582</v>
      </c>
      <c r="K33" s="114">
        <v>-46</v>
      </c>
      <c r="L33" s="116">
        <v>-7.9037800687285227</v>
      </c>
    </row>
    <row r="34" spans="1:12" s="110" customFormat="1" ht="15" customHeight="1" x14ac:dyDescent="0.2">
      <c r="A34" s="120"/>
      <c r="B34" s="119"/>
      <c r="C34" s="258" t="s">
        <v>107</v>
      </c>
      <c r="E34" s="113">
        <v>31.370038412291933</v>
      </c>
      <c r="F34" s="115">
        <v>245</v>
      </c>
      <c r="G34" s="114">
        <v>236</v>
      </c>
      <c r="H34" s="114">
        <v>239</v>
      </c>
      <c r="I34" s="114">
        <v>254</v>
      </c>
      <c r="J34" s="140">
        <v>252</v>
      </c>
      <c r="K34" s="114">
        <v>-7</v>
      </c>
      <c r="L34" s="116">
        <v>-2.7777777777777777</v>
      </c>
    </row>
    <row r="35" spans="1:12" s="110" customFormat="1" ht="24.95" customHeight="1" x14ac:dyDescent="0.2">
      <c r="A35" s="604" t="s">
        <v>190</v>
      </c>
      <c r="B35" s="605"/>
      <c r="C35" s="605"/>
      <c r="D35" s="606"/>
      <c r="E35" s="113">
        <v>68.7416817906836</v>
      </c>
      <c r="F35" s="115">
        <v>22726</v>
      </c>
      <c r="G35" s="114">
        <v>22897</v>
      </c>
      <c r="H35" s="114">
        <v>23213</v>
      </c>
      <c r="I35" s="114">
        <v>23048</v>
      </c>
      <c r="J35" s="140">
        <v>23162</v>
      </c>
      <c r="K35" s="114">
        <v>-436</v>
      </c>
      <c r="L35" s="116">
        <v>-1.8823935756843104</v>
      </c>
    </row>
    <row r="36" spans="1:12" s="110" customFormat="1" ht="15" customHeight="1" x14ac:dyDescent="0.2">
      <c r="A36" s="120"/>
      <c r="B36" s="119"/>
      <c r="C36" s="258" t="s">
        <v>106</v>
      </c>
      <c r="E36" s="113">
        <v>66.734137111678251</v>
      </c>
      <c r="F36" s="115">
        <v>15166</v>
      </c>
      <c r="G36" s="114">
        <v>15238</v>
      </c>
      <c r="H36" s="114">
        <v>15508</v>
      </c>
      <c r="I36" s="114">
        <v>15442</v>
      </c>
      <c r="J36" s="140">
        <v>15464</v>
      </c>
      <c r="K36" s="114">
        <v>-298</v>
      </c>
      <c r="L36" s="116">
        <v>-1.9270563890325918</v>
      </c>
    </row>
    <row r="37" spans="1:12" s="110" customFormat="1" ht="15" customHeight="1" x14ac:dyDescent="0.2">
      <c r="A37" s="120"/>
      <c r="B37" s="119"/>
      <c r="C37" s="258" t="s">
        <v>107</v>
      </c>
      <c r="E37" s="113">
        <v>33.265862888321749</v>
      </c>
      <c r="F37" s="115">
        <v>7560</v>
      </c>
      <c r="G37" s="114">
        <v>7659</v>
      </c>
      <c r="H37" s="114">
        <v>7705</v>
      </c>
      <c r="I37" s="114">
        <v>7606</v>
      </c>
      <c r="J37" s="140">
        <v>7698</v>
      </c>
      <c r="K37" s="114">
        <v>-138</v>
      </c>
      <c r="L37" s="116">
        <v>-1.7926734216679656</v>
      </c>
    </row>
    <row r="38" spans="1:12" s="110" customFormat="1" ht="15" customHeight="1" x14ac:dyDescent="0.2">
      <c r="A38" s="120"/>
      <c r="B38" s="119" t="s">
        <v>182</v>
      </c>
      <c r="C38" s="258"/>
      <c r="E38" s="113">
        <v>31.258318209316393</v>
      </c>
      <c r="F38" s="115">
        <v>10334</v>
      </c>
      <c r="G38" s="114">
        <v>10323</v>
      </c>
      <c r="H38" s="114">
        <v>10446</v>
      </c>
      <c r="I38" s="114">
        <v>10351</v>
      </c>
      <c r="J38" s="140">
        <v>10199</v>
      </c>
      <c r="K38" s="114">
        <v>135</v>
      </c>
      <c r="L38" s="116">
        <v>1.3236591822727719</v>
      </c>
    </row>
    <row r="39" spans="1:12" s="110" customFormat="1" ht="15" customHeight="1" x14ac:dyDescent="0.2">
      <c r="A39" s="120"/>
      <c r="B39" s="119"/>
      <c r="C39" s="258" t="s">
        <v>106</v>
      </c>
      <c r="E39" s="113">
        <v>16.615057093090769</v>
      </c>
      <c r="F39" s="115">
        <v>1717</v>
      </c>
      <c r="G39" s="114">
        <v>1703</v>
      </c>
      <c r="H39" s="114">
        <v>1738</v>
      </c>
      <c r="I39" s="114">
        <v>1701</v>
      </c>
      <c r="J39" s="140">
        <v>1622</v>
      </c>
      <c r="K39" s="114">
        <v>95</v>
      </c>
      <c r="L39" s="116">
        <v>5.8569667077681871</v>
      </c>
    </row>
    <row r="40" spans="1:12" s="110" customFormat="1" ht="15" customHeight="1" x14ac:dyDescent="0.2">
      <c r="A40" s="120"/>
      <c r="B40" s="119"/>
      <c r="C40" s="258" t="s">
        <v>107</v>
      </c>
      <c r="E40" s="113">
        <v>83.384942906909231</v>
      </c>
      <c r="F40" s="115">
        <v>8617</v>
      </c>
      <c r="G40" s="114">
        <v>8620</v>
      </c>
      <c r="H40" s="114">
        <v>8708</v>
      </c>
      <c r="I40" s="114">
        <v>8650</v>
      </c>
      <c r="J40" s="140">
        <v>8577</v>
      </c>
      <c r="K40" s="114">
        <v>40</v>
      </c>
      <c r="L40" s="116">
        <v>0.46636353037192491</v>
      </c>
    </row>
    <row r="41" spans="1:12" s="110" customFormat="1" ht="24.75" customHeight="1" x14ac:dyDescent="0.2">
      <c r="A41" s="604" t="s">
        <v>519</v>
      </c>
      <c r="B41" s="605"/>
      <c r="C41" s="605"/>
      <c r="D41" s="606"/>
      <c r="E41" s="113">
        <v>3.4543254688445253</v>
      </c>
      <c r="F41" s="115">
        <v>1142</v>
      </c>
      <c r="G41" s="114">
        <v>1280</v>
      </c>
      <c r="H41" s="114">
        <v>1274</v>
      </c>
      <c r="I41" s="114">
        <v>1027</v>
      </c>
      <c r="J41" s="140">
        <v>1153</v>
      </c>
      <c r="K41" s="114">
        <v>-11</v>
      </c>
      <c r="L41" s="116">
        <v>-0.95403295750216821</v>
      </c>
    </row>
    <row r="42" spans="1:12" s="110" customFormat="1" ht="15" customHeight="1" x14ac:dyDescent="0.2">
      <c r="A42" s="120"/>
      <c r="B42" s="119"/>
      <c r="C42" s="258" t="s">
        <v>106</v>
      </c>
      <c r="E42" s="113">
        <v>67.250437828371275</v>
      </c>
      <c r="F42" s="115">
        <v>768</v>
      </c>
      <c r="G42" s="114">
        <v>868</v>
      </c>
      <c r="H42" s="114">
        <v>883</v>
      </c>
      <c r="I42" s="114">
        <v>696</v>
      </c>
      <c r="J42" s="140">
        <v>772</v>
      </c>
      <c r="K42" s="114">
        <v>-4</v>
      </c>
      <c r="L42" s="116">
        <v>-0.51813471502590669</v>
      </c>
    </row>
    <row r="43" spans="1:12" s="110" customFormat="1" ht="15" customHeight="1" x14ac:dyDescent="0.2">
      <c r="A43" s="123"/>
      <c r="B43" s="124"/>
      <c r="C43" s="260" t="s">
        <v>107</v>
      </c>
      <c r="D43" s="261"/>
      <c r="E43" s="125">
        <v>32.749562171628725</v>
      </c>
      <c r="F43" s="143">
        <v>374</v>
      </c>
      <c r="G43" s="144">
        <v>412</v>
      </c>
      <c r="H43" s="144">
        <v>391</v>
      </c>
      <c r="I43" s="144">
        <v>331</v>
      </c>
      <c r="J43" s="145">
        <v>381</v>
      </c>
      <c r="K43" s="144">
        <v>-7</v>
      </c>
      <c r="L43" s="146">
        <v>-1.837270341207349</v>
      </c>
    </row>
    <row r="44" spans="1:12" s="110" customFormat="1" ht="45.75" customHeight="1" x14ac:dyDescent="0.2">
      <c r="A44" s="604" t="s">
        <v>191</v>
      </c>
      <c r="B44" s="605"/>
      <c r="C44" s="605"/>
      <c r="D44" s="606"/>
      <c r="E44" s="113">
        <v>2.6678765880217785</v>
      </c>
      <c r="F44" s="115">
        <v>882</v>
      </c>
      <c r="G44" s="114">
        <v>890</v>
      </c>
      <c r="H44" s="114">
        <v>894</v>
      </c>
      <c r="I44" s="114">
        <v>875</v>
      </c>
      <c r="J44" s="140">
        <v>884</v>
      </c>
      <c r="K44" s="114">
        <v>-2</v>
      </c>
      <c r="L44" s="116">
        <v>-0.22624434389140272</v>
      </c>
    </row>
    <row r="45" spans="1:12" s="110" customFormat="1" ht="15" customHeight="1" x14ac:dyDescent="0.2">
      <c r="A45" s="120"/>
      <c r="B45" s="119"/>
      <c r="C45" s="258" t="s">
        <v>106</v>
      </c>
      <c r="E45" s="113">
        <v>58.616780045351476</v>
      </c>
      <c r="F45" s="115">
        <v>517</v>
      </c>
      <c r="G45" s="114">
        <v>519</v>
      </c>
      <c r="H45" s="114">
        <v>517</v>
      </c>
      <c r="I45" s="114">
        <v>514</v>
      </c>
      <c r="J45" s="140">
        <v>518</v>
      </c>
      <c r="K45" s="114">
        <v>-1</v>
      </c>
      <c r="L45" s="116">
        <v>-0.19305019305019305</v>
      </c>
    </row>
    <row r="46" spans="1:12" s="110" customFormat="1" ht="15" customHeight="1" x14ac:dyDescent="0.2">
      <c r="A46" s="123"/>
      <c r="B46" s="124"/>
      <c r="C46" s="260" t="s">
        <v>107</v>
      </c>
      <c r="D46" s="261"/>
      <c r="E46" s="125">
        <v>41.383219954648524</v>
      </c>
      <c r="F46" s="143">
        <v>365</v>
      </c>
      <c r="G46" s="144">
        <v>371</v>
      </c>
      <c r="H46" s="144">
        <v>377</v>
      </c>
      <c r="I46" s="144">
        <v>361</v>
      </c>
      <c r="J46" s="145">
        <v>366</v>
      </c>
      <c r="K46" s="144">
        <v>-1</v>
      </c>
      <c r="L46" s="146">
        <v>-0.27322404371584702</v>
      </c>
    </row>
    <row r="47" spans="1:12" s="110" customFormat="1" ht="39" customHeight="1" x14ac:dyDescent="0.2">
      <c r="A47" s="604" t="s">
        <v>520</v>
      </c>
      <c r="B47" s="607"/>
      <c r="C47" s="607"/>
      <c r="D47" s="608"/>
      <c r="E47" s="113">
        <v>0.22686025408348456</v>
      </c>
      <c r="F47" s="115">
        <v>75</v>
      </c>
      <c r="G47" s="114">
        <v>81</v>
      </c>
      <c r="H47" s="114">
        <v>85</v>
      </c>
      <c r="I47" s="114">
        <v>79</v>
      </c>
      <c r="J47" s="140">
        <v>83</v>
      </c>
      <c r="K47" s="114">
        <v>-8</v>
      </c>
      <c r="L47" s="116">
        <v>-9.6385542168674707</v>
      </c>
    </row>
    <row r="48" spans="1:12" s="110" customFormat="1" ht="15" customHeight="1" x14ac:dyDescent="0.2">
      <c r="A48" s="120"/>
      <c r="B48" s="119"/>
      <c r="C48" s="258" t="s">
        <v>106</v>
      </c>
      <c r="E48" s="113">
        <v>40</v>
      </c>
      <c r="F48" s="115">
        <v>30</v>
      </c>
      <c r="G48" s="114">
        <v>31</v>
      </c>
      <c r="H48" s="114">
        <v>30</v>
      </c>
      <c r="I48" s="114">
        <v>33</v>
      </c>
      <c r="J48" s="140">
        <v>36</v>
      </c>
      <c r="K48" s="114">
        <v>-6</v>
      </c>
      <c r="L48" s="116">
        <v>-16.666666666666668</v>
      </c>
    </row>
    <row r="49" spans="1:12" s="110" customFormat="1" ht="15" customHeight="1" x14ac:dyDescent="0.2">
      <c r="A49" s="123"/>
      <c r="B49" s="124"/>
      <c r="C49" s="260" t="s">
        <v>107</v>
      </c>
      <c r="D49" s="261"/>
      <c r="E49" s="125">
        <v>60</v>
      </c>
      <c r="F49" s="143">
        <v>45</v>
      </c>
      <c r="G49" s="144">
        <v>50</v>
      </c>
      <c r="H49" s="144">
        <v>55</v>
      </c>
      <c r="I49" s="144">
        <v>46</v>
      </c>
      <c r="J49" s="145">
        <v>47</v>
      </c>
      <c r="K49" s="144">
        <v>-2</v>
      </c>
      <c r="L49" s="146">
        <v>-4.2553191489361701</v>
      </c>
    </row>
    <row r="50" spans="1:12" s="110" customFormat="1" ht="24.95" customHeight="1" x14ac:dyDescent="0.2">
      <c r="A50" s="609" t="s">
        <v>192</v>
      </c>
      <c r="B50" s="610"/>
      <c r="C50" s="610"/>
      <c r="D50" s="611"/>
      <c r="E50" s="262">
        <v>5.6170598911070782</v>
      </c>
      <c r="F50" s="263">
        <v>1857</v>
      </c>
      <c r="G50" s="264">
        <v>1873</v>
      </c>
      <c r="H50" s="264">
        <v>1926</v>
      </c>
      <c r="I50" s="264">
        <v>1679</v>
      </c>
      <c r="J50" s="265">
        <v>1809</v>
      </c>
      <c r="K50" s="263">
        <v>48</v>
      </c>
      <c r="L50" s="266">
        <v>2.6533996683250414</v>
      </c>
    </row>
    <row r="51" spans="1:12" s="110" customFormat="1" ht="15" customHeight="1" x14ac:dyDescent="0.2">
      <c r="A51" s="120"/>
      <c r="B51" s="119"/>
      <c r="C51" s="258" t="s">
        <v>106</v>
      </c>
      <c r="E51" s="113">
        <v>64.997307485191172</v>
      </c>
      <c r="F51" s="115">
        <v>1207</v>
      </c>
      <c r="G51" s="114">
        <v>1192</v>
      </c>
      <c r="H51" s="114">
        <v>1247</v>
      </c>
      <c r="I51" s="114">
        <v>1085</v>
      </c>
      <c r="J51" s="140">
        <v>1185</v>
      </c>
      <c r="K51" s="114">
        <v>22</v>
      </c>
      <c r="L51" s="116">
        <v>1.8565400843881856</v>
      </c>
    </row>
    <row r="52" spans="1:12" s="110" customFormat="1" ht="15" customHeight="1" x14ac:dyDescent="0.2">
      <c r="A52" s="120"/>
      <c r="B52" s="119"/>
      <c r="C52" s="258" t="s">
        <v>107</v>
      </c>
      <c r="E52" s="113">
        <v>35.002692514808828</v>
      </c>
      <c r="F52" s="115">
        <v>650</v>
      </c>
      <c r="G52" s="114">
        <v>681</v>
      </c>
      <c r="H52" s="114">
        <v>679</v>
      </c>
      <c r="I52" s="114">
        <v>594</v>
      </c>
      <c r="J52" s="140">
        <v>624</v>
      </c>
      <c r="K52" s="114">
        <v>26</v>
      </c>
      <c r="L52" s="116">
        <v>4.166666666666667</v>
      </c>
    </row>
    <row r="53" spans="1:12" s="110" customFormat="1" ht="15" customHeight="1" x14ac:dyDescent="0.2">
      <c r="A53" s="120"/>
      <c r="B53" s="119"/>
      <c r="C53" s="258" t="s">
        <v>187</v>
      </c>
      <c r="D53" s="110" t="s">
        <v>193</v>
      </c>
      <c r="E53" s="113">
        <v>47.926763597199788</v>
      </c>
      <c r="F53" s="115">
        <v>890</v>
      </c>
      <c r="G53" s="114">
        <v>982</v>
      </c>
      <c r="H53" s="114">
        <v>1026</v>
      </c>
      <c r="I53" s="114">
        <v>807</v>
      </c>
      <c r="J53" s="140">
        <v>896</v>
      </c>
      <c r="K53" s="114">
        <v>-6</v>
      </c>
      <c r="L53" s="116">
        <v>-0.6696428571428571</v>
      </c>
    </row>
    <row r="54" spans="1:12" s="110" customFormat="1" ht="15" customHeight="1" x14ac:dyDescent="0.2">
      <c r="A54" s="120"/>
      <c r="B54" s="119"/>
      <c r="D54" s="267" t="s">
        <v>194</v>
      </c>
      <c r="E54" s="113">
        <v>69.887640449438209</v>
      </c>
      <c r="F54" s="115">
        <v>622</v>
      </c>
      <c r="G54" s="114">
        <v>676</v>
      </c>
      <c r="H54" s="114">
        <v>724</v>
      </c>
      <c r="I54" s="114">
        <v>564</v>
      </c>
      <c r="J54" s="140">
        <v>624</v>
      </c>
      <c r="K54" s="114">
        <v>-2</v>
      </c>
      <c r="L54" s="116">
        <v>-0.32051282051282054</v>
      </c>
    </row>
    <row r="55" spans="1:12" s="110" customFormat="1" ht="15" customHeight="1" x14ac:dyDescent="0.2">
      <c r="A55" s="120"/>
      <c r="B55" s="119"/>
      <c r="D55" s="267" t="s">
        <v>195</v>
      </c>
      <c r="E55" s="113">
        <v>30.112359550561798</v>
      </c>
      <c r="F55" s="115">
        <v>268</v>
      </c>
      <c r="G55" s="114">
        <v>306</v>
      </c>
      <c r="H55" s="114">
        <v>302</v>
      </c>
      <c r="I55" s="114">
        <v>243</v>
      </c>
      <c r="J55" s="140">
        <v>272</v>
      </c>
      <c r="K55" s="114">
        <v>-4</v>
      </c>
      <c r="L55" s="116">
        <v>-1.4705882352941178</v>
      </c>
    </row>
    <row r="56" spans="1:12" s="110" customFormat="1" ht="15" customHeight="1" x14ac:dyDescent="0.2">
      <c r="A56" s="120"/>
      <c r="B56" s="119" t="s">
        <v>196</v>
      </c>
      <c r="C56" s="258"/>
      <c r="E56" s="113">
        <v>78.345432546884453</v>
      </c>
      <c r="F56" s="115">
        <v>25901</v>
      </c>
      <c r="G56" s="114">
        <v>25992</v>
      </c>
      <c r="H56" s="114">
        <v>26322</v>
      </c>
      <c r="I56" s="114">
        <v>26289</v>
      </c>
      <c r="J56" s="140">
        <v>26079</v>
      </c>
      <c r="K56" s="114">
        <v>-178</v>
      </c>
      <c r="L56" s="116">
        <v>-0.68254150849342388</v>
      </c>
    </row>
    <row r="57" spans="1:12" s="110" customFormat="1" ht="15" customHeight="1" x14ac:dyDescent="0.2">
      <c r="A57" s="120"/>
      <c r="B57" s="119"/>
      <c r="C57" s="258" t="s">
        <v>106</v>
      </c>
      <c r="E57" s="113">
        <v>50.098451797227909</v>
      </c>
      <c r="F57" s="115">
        <v>12976</v>
      </c>
      <c r="G57" s="114">
        <v>13018</v>
      </c>
      <c r="H57" s="114">
        <v>13237</v>
      </c>
      <c r="I57" s="114">
        <v>13290</v>
      </c>
      <c r="J57" s="140">
        <v>13107</v>
      </c>
      <c r="K57" s="114">
        <v>-131</v>
      </c>
      <c r="L57" s="116">
        <v>-0.99946593423361563</v>
      </c>
    </row>
    <row r="58" spans="1:12" s="110" customFormat="1" ht="15" customHeight="1" x14ac:dyDescent="0.2">
      <c r="A58" s="120"/>
      <c r="B58" s="119"/>
      <c r="C58" s="258" t="s">
        <v>107</v>
      </c>
      <c r="E58" s="113">
        <v>49.901548202772091</v>
      </c>
      <c r="F58" s="115">
        <v>12925</v>
      </c>
      <c r="G58" s="114">
        <v>12974</v>
      </c>
      <c r="H58" s="114">
        <v>13085</v>
      </c>
      <c r="I58" s="114">
        <v>12999</v>
      </c>
      <c r="J58" s="140">
        <v>12972</v>
      </c>
      <c r="K58" s="114">
        <v>-47</v>
      </c>
      <c r="L58" s="116">
        <v>-0.36231884057971014</v>
      </c>
    </row>
    <row r="59" spans="1:12" s="110" customFormat="1" ht="15" customHeight="1" x14ac:dyDescent="0.2">
      <c r="A59" s="120"/>
      <c r="B59" s="119"/>
      <c r="C59" s="258" t="s">
        <v>105</v>
      </c>
      <c r="D59" s="110" t="s">
        <v>197</v>
      </c>
      <c r="E59" s="113">
        <v>91.154781668661442</v>
      </c>
      <c r="F59" s="115">
        <v>23610</v>
      </c>
      <c r="G59" s="114">
        <v>23684</v>
      </c>
      <c r="H59" s="114">
        <v>23996</v>
      </c>
      <c r="I59" s="114">
        <v>23988</v>
      </c>
      <c r="J59" s="140">
        <v>23786</v>
      </c>
      <c r="K59" s="114">
        <v>-176</v>
      </c>
      <c r="L59" s="116">
        <v>-0.73993105187925667</v>
      </c>
    </row>
    <row r="60" spans="1:12" s="110" customFormat="1" ht="15" customHeight="1" x14ac:dyDescent="0.2">
      <c r="A60" s="120"/>
      <c r="B60" s="119"/>
      <c r="C60" s="258"/>
      <c r="D60" s="267" t="s">
        <v>198</v>
      </c>
      <c r="E60" s="113">
        <v>50.199068191444304</v>
      </c>
      <c r="F60" s="115">
        <v>11852</v>
      </c>
      <c r="G60" s="114">
        <v>11895</v>
      </c>
      <c r="H60" s="114">
        <v>12099</v>
      </c>
      <c r="I60" s="114">
        <v>12166</v>
      </c>
      <c r="J60" s="140">
        <v>12003</v>
      </c>
      <c r="K60" s="114">
        <v>-151</v>
      </c>
      <c r="L60" s="116">
        <v>-1.2580188286261769</v>
      </c>
    </row>
    <row r="61" spans="1:12" s="110" customFormat="1" ht="15" customHeight="1" x14ac:dyDescent="0.2">
      <c r="A61" s="120"/>
      <c r="B61" s="119"/>
      <c r="C61" s="258"/>
      <c r="D61" s="267" t="s">
        <v>199</v>
      </c>
      <c r="E61" s="113">
        <v>49.800931808555696</v>
      </c>
      <c r="F61" s="115">
        <v>11758</v>
      </c>
      <c r="G61" s="114">
        <v>11789</v>
      </c>
      <c r="H61" s="114">
        <v>11897</v>
      </c>
      <c r="I61" s="114">
        <v>11822</v>
      </c>
      <c r="J61" s="140">
        <v>11783</v>
      </c>
      <c r="K61" s="114">
        <v>-25</v>
      </c>
      <c r="L61" s="116">
        <v>-0.21217007553254688</v>
      </c>
    </row>
    <row r="62" spans="1:12" s="110" customFormat="1" ht="15" customHeight="1" x14ac:dyDescent="0.2">
      <c r="A62" s="120"/>
      <c r="B62" s="119"/>
      <c r="C62" s="258"/>
      <c r="D62" s="258" t="s">
        <v>200</v>
      </c>
      <c r="E62" s="113">
        <v>8.8452183313385575</v>
      </c>
      <c r="F62" s="115">
        <v>2291</v>
      </c>
      <c r="G62" s="114">
        <v>2308</v>
      </c>
      <c r="H62" s="114">
        <v>2326</v>
      </c>
      <c r="I62" s="114">
        <v>2301</v>
      </c>
      <c r="J62" s="140">
        <v>2293</v>
      </c>
      <c r="K62" s="114">
        <v>-2</v>
      </c>
      <c r="L62" s="116">
        <v>-8.7221979938944608E-2</v>
      </c>
    </row>
    <row r="63" spans="1:12" s="110" customFormat="1" ht="15" customHeight="1" x14ac:dyDescent="0.2">
      <c r="A63" s="120"/>
      <c r="B63" s="119"/>
      <c r="C63" s="258"/>
      <c r="D63" s="267" t="s">
        <v>198</v>
      </c>
      <c r="E63" s="113">
        <v>49.061545176778701</v>
      </c>
      <c r="F63" s="115">
        <v>1124</v>
      </c>
      <c r="G63" s="114">
        <v>1123</v>
      </c>
      <c r="H63" s="114">
        <v>1138</v>
      </c>
      <c r="I63" s="114">
        <v>1124</v>
      </c>
      <c r="J63" s="140">
        <v>1104</v>
      </c>
      <c r="K63" s="114">
        <v>20</v>
      </c>
      <c r="L63" s="116">
        <v>1.8115942028985508</v>
      </c>
    </row>
    <row r="64" spans="1:12" s="110" customFormat="1" ht="15" customHeight="1" x14ac:dyDescent="0.2">
      <c r="A64" s="120"/>
      <c r="B64" s="119"/>
      <c r="C64" s="258"/>
      <c r="D64" s="267" t="s">
        <v>199</v>
      </c>
      <c r="E64" s="113">
        <v>50.938454823221299</v>
      </c>
      <c r="F64" s="115">
        <v>1167</v>
      </c>
      <c r="G64" s="114">
        <v>1185</v>
      </c>
      <c r="H64" s="114">
        <v>1188</v>
      </c>
      <c r="I64" s="114">
        <v>1177</v>
      </c>
      <c r="J64" s="140">
        <v>1189</v>
      </c>
      <c r="K64" s="114">
        <v>-22</v>
      </c>
      <c r="L64" s="116">
        <v>-1.8502943650126156</v>
      </c>
    </row>
    <row r="65" spans="1:12" s="110" customFormat="1" ht="15" customHeight="1" x14ac:dyDescent="0.2">
      <c r="A65" s="120"/>
      <c r="B65" s="119" t="s">
        <v>201</v>
      </c>
      <c r="C65" s="258"/>
      <c r="E65" s="113">
        <v>8.7447065940713848</v>
      </c>
      <c r="F65" s="115">
        <v>2891</v>
      </c>
      <c r="G65" s="114">
        <v>2885</v>
      </c>
      <c r="H65" s="114">
        <v>2889</v>
      </c>
      <c r="I65" s="114">
        <v>2903</v>
      </c>
      <c r="J65" s="140">
        <v>2898</v>
      </c>
      <c r="K65" s="114">
        <v>-7</v>
      </c>
      <c r="L65" s="116">
        <v>-0.24154589371980675</v>
      </c>
    </row>
    <row r="66" spans="1:12" s="110" customFormat="1" ht="15" customHeight="1" x14ac:dyDescent="0.2">
      <c r="A66" s="120"/>
      <c r="B66" s="119"/>
      <c r="C66" s="258" t="s">
        <v>106</v>
      </c>
      <c r="E66" s="113">
        <v>45.762711864406782</v>
      </c>
      <c r="F66" s="115">
        <v>1323</v>
      </c>
      <c r="G66" s="114">
        <v>1316</v>
      </c>
      <c r="H66" s="114">
        <v>1319</v>
      </c>
      <c r="I66" s="114">
        <v>1326</v>
      </c>
      <c r="J66" s="140">
        <v>1313</v>
      </c>
      <c r="K66" s="114">
        <v>10</v>
      </c>
      <c r="L66" s="116">
        <v>0.76161462300076166</v>
      </c>
    </row>
    <row r="67" spans="1:12" s="110" customFormat="1" ht="15" customHeight="1" x14ac:dyDescent="0.2">
      <c r="A67" s="120"/>
      <c r="B67" s="119"/>
      <c r="C67" s="258" t="s">
        <v>107</v>
      </c>
      <c r="E67" s="113">
        <v>54.237288135593218</v>
      </c>
      <c r="F67" s="115">
        <v>1568</v>
      </c>
      <c r="G67" s="114">
        <v>1569</v>
      </c>
      <c r="H67" s="114">
        <v>1570</v>
      </c>
      <c r="I67" s="114">
        <v>1577</v>
      </c>
      <c r="J67" s="140">
        <v>1585</v>
      </c>
      <c r="K67" s="114">
        <v>-17</v>
      </c>
      <c r="L67" s="116">
        <v>-1.0725552050473186</v>
      </c>
    </row>
    <row r="68" spans="1:12" s="110" customFormat="1" ht="15" customHeight="1" x14ac:dyDescent="0.2">
      <c r="A68" s="120"/>
      <c r="B68" s="119"/>
      <c r="C68" s="258" t="s">
        <v>105</v>
      </c>
      <c r="D68" s="110" t="s">
        <v>202</v>
      </c>
      <c r="E68" s="113">
        <v>14.493254929090281</v>
      </c>
      <c r="F68" s="115">
        <v>419</v>
      </c>
      <c r="G68" s="114">
        <v>410</v>
      </c>
      <c r="H68" s="114">
        <v>405</v>
      </c>
      <c r="I68" s="114">
        <v>403</v>
      </c>
      <c r="J68" s="140">
        <v>398</v>
      </c>
      <c r="K68" s="114">
        <v>21</v>
      </c>
      <c r="L68" s="116">
        <v>5.2763819095477391</v>
      </c>
    </row>
    <row r="69" spans="1:12" s="110" customFormat="1" ht="15" customHeight="1" x14ac:dyDescent="0.2">
      <c r="A69" s="120"/>
      <c r="B69" s="119"/>
      <c r="C69" s="258"/>
      <c r="D69" s="267" t="s">
        <v>198</v>
      </c>
      <c r="E69" s="113">
        <v>47.016706443914082</v>
      </c>
      <c r="F69" s="115">
        <v>197</v>
      </c>
      <c r="G69" s="114">
        <v>192</v>
      </c>
      <c r="H69" s="114">
        <v>190</v>
      </c>
      <c r="I69" s="114">
        <v>190</v>
      </c>
      <c r="J69" s="140">
        <v>183</v>
      </c>
      <c r="K69" s="114">
        <v>14</v>
      </c>
      <c r="L69" s="116">
        <v>7.6502732240437155</v>
      </c>
    </row>
    <row r="70" spans="1:12" s="110" customFormat="1" ht="15" customHeight="1" x14ac:dyDescent="0.2">
      <c r="A70" s="120"/>
      <c r="B70" s="119"/>
      <c r="C70" s="258"/>
      <c r="D70" s="267" t="s">
        <v>199</v>
      </c>
      <c r="E70" s="113">
        <v>52.983293556085918</v>
      </c>
      <c r="F70" s="115">
        <v>222</v>
      </c>
      <c r="G70" s="114">
        <v>218</v>
      </c>
      <c r="H70" s="114">
        <v>215</v>
      </c>
      <c r="I70" s="114">
        <v>213</v>
      </c>
      <c r="J70" s="140">
        <v>215</v>
      </c>
      <c r="K70" s="114">
        <v>7</v>
      </c>
      <c r="L70" s="116">
        <v>3.2558139534883721</v>
      </c>
    </row>
    <row r="71" spans="1:12" s="110" customFormat="1" ht="15" customHeight="1" x14ac:dyDescent="0.2">
      <c r="A71" s="120"/>
      <c r="B71" s="119"/>
      <c r="C71" s="258"/>
      <c r="D71" s="110" t="s">
        <v>203</v>
      </c>
      <c r="E71" s="113">
        <v>80.940850916637842</v>
      </c>
      <c r="F71" s="115">
        <v>2340</v>
      </c>
      <c r="G71" s="114">
        <v>2348</v>
      </c>
      <c r="H71" s="114">
        <v>2355</v>
      </c>
      <c r="I71" s="114">
        <v>2368</v>
      </c>
      <c r="J71" s="140">
        <v>2372</v>
      </c>
      <c r="K71" s="114">
        <v>-32</v>
      </c>
      <c r="L71" s="116">
        <v>-1.3490725126475549</v>
      </c>
    </row>
    <row r="72" spans="1:12" s="110" customFormat="1" ht="15" customHeight="1" x14ac:dyDescent="0.2">
      <c r="A72" s="120"/>
      <c r="B72" s="119"/>
      <c r="C72" s="258"/>
      <c r="D72" s="267" t="s">
        <v>198</v>
      </c>
      <c r="E72" s="113">
        <v>44.743589743589745</v>
      </c>
      <c r="F72" s="115">
        <v>1047</v>
      </c>
      <c r="G72" s="114">
        <v>1047</v>
      </c>
      <c r="H72" s="114">
        <v>1049</v>
      </c>
      <c r="I72" s="114">
        <v>1055</v>
      </c>
      <c r="J72" s="140">
        <v>1051</v>
      </c>
      <c r="K72" s="114">
        <v>-4</v>
      </c>
      <c r="L72" s="116">
        <v>-0.38058991436726924</v>
      </c>
    </row>
    <row r="73" spans="1:12" s="110" customFormat="1" ht="15" customHeight="1" x14ac:dyDescent="0.2">
      <c r="A73" s="120"/>
      <c r="B73" s="119"/>
      <c r="C73" s="258"/>
      <c r="D73" s="267" t="s">
        <v>199</v>
      </c>
      <c r="E73" s="113">
        <v>55.256410256410255</v>
      </c>
      <c r="F73" s="115">
        <v>1293</v>
      </c>
      <c r="G73" s="114">
        <v>1301</v>
      </c>
      <c r="H73" s="114">
        <v>1306</v>
      </c>
      <c r="I73" s="114">
        <v>1313</v>
      </c>
      <c r="J73" s="140">
        <v>1321</v>
      </c>
      <c r="K73" s="114">
        <v>-28</v>
      </c>
      <c r="L73" s="116">
        <v>-2.1196063588190763</v>
      </c>
    </row>
    <row r="74" spans="1:12" s="110" customFormat="1" ht="15" customHeight="1" x14ac:dyDescent="0.2">
      <c r="A74" s="120"/>
      <c r="B74" s="119"/>
      <c r="C74" s="258"/>
      <c r="D74" s="110" t="s">
        <v>204</v>
      </c>
      <c r="E74" s="113">
        <v>4.5658941542718781</v>
      </c>
      <c r="F74" s="115">
        <v>132</v>
      </c>
      <c r="G74" s="114">
        <v>127</v>
      </c>
      <c r="H74" s="114">
        <v>129</v>
      </c>
      <c r="I74" s="114">
        <v>132</v>
      </c>
      <c r="J74" s="140">
        <v>128</v>
      </c>
      <c r="K74" s="114">
        <v>4</v>
      </c>
      <c r="L74" s="116">
        <v>3.125</v>
      </c>
    </row>
    <row r="75" spans="1:12" s="110" customFormat="1" ht="15" customHeight="1" x14ac:dyDescent="0.2">
      <c r="A75" s="120"/>
      <c r="B75" s="119"/>
      <c r="C75" s="258"/>
      <c r="D75" s="267" t="s">
        <v>198</v>
      </c>
      <c r="E75" s="113">
        <v>59.848484848484851</v>
      </c>
      <c r="F75" s="115">
        <v>79</v>
      </c>
      <c r="G75" s="114">
        <v>77</v>
      </c>
      <c r="H75" s="114">
        <v>80</v>
      </c>
      <c r="I75" s="114">
        <v>81</v>
      </c>
      <c r="J75" s="140">
        <v>79</v>
      </c>
      <c r="K75" s="114">
        <v>0</v>
      </c>
      <c r="L75" s="116">
        <v>0</v>
      </c>
    </row>
    <row r="76" spans="1:12" s="110" customFormat="1" ht="15" customHeight="1" x14ac:dyDescent="0.2">
      <c r="A76" s="120"/>
      <c r="B76" s="119"/>
      <c r="C76" s="258"/>
      <c r="D76" s="267" t="s">
        <v>199</v>
      </c>
      <c r="E76" s="113">
        <v>40.151515151515149</v>
      </c>
      <c r="F76" s="115">
        <v>53</v>
      </c>
      <c r="G76" s="114">
        <v>50</v>
      </c>
      <c r="H76" s="114">
        <v>49</v>
      </c>
      <c r="I76" s="114">
        <v>51</v>
      </c>
      <c r="J76" s="140">
        <v>49</v>
      </c>
      <c r="K76" s="114">
        <v>4</v>
      </c>
      <c r="L76" s="116">
        <v>8.1632653061224492</v>
      </c>
    </row>
    <row r="77" spans="1:12" s="110" customFormat="1" ht="15" customHeight="1" x14ac:dyDescent="0.2">
      <c r="A77" s="534"/>
      <c r="B77" s="119" t="s">
        <v>205</v>
      </c>
      <c r="C77" s="268"/>
      <c r="D77" s="182"/>
      <c r="E77" s="113">
        <v>7.292800967937084</v>
      </c>
      <c r="F77" s="115">
        <v>2411</v>
      </c>
      <c r="G77" s="114">
        <v>2470</v>
      </c>
      <c r="H77" s="114">
        <v>2522</v>
      </c>
      <c r="I77" s="114">
        <v>2528</v>
      </c>
      <c r="J77" s="140">
        <v>2575</v>
      </c>
      <c r="K77" s="114">
        <v>-164</v>
      </c>
      <c r="L77" s="116">
        <v>-6.3689320388349513</v>
      </c>
    </row>
    <row r="78" spans="1:12" s="110" customFormat="1" ht="15" customHeight="1" x14ac:dyDescent="0.2">
      <c r="A78" s="120"/>
      <c r="B78" s="119"/>
      <c r="C78" s="268" t="s">
        <v>106</v>
      </c>
      <c r="D78" s="182"/>
      <c r="E78" s="113">
        <v>57.113231024471176</v>
      </c>
      <c r="F78" s="115">
        <v>1377</v>
      </c>
      <c r="G78" s="114">
        <v>1415</v>
      </c>
      <c r="H78" s="114">
        <v>1443</v>
      </c>
      <c r="I78" s="114">
        <v>1442</v>
      </c>
      <c r="J78" s="140">
        <v>1481</v>
      </c>
      <c r="K78" s="114">
        <v>-104</v>
      </c>
      <c r="L78" s="116">
        <v>-7.0222822417285622</v>
      </c>
    </row>
    <row r="79" spans="1:12" s="110" customFormat="1" ht="15" customHeight="1" x14ac:dyDescent="0.2">
      <c r="A79" s="123"/>
      <c r="B79" s="124"/>
      <c r="C79" s="260" t="s">
        <v>107</v>
      </c>
      <c r="D79" s="261"/>
      <c r="E79" s="125">
        <v>42.886768975528824</v>
      </c>
      <c r="F79" s="143">
        <v>1034</v>
      </c>
      <c r="G79" s="144">
        <v>1055</v>
      </c>
      <c r="H79" s="144">
        <v>1079</v>
      </c>
      <c r="I79" s="144">
        <v>1086</v>
      </c>
      <c r="J79" s="145">
        <v>1094</v>
      </c>
      <c r="K79" s="144">
        <v>-60</v>
      </c>
      <c r="L79" s="146">
        <v>-5.4844606946983543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33060</v>
      </c>
      <c r="E11" s="114">
        <v>33220</v>
      </c>
      <c r="F11" s="114">
        <v>33659</v>
      </c>
      <c r="G11" s="114">
        <v>33399</v>
      </c>
      <c r="H11" s="140">
        <v>33361</v>
      </c>
      <c r="I11" s="115">
        <v>-301</v>
      </c>
      <c r="J11" s="116">
        <v>-0.9022511315608045</v>
      </c>
    </row>
    <row r="12" spans="1:15" s="110" customFormat="1" ht="24.95" customHeight="1" x14ac:dyDescent="0.2">
      <c r="A12" s="193" t="s">
        <v>132</v>
      </c>
      <c r="B12" s="194" t="s">
        <v>133</v>
      </c>
      <c r="C12" s="113">
        <v>4.5281306715063518</v>
      </c>
      <c r="D12" s="115">
        <v>1497</v>
      </c>
      <c r="E12" s="114">
        <v>1458</v>
      </c>
      <c r="F12" s="114">
        <v>1511</v>
      </c>
      <c r="G12" s="114">
        <v>1520</v>
      </c>
      <c r="H12" s="140">
        <v>1530</v>
      </c>
      <c r="I12" s="115">
        <v>-33</v>
      </c>
      <c r="J12" s="116">
        <v>-2.1568627450980391</v>
      </c>
    </row>
    <row r="13" spans="1:15" s="110" customFormat="1" ht="24.95" customHeight="1" x14ac:dyDescent="0.2">
      <c r="A13" s="193" t="s">
        <v>134</v>
      </c>
      <c r="B13" s="199" t="s">
        <v>214</v>
      </c>
      <c r="C13" s="113">
        <v>1.9872958257713249</v>
      </c>
      <c r="D13" s="115">
        <v>657</v>
      </c>
      <c r="E13" s="114">
        <v>664</v>
      </c>
      <c r="F13" s="114">
        <v>635</v>
      </c>
      <c r="G13" s="114">
        <v>645</v>
      </c>
      <c r="H13" s="140">
        <v>641</v>
      </c>
      <c r="I13" s="115">
        <v>16</v>
      </c>
      <c r="J13" s="116">
        <v>2.4960998439937598</v>
      </c>
    </row>
    <row r="14" spans="1:15" s="287" customFormat="1" ht="24" customHeight="1" x14ac:dyDescent="0.2">
      <c r="A14" s="193" t="s">
        <v>215</v>
      </c>
      <c r="B14" s="199" t="s">
        <v>137</v>
      </c>
      <c r="C14" s="113">
        <v>22.673926194797339</v>
      </c>
      <c r="D14" s="115">
        <v>7496</v>
      </c>
      <c r="E14" s="114">
        <v>7616</v>
      </c>
      <c r="F14" s="114">
        <v>7698</v>
      </c>
      <c r="G14" s="114">
        <v>7633</v>
      </c>
      <c r="H14" s="140">
        <v>7593</v>
      </c>
      <c r="I14" s="115">
        <v>-97</v>
      </c>
      <c r="J14" s="116">
        <v>-1.2774924272356118</v>
      </c>
      <c r="K14" s="110"/>
      <c r="L14" s="110"/>
      <c r="M14" s="110"/>
      <c r="N14" s="110"/>
      <c r="O14" s="110"/>
    </row>
    <row r="15" spans="1:15" s="110" customFormat="1" ht="24.75" customHeight="1" x14ac:dyDescent="0.2">
      <c r="A15" s="193" t="s">
        <v>216</v>
      </c>
      <c r="B15" s="199" t="s">
        <v>217</v>
      </c>
      <c r="C15" s="113">
        <v>6.5759225650332729</v>
      </c>
      <c r="D15" s="115">
        <v>2174</v>
      </c>
      <c r="E15" s="114">
        <v>2264</v>
      </c>
      <c r="F15" s="114">
        <v>2254</v>
      </c>
      <c r="G15" s="114">
        <v>2217</v>
      </c>
      <c r="H15" s="140">
        <v>2230</v>
      </c>
      <c r="I15" s="115">
        <v>-56</v>
      </c>
      <c r="J15" s="116">
        <v>-2.5112107623318387</v>
      </c>
    </row>
    <row r="16" spans="1:15" s="287" customFormat="1" ht="24.95" customHeight="1" x14ac:dyDescent="0.2">
      <c r="A16" s="193" t="s">
        <v>218</v>
      </c>
      <c r="B16" s="199" t="s">
        <v>141</v>
      </c>
      <c r="C16" s="113">
        <v>12.761645493042952</v>
      </c>
      <c r="D16" s="115">
        <v>4219</v>
      </c>
      <c r="E16" s="114">
        <v>4267</v>
      </c>
      <c r="F16" s="114">
        <v>4335</v>
      </c>
      <c r="G16" s="114">
        <v>4305</v>
      </c>
      <c r="H16" s="140">
        <v>4256</v>
      </c>
      <c r="I16" s="115">
        <v>-37</v>
      </c>
      <c r="J16" s="116">
        <v>-0.86936090225563911</v>
      </c>
      <c r="K16" s="110"/>
      <c r="L16" s="110"/>
      <c r="M16" s="110"/>
      <c r="N16" s="110"/>
      <c r="O16" s="110"/>
    </row>
    <row r="17" spans="1:15" s="110" customFormat="1" ht="24.95" customHeight="1" x14ac:dyDescent="0.2">
      <c r="A17" s="193" t="s">
        <v>219</v>
      </c>
      <c r="B17" s="199" t="s">
        <v>220</v>
      </c>
      <c r="C17" s="113">
        <v>3.3363581367211133</v>
      </c>
      <c r="D17" s="115">
        <v>1103</v>
      </c>
      <c r="E17" s="114">
        <v>1085</v>
      </c>
      <c r="F17" s="114">
        <v>1109</v>
      </c>
      <c r="G17" s="114">
        <v>1111</v>
      </c>
      <c r="H17" s="140">
        <v>1107</v>
      </c>
      <c r="I17" s="115">
        <v>-4</v>
      </c>
      <c r="J17" s="116">
        <v>-0.36133694670280037</v>
      </c>
    </row>
    <row r="18" spans="1:15" s="287" customFormat="1" ht="24.95" customHeight="1" x14ac:dyDescent="0.2">
      <c r="A18" s="201" t="s">
        <v>144</v>
      </c>
      <c r="B18" s="202" t="s">
        <v>145</v>
      </c>
      <c r="C18" s="113">
        <v>8.3756805807622499</v>
      </c>
      <c r="D18" s="115">
        <v>2769</v>
      </c>
      <c r="E18" s="114">
        <v>2753</v>
      </c>
      <c r="F18" s="114">
        <v>2899</v>
      </c>
      <c r="G18" s="114">
        <v>2873</v>
      </c>
      <c r="H18" s="140">
        <v>2843</v>
      </c>
      <c r="I18" s="115">
        <v>-74</v>
      </c>
      <c r="J18" s="116">
        <v>-2.6028842771720013</v>
      </c>
      <c r="K18" s="110"/>
      <c r="L18" s="110"/>
      <c r="M18" s="110"/>
      <c r="N18" s="110"/>
      <c r="O18" s="110"/>
    </row>
    <row r="19" spans="1:15" s="110" customFormat="1" ht="24.95" customHeight="1" x14ac:dyDescent="0.2">
      <c r="A19" s="193" t="s">
        <v>146</v>
      </c>
      <c r="B19" s="199" t="s">
        <v>147</v>
      </c>
      <c r="C19" s="113">
        <v>12.229280096793708</v>
      </c>
      <c r="D19" s="115">
        <v>4043</v>
      </c>
      <c r="E19" s="114">
        <v>4004</v>
      </c>
      <c r="F19" s="114">
        <v>4062</v>
      </c>
      <c r="G19" s="114">
        <v>3993</v>
      </c>
      <c r="H19" s="140">
        <v>4043</v>
      </c>
      <c r="I19" s="115">
        <v>0</v>
      </c>
      <c r="J19" s="116">
        <v>0</v>
      </c>
    </row>
    <row r="20" spans="1:15" s="287" customFormat="1" ht="24.95" customHeight="1" x14ac:dyDescent="0.2">
      <c r="A20" s="193" t="s">
        <v>148</v>
      </c>
      <c r="B20" s="199" t="s">
        <v>149</v>
      </c>
      <c r="C20" s="113">
        <v>4.5916515426497275</v>
      </c>
      <c r="D20" s="115">
        <v>1518</v>
      </c>
      <c r="E20" s="114">
        <v>1517</v>
      </c>
      <c r="F20" s="114">
        <v>1518</v>
      </c>
      <c r="G20" s="114">
        <v>1502</v>
      </c>
      <c r="H20" s="140">
        <v>1488</v>
      </c>
      <c r="I20" s="115">
        <v>30</v>
      </c>
      <c r="J20" s="116">
        <v>2.0161290322580645</v>
      </c>
      <c r="K20" s="110"/>
      <c r="L20" s="110"/>
      <c r="M20" s="110"/>
      <c r="N20" s="110"/>
      <c r="O20" s="110"/>
    </row>
    <row r="21" spans="1:15" s="110" customFormat="1" ht="24.95" customHeight="1" x14ac:dyDescent="0.2">
      <c r="A21" s="201" t="s">
        <v>150</v>
      </c>
      <c r="B21" s="202" t="s">
        <v>151</v>
      </c>
      <c r="C21" s="113">
        <v>2.5015124016938901</v>
      </c>
      <c r="D21" s="115">
        <v>827</v>
      </c>
      <c r="E21" s="114">
        <v>839</v>
      </c>
      <c r="F21" s="114">
        <v>865</v>
      </c>
      <c r="G21" s="114">
        <v>849</v>
      </c>
      <c r="H21" s="140">
        <v>838</v>
      </c>
      <c r="I21" s="115">
        <v>-11</v>
      </c>
      <c r="J21" s="116">
        <v>-1.3126491646778042</v>
      </c>
    </row>
    <row r="22" spans="1:15" s="110" customFormat="1" ht="24.95" customHeight="1" x14ac:dyDescent="0.2">
      <c r="A22" s="201" t="s">
        <v>152</v>
      </c>
      <c r="B22" s="199" t="s">
        <v>153</v>
      </c>
      <c r="C22" s="113">
        <v>0.87114337568058076</v>
      </c>
      <c r="D22" s="115">
        <v>288</v>
      </c>
      <c r="E22" s="114">
        <v>286</v>
      </c>
      <c r="F22" s="114">
        <v>291</v>
      </c>
      <c r="G22" s="114">
        <v>283</v>
      </c>
      <c r="H22" s="140">
        <v>283</v>
      </c>
      <c r="I22" s="115">
        <v>5</v>
      </c>
      <c r="J22" s="116">
        <v>1.7667844522968197</v>
      </c>
    </row>
    <row r="23" spans="1:15" s="110" customFormat="1" ht="24.95" customHeight="1" x14ac:dyDescent="0.2">
      <c r="A23" s="193" t="s">
        <v>154</v>
      </c>
      <c r="B23" s="199" t="s">
        <v>155</v>
      </c>
      <c r="C23" s="113">
        <v>1.3520871143375681</v>
      </c>
      <c r="D23" s="115">
        <v>447</v>
      </c>
      <c r="E23" s="114">
        <v>443</v>
      </c>
      <c r="F23" s="114">
        <v>444</v>
      </c>
      <c r="G23" s="114">
        <v>434</v>
      </c>
      <c r="H23" s="140">
        <v>438</v>
      </c>
      <c r="I23" s="115">
        <v>9</v>
      </c>
      <c r="J23" s="116">
        <v>2.0547945205479454</v>
      </c>
    </row>
    <row r="24" spans="1:15" s="110" customFormat="1" ht="24.95" customHeight="1" x14ac:dyDescent="0.2">
      <c r="A24" s="193" t="s">
        <v>156</v>
      </c>
      <c r="B24" s="199" t="s">
        <v>221</v>
      </c>
      <c r="C24" s="113">
        <v>3.4180278281911676</v>
      </c>
      <c r="D24" s="115">
        <v>1130</v>
      </c>
      <c r="E24" s="114">
        <v>1123</v>
      </c>
      <c r="F24" s="114">
        <v>1135</v>
      </c>
      <c r="G24" s="114">
        <v>1139</v>
      </c>
      <c r="H24" s="140">
        <v>1129</v>
      </c>
      <c r="I24" s="115">
        <v>1</v>
      </c>
      <c r="J24" s="116">
        <v>8.8573959255978746E-2</v>
      </c>
    </row>
    <row r="25" spans="1:15" s="110" customFormat="1" ht="24.95" customHeight="1" x14ac:dyDescent="0.2">
      <c r="A25" s="193" t="s">
        <v>222</v>
      </c>
      <c r="B25" s="204" t="s">
        <v>159</v>
      </c>
      <c r="C25" s="113">
        <v>4.0623109497882641</v>
      </c>
      <c r="D25" s="115">
        <v>1343</v>
      </c>
      <c r="E25" s="114">
        <v>1344</v>
      </c>
      <c r="F25" s="114">
        <v>1325</v>
      </c>
      <c r="G25" s="114">
        <v>1412</v>
      </c>
      <c r="H25" s="140">
        <v>1388</v>
      </c>
      <c r="I25" s="115">
        <v>-45</v>
      </c>
      <c r="J25" s="116">
        <v>-3.2420749279538903</v>
      </c>
    </row>
    <row r="26" spans="1:15" s="110" customFormat="1" ht="24.95" customHeight="1" x14ac:dyDescent="0.2">
      <c r="A26" s="201">
        <v>782.78300000000002</v>
      </c>
      <c r="B26" s="203" t="s">
        <v>160</v>
      </c>
      <c r="C26" s="113">
        <v>0.48396854204476708</v>
      </c>
      <c r="D26" s="115">
        <v>160</v>
      </c>
      <c r="E26" s="114">
        <v>188</v>
      </c>
      <c r="F26" s="114">
        <v>214</v>
      </c>
      <c r="G26" s="114">
        <v>192</v>
      </c>
      <c r="H26" s="140">
        <v>218</v>
      </c>
      <c r="I26" s="115">
        <v>-58</v>
      </c>
      <c r="J26" s="116">
        <v>-26.605504587155963</v>
      </c>
    </row>
    <row r="27" spans="1:15" s="110" customFormat="1" ht="24.95" customHeight="1" x14ac:dyDescent="0.2">
      <c r="A27" s="193" t="s">
        <v>161</v>
      </c>
      <c r="B27" s="199" t="s">
        <v>223</v>
      </c>
      <c r="C27" s="113">
        <v>10.326678765880217</v>
      </c>
      <c r="D27" s="115">
        <v>3414</v>
      </c>
      <c r="E27" s="114">
        <v>3474</v>
      </c>
      <c r="F27" s="114">
        <v>3473</v>
      </c>
      <c r="G27" s="114">
        <v>3443</v>
      </c>
      <c r="H27" s="140">
        <v>3470</v>
      </c>
      <c r="I27" s="115">
        <v>-56</v>
      </c>
      <c r="J27" s="116">
        <v>-1.6138328530259367</v>
      </c>
    </row>
    <row r="28" spans="1:15" s="110" customFormat="1" ht="24.95" customHeight="1" x14ac:dyDescent="0.2">
      <c r="A28" s="193" t="s">
        <v>163</v>
      </c>
      <c r="B28" s="199" t="s">
        <v>164</v>
      </c>
      <c r="C28" s="113">
        <v>1.8209316394434363</v>
      </c>
      <c r="D28" s="115">
        <v>602</v>
      </c>
      <c r="E28" s="114">
        <v>592</v>
      </c>
      <c r="F28" s="114">
        <v>585</v>
      </c>
      <c r="G28" s="114">
        <v>547</v>
      </c>
      <c r="H28" s="140">
        <v>555</v>
      </c>
      <c r="I28" s="115">
        <v>47</v>
      </c>
      <c r="J28" s="116">
        <v>8.468468468468469</v>
      </c>
    </row>
    <row r="29" spans="1:15" s="110" customFormat="1" ht="24.95" customHeight="1" x14ac:dyDescent="0.2">
      <c r="A29" s="193">
        <v>86</v>
      </c>
      <c r="B29" s="199" t="s">
        <v>165</v>
      </c>
      <c r="C29" s="113">
        <v>7.0931639443436181</v>
      </c>
      <c r="D29" s="115">
        <v>2345</v>
      </c>
      <c r="E29" s="114">
        <v>2364</v>
      </c>
      <c r="F29" s="114">
        <v>2366</v>
      </c>
      <c r="G29" s="114">
        <v>2352</v>
      </c>
      <c r="H29" s="140">
        <v>2345</v>
      </c>
      <c r="I29" s="115">
        <v>0</v>
      </c>
      <c r="J29" s="116">
        <v>0</v>
      </c>
    </row>
    <row r="30" spans="1:15" s="110" customFormat="1" ht="24.95" customHeight="1" x14ac:dyDescent="0.2">
      <c r="A30" s="193">
        <v>87.88</v>
      </c>
      <c r="B30" s="204" t="s">
        <v>166</v>
      </c>
      <c r="C30" s="113">
        <v>11.173623714458561</v>
      </c>
      <c r="D30" s="115">
        <v>3694</v>
      </c>
      <c r="E30" s="114">
        <v>3697</v>
      </c>
      <c r="F30" s="114">
        <v>3761</v>
      </c>
      <c r="G30" s="114">
        <v>3709</v>
      </c>
      <c r="H30" s="140">
        <v>3712</v>
      </c>
      <c r="I30" s="115">
        <v>-18</v>
      </c>
      <c r="J30" s="116">
        <v>-0.48491379310344829</v>
      </c>
    </row>
    <row r="31" spans="1:15" s="110" customFormat="1" ht="24.95" customHeight="1" x14ac:dyDescent="0.2">
      <c r="A31" s="193" t="s">
        <v>167</v>
      </c>
      <c r="B31" s="199" t="s">
        <v>168</v>
      </c>
      <c r="C31" s="113">
        <v>2.5105868118572294</v>
      </c>
      <c r="D31" s="115">
        <v>830</v>
      </c>
      <c r="E31" s="114">
        <v>858</v>
      </c>
      <c r="F31" s="114">
        <v>877</v>
      </c>
      <c r="G31" s="114">
        <v>873</v>
      </c>
      <c r="H31" s="140">
        <v>847</v>
      </c>
      <c r="I31" s="115">
        <v>-17</v>
      </c>
      <c r="J31" s="116">
        <v>-2.0070838252656436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4.5281306715063518</v>
      </c>
      <c r="D34" s="115">
        <v>1497</v>
      </c>
      <c r="E34" s="114">
        <v>1458</v>
      </c>
      <c r="F34" s="114">
        <v>1511</v>
      </c>
      <c r="G34" s="114">
        <v>1520</v>
      </c>
      <c r="H34" s="140">
        <v>1530</v>
      </c>
      <c r="I34" s="115">
        <v>-33</v>
      </c>
      <c r="J34" s="116">
        <v>-2.1568627450980391</v>
      </c>
    </row>
    <row r="35" spans="1:10" s="110" customFormat="1" ht="24.95" customHeight="1" x14ac:dyDescent="0.2">
      <c r="A35" s="292" t="s">
        <v>171</v>
      </c>
      <c r="B35" s="293" t="s">
        <v>172</v>
      </c>
      <c r="C35" s="113">
        <v>33.036902601330915</v>
      </c>
      <c r="D35" s="115">
        <v>10922</v>
      </c>
      <c r="E35" s="114">
        <v>11033</v>
      </c>
      <c r="F35" s="114">
        <v>11232</v>
      </c>
      <c r="G35" s="114">
        <v>11151</v>
      </c>
      <c r="H35" s="140">
        <v>11077</v>
      </c>
      <c r="I35" s="115">
        <v>-155</v>
      </c>
      <c r="J35" s="116">
        <v>-1.3992958382233456</v>
      </c>
    </row>
    <row r="36" spans="1:10" s="110" customFormat="1" ht="24.95" customHeight="1" x14ac:dyDescent="0.2">
      <c r="A36" s="294" t="s">
        <v>173</v>
      </c>
      <c r="B36" s="295" t="s">
        <v>174</v>
      </c>
      <c r="C36" s="125">
        <v>62.434966727162731</v>
      </c>
      <c r="D36" s="143">
        <v>20641</v>
      </c>
      <c r="E36" s="144">
        <v>20729</v>
      </c>
      <c r="F36" s="144">
        <v>20916</v>
      </c>
      <c r="G36" s="144">
        <v>20728</v>
      </c>
      <c r="H36" s="145">
        <v>20754</v>
      </c>
      <c r="I36" s="143">
        <v>-113</v>
      </c>
      <c r="J36" s="146">
        <v>-0.54447335453406576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2020-09-25T12:37:28Z</dcterms:created>
  <dcterms:modified xsi:type="dcterms:W3CDTF">2020-09-28T08:12:48Z</dcterms:modified>
</cp:coreProperties>
</file>