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G43" i="24"/>
  <c r="E43" i="24"/>
  <c r="C43" i="24"/>
  <c r="I43" i="24" s="1"/>
  <c r="B43" i="24"/>
  <c r="J43" i="24" s="1"/>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G32" i="24"/>
  <c r="C27" i="24"/>
  <c r="G16" i="24"/>
  <c r="K57" i="15"/>
  <c r="L57" i="15" s="1"/>
  <c r="C38" i="24"/>
  <c r="C37" i="24"/>
  <c r="C35" i="24"/>
  <c r="C34" i="24"/>
  <c r="L34" i="24" s="1"/>
  <c r="C33" i="24"/>
  <c r="C32" i="24"/>
  <c r="L32" i="24" s="1"/>
  <c r="C31" i="24"/>
  <c r="C30" i="24"/>
  <c r="C29" i="24"/>
  <c r="C28" i="24"/>
  <c r="C26" i="24"/>
  <c r="L26" i="24" s="1"/>
  <c r="C25" i="24"/>
  <c r="C24" i="24"/>
  <c r="L24" i="24" s="1"/>
  <c r="C23" i="24"/>
  <c r="C22" i="24"/>
  <c r="C21" i="24"/>
  <c r="C20" i="24"/>
  <c r="C19" i="24"/>
  <c r="C18" i="24"/>
  <c r="L18" i="24" s="1"/>
  <c r="C17" i="24"/>
  <c r="C16" i="24"/>
  <c r="L16" i="24" s="1"/>
  <c r="C15" i="24"/>
  <c r="C9" i="24"/>
  <c r="C8" i="24"/>
  <c r="C7" i="24"/>
  <c r="B38" i="24"/>
  <c r="B37" i="24"/>
  <c r="B35" i="24"/>
  <c r="B34" i="24"/>
  <c r="B33" i="24"/>
  <c r="B32" i="24"/>
  <c r="B31" i="24"/>
  <c r="B30" i="24"/>
  <c r="B29" i="24"/>
  <c r="K29" i="24" s="1"/>
  <c r="B28" i="24"/>
  <c r="B27" i="24"/>
  <c r="B26" i="24"/>
  <c r="B25" i="24"/>
  <c r="B24" i="24"/>
  <c r="B23" i="24"/>
  <c r="B22" i="24"/>
  <c r="B21" i="24"/>
  <c r="K21" i="24" s="1"/>
  <c r="B20" i="24"/>
  <c r="B19" i="24"/>
  <c r="B18" i="24"/>
  <c r="B17" i="24"/>
  <c r="B16" i="24"/>
  <c r="B15" i="24"/>
  <c r="B9" i="24"/>
  <c r="B8" i="24"/>
  <c r="B7" i="24"/>
  <c r="G24" i="24" l="1"/>
  <c r="F9" i="24"/>
  <c r="D9" i="24"/>
  <c r="J9" i="24"/>
  <c r="H9" i="24"/>
  <c r="K9" i="24"/>
  <c r="K24" i="24"/>
  <c r="J24" i="24"/>
  <c r="H24" i="24"/>
  <c r="F24" i="24"/>
  <c r="D24" i="24"/>
  <c r="G7" i="24"/>
  <c r="M7" i="24"/>
  <c r="E7" i="24"/>
  <c r="L7" i="24"/>
  <c r="I7" i="24"/>
  <c r="K32" i="24"/>
  <c r="J32" i="24"/>
  <c r="H32" i="24"/>
  <c r="F32" i="24"/>
  <c r="D32" i="24"/>
  <c r="K16" i="24"/>
  <c r="J16" i="24"/>
  <c r="H16" i="24"/>
  <c r="F16" i="24"/>
  <c r="D16" i="24"/>
  <c r="G35" i="24"/>
  <c r="M35" i="24"/>
  <c r="E35" i="24"/>
  <c r="L35" i="24"/>
  <c r="I35" i="24"/>
  <c r="F7" i="24"/>
  <c r="D7" i="24"/>
  <c r="J7" i="24"/>
  <c r="K7" i="24"/>
  <c r="H7" i="24"/>
  <c r="G19" i="24"/>
  <c r="M19" i="24"/>
  <c r="E19" i="24"/>
  <c r="L19" i="24"/>
  <c r="I19" i="24"/>
  <c r="F15" i="24"/>
  <c r="D15" i="24"/>
  <c r="J15" i="24"/>
  <c r="K15" i="24"/>
  <c r="H15" i="24"/>
  <c r="I20" i="24"/>
  <c r="M20" i="24"/>
  <c r="E20" i="24"/>
  <c r="L20" i="24"/>
  <c r="G20" i="24"/>
  <c r="F19" i="24"/>
  <c r="D19" i="24"/>
  <c r="J19" i="24"/>
  <c r="K19" i="24"/>
  <c r="H19" i="24"/>
  <c r="F25" i="24"/>
  <c r="D25" i="24"/>
  <c r="J25" i="24"/>
  <c r="K25" i="24"/>
  <c r="H25" i="24"/>
  <c r="F35" i="24"/>
  <c r="D35" i="24"/>
  <c r="J35" i="24"/>
  <c r="K35" i="24"/>
  <c r="H35" i="24"/>
  <c r="C14" i="24"/>
  <c r="C6" i="24"/>
  <c r="G17" i="24"/>
  <c r="M17" i="24"/>
  <c r="E17" i="24"/>
  <c r="L17" i="24"/>
  <c r="I17" i="24"/>
  <c r="G31" i="24"/>
  <c r="M31" i="24"/>
  <c r="E31" i="24"/>
  <c r="L31" i="24"/>
  <c r="I31" i="24"/>
  <c r="K58" i="24"/>
  <c r="J58" i="24"/>
  <c r="I58" i="24"/>
  <c r="K22" i="24"/>
  <c r="J22" i="24"/>
  <c r="H22" i="24"/>
  <c r="F22" i="24"/>
  <c r="D22" i="24"/>
  <c r="B39" i="24"/>
  <c r="B45" i="24"/>
  <c r="G21" i="24"/>
  <c r="M21" i="24"/>
  <c r="E21" i="24"/>
  <c r="L21" i="24"/>
  <c r="I21" i="24"/>
  <c r="C45" i="24"/>
  <c r="C39" i="24"/>
  <c r="G27" i="24"/>
  <c r="M27" i="24"/>
  <c r="E27" i="24"/>
  <c r="L27" i="24"/>
  <c r="I27" i="24"/>
  <c r="K8" i="24"/>
  <c r="J8" i="24"/>
  <c r="H8" i="24"/>
  <c r="F8" i="24"/>
  <c r="D8" i="24"/>
  <c r="K26" i="24"/>
  <c r="J26" i="24"/>
  <c r="H26" i="24"/>
  <c r="F26" i="24"/>
  <c r="D26" i="24"/>
  <c r="F29" i="24"/>
  <c r="D29" i="24"/>
  <c r="J29" i="24"/>
  <c r="H29" i="24"/>
  <c r="G15" i="24"/>
  <c r="M15" i="24"/>
  <c r="E15" i="24"/>
  <c r="L15" i="24"/>
  <c r="I15" i="24"/>
  <c r="I28" i="24"/>
  <c r="M28" i="24"/>
  <c r="E28" i="24"/>
  <c r="L28" i="24"/>
  <c r="G28" i="24"/>
  <c r="K74" i="24"/>
  <c r="J74" i="24"/>
  <c r="I74" i="24"/>
  <c r="K28" i="24"/>
  <c r="J28" i="24"/>
  <c r="H28" i="24"/>
  <c r="F28" i="24"/>
  <c r="D28" i="24"/>
  <c r="K20" i="24"/>
  <c r="J20" i="24"/>
  <c r="H20" i="24"/>
  <c r="F20" i="24"/>
  <c r="D20" i="24"/>
  <c r="F23" i="24"/>
  <c r="D23" i="24"/>
  <c r="J23" i="24"/>
  <c r="K23" i="24"/>
  <c r="H23" i="24"/>
  <c r="H37" i="24"/>
  <c r="F37" i="24"/>
  <c r="D37" i="24"/>
  <c r="K37" i="24"/>
  <c r="J37" i="24"/>
  <c r="I22" i="24"/>
  <c r="M22" i="24"/>
  <c r="E22" i="24"/>
  <c r="L22" i="24"/>
  <c r="G22" i="24"/>
  <c r="G25" i="24"/>
  <c r="M25" i="24"/>
  <c r="E25" i="24"/>
  <c r="L25" i="24"/>
  <c r="I25" i="24"/>
  <c r="F31" i="24"/>
  <c r="D31" i="24"/>
  <c r="J31" i="24"/>
  <c r="K31" i="24"/>
  <c r="H31" i="24"/>
  <c r="F17" i="24"/>
  <c r="D17" i="24"/>
  <c r="J17" i="24"/>
  <c r="K17" i="24"/>
  <c r="H17" i="24"/>
  <c r="F27" i="24"/>
  <c r="D27" i="24"/>
  <c r="J27" i="24"/>
  <c r="K27" i="24"/>
  <c r="H27" i="24"/>
  <c r="F33" i="24"/>
  <c r="D33" i="24"/>
  <c r="J33" i="24"/>
  <c r="K33" i="24"/>
  <c r="H33" i="24"/>
  <c r="I8" i="24"/>
  <c r="M8" i="24"/>
  <c r="E8" i="24"/>
  <c r="L8" i="24"/>
  <c r="G8" i="24"/>
  <c r="G9" i="24"/>
  <c r="M9" i="24"/>
  <c r="E9" i="24"/>
  <c r="L9" i="24"/>
  <c r="I9" i="24"/>
  <c r="G29" i="24"/>
  <c r="M29" i="24"/>
  <c r="E29" i="24"/>
  <c r="L29" i="24"/>
  <c r="I29" i="24"/>
  <c r="M38" i="24"/>
  <c r="E38" i="24"/>
  <c r="L38" i="24"/>
  <c r="G38" i="24"/>
  <c r="I38" i="24"/>
  <c r="B14" i="24"/>
  <c r="B6" i="24"/>
  <c r="K30" i="24"/>
  <c r="J30" i="24"/>
  <c r="H30" i="24"/>
  <c r="F30" i="24"/>
  <c r="D30" i="24"/>
  <c r="G23" i="24"/>
  <c r="M23" i="24"/>
  <c r="E23" i="24"/>
  <c r="L23" i="24"/>
  <c r="I23" i="24"/>
  <c r="I37" i="24"/>
  <c r="G37" i="24"/>
  <c r="L37" i="24"/>
  <c r="E37" i="24"/>
  <c r="M37" i="24"/>
  <c r="K66" i="24"/>
  <c r="J66" i="24"/>
  <c r="I66" i="24"/>
  <c r="K18" i="24"/>
  <c r="J18" i="24"/>
  <c r="H18" i="24"/>
  <c r="F18" i="24"/>
  <c r="D18" i="24"/>
  <c r="F21" i="24"/>
  <c r="D21" i="24"/>
  <c r="J21" i="24"/>
  <c r="H21" i="24"/>
  <c r="K34" i="24"/>
  <c r="J34" i="24"/>
  <c r="H34" i="24"/>
  <c r="F34" i="24"/>
  <c r="D34" i="24"/>
  <c r="D38" i="24"/>
  <c r="K38" i="24"/>
  <c r="J38" i="24"/>
  <c r="H38" i="24"/>
  <c r="F38" i="24"/>
  <c r="I30" i="24"/>
  <c r="M30" i="24"/>
  <c r="E30" i="24"/>
  <c r="L30" i="24"/>
  <c r="G30" i="24"/>
  <c r="G33" i="24"/>
  <c r="M33" i="24"/>
  <c r="E33" i="24"/>
  <c r="L33" i="24"/>
  <c r="I33" i="24"/>
  <c r="I77" i="24"/>
  <c r="K53" i="24"/>
  <c r="J53" i="24"/>
  <c r="K61" i="24"/>
  <c r="J61" i="24"/>
  <c r="K69" i="24"/>
  <c r="J69" i="24"/>
  <c r="K55" i="24"/>
  <c r="J55" i="24"/>
  <c r="K63" i="24"/>
  <c r="J63" i="24"/>
  <c r="K71" i="24"/>
  <c r="J71" i="24"/>
  <c r="K52" i="24"/>
  <c r="J52" i="24"/>
  <c r="K60" i="24"/>
  <c r="J60" i="24"/>
  <c r="K68" i="24"/>
  <c r="J68" i="24"/>
  <c r="I18" i="24"/>
  <c r="M18" i="24"/>
  <c r="E18" i="24"/>
  <c r="I26" i="24"/>
  <c r="M26" i="24"/>
  <c r="E26" i="24"/>
  <c r="I34" i="24"/>
  <c r="M34" i="24"/>
  <c r="E34" i="24"/>
  <c r="H43" i="24"/>
  <c r="F43" i="24"/>
  <c r="D43" i="24"/>
  <c r="K43" i="24"/>
  <c r="K57" i="24"/>
  <c r="J57" i="24"/>
  <c r="K65" i="24"/>
  <c r="J65" i="24"/>
  <c r="K73" i="24"/>
  <c r="J73" i="24"/>
  <c r="K54" i="24"/>
  <c r="J54" i="24"/>
  <c r="K62" i="24"/>
  <c r="J62" i="24"/>
  <c r="K70" i="24"/>
  <c r="J70" i="24"/>
  <c r="I16" i="24"/>
  <c r="M16" i="24"/>
  <c r="E16" i="24"/>
  <c r="I24" i="24"/>
  <c r="M24" i="24"/>
  <c r="E24" i="24"/>
  <c r="I32" i="24"/>
  <c r="M32" i="24"/>
  <c r="E32" i="24"/>
  <c r="K51" i="24"/>
  <c r="J51" i="24"/>
  <c r="K59" i="24"/>
  <c r="J59" i="24"/>
  <c r="K67" i="24"/>
  <c r="J67" i="24"/>
  <c r="K75" i="24"/>
  <c r="J75" i="24"/>
  <c r="J77" i="24" s="1"/>
  <c r="G18" i="24"/>
  <c r="G26" i="24"/>
  <c r="G34" i="24"/>
  <c r="H41" i="24"/>
  <c r="F41" i="24"/>
  <c r="D41" i="24"/>
  <c r="K41" i="24"/>
  <c r="K56" i="24"/>
  <c r="J56" i="24"/>
  <c r="K64" i="24"/>
  <c r="J64" i="24"/>
  <c r="K72" i="24"/>
  <c r="J72" i="24"/>
  <c r="G40" i="24"/>
  <c r="G42" i="24"/>
  <c r="G44" i="24"/>
  <c r="H40" i="24"/>
  <c r="L41" i="24"/>
  <c r="H42" i="24"/>
  <c r="L43" i="24"/>
  <c r="H44" i="24"/>
  <c r="J44" i="24"/>
  <c r="E40" i="24"/>
  <c r="E42" i="24"/>
  <c r="E44" i="24"/>
  <c r="H45" i="24" l="1"/>
  <c r="F45" i="24"/>
  <c r="D45" i="24"/>
  <c r="K45" i="24"/>
  <c r="J45" i="24"/>
  <c r="K6" i="24"/>
  <c r="J6" i="24"/>
  <c r="H6" i="24"/>
  <c r="F6" i="24"/>
  <c r="D6" i="24"/>
  <c r="I39" i="24"/>
  <c r="G39" i="24"/>
  <c r="L39" i="24"/>
  <c r="M39" i="24"/>
  <c r="E39" i="24"/>
  <c r="H39" i="24"/>
  <c r="F39" i="24"/>
  <c r="D39" i="24"/>
  <c r="K39" i="24"/>
  <c r="J39" i="24"/>
  <c r="I79" i="24"/>
  <c r="K14" i="24"/>
  <c r="J14" i="24"/>
  <c r="H14" i="24"/>
  <c r="F14" i="24"/>
  <c r="D14" i="24"/>
  <c r="I45" i="24"/>
  <c r="G45" i="24"/>
  <c r="M45" i="24"/>
  <c r="E45" i="24"/>
  <c r="L45" i="24"/>
  <c r="I6" i="24"/>
  <c r="M6" i="24"/>
  <c r="E6" i="24"/>
  <c r="G6" i="24"/>
  <c r="L6" i="24"/>
  <c r="J79" i="24"/>
  <c r="J78" i="24"/>
  <c r="I14" i="24"/>
  <c r="M14" i="24"/>
  <c r="E14" i="24"/>
  <c r="L14" i="24"/>
  <c r="G14" i="24"/>
  <c r="K77" i="24"/>
  <c r="K79" i="24" l="1"/>
  <c r="K78" i="24"/>
  <c r="I78" i="24"/>
  <c r="I83" i="24" l="1"/>
  <c r="I82" i="24"/>
  <c r="I81" i="24"/>
</calcChain>
</file>

<file path=xl/sharedStrings.xml><?xml version="1.0" encoding="utf-8"?>
<sst xmlns="http://schemas.openxmlformats.org/spreadsheetml/2006/main" count="1714" uniqueCount="522">
  <si>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</si>
  <si>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</si>
  <si>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</si>
  <si>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</si>
  <si>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</si>
  <si>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</si>
  <si>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</si>
  <si>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</si>
  <si>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</si>
  <si>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</si>
  <si>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</si>
  <si>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</si>
  <si>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</si>
  <si>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Havelland (12063)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</si>
  <si>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</si>
  <si>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</si>
  <si>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</si>
  <si>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</si>
  <si>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</si>
  <si>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</si>
  <si>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</si>
  <si>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</si>
  <si>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</si>
  <si>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</si>
  <si>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</si>
  <si>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</si>
  <si>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</si>
  <si>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</si>
  <si>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</si>
  <si>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</si>
  <si>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</si>
  <si>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</si>
  <si>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</si>
  <si>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</si>
  <si>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</si>
  <si>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</si>
  <si>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</si>
  <si>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</si>
  <si>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</si>
  <si>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</si>
  <si>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</si>
  <si>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</si>
  <si>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</si>
  <si>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</si>
  <si>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</si>
  <si>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</si>
  <si>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</si>
  <si>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</si>
  <si>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</si>
  <si>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</si>
  <si>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</si>
  <si>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</si>
  <si>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</si>
  <si>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</si>
  <si>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</si>
  <si>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</si>
  <si>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</si>
  <si>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</si>
  <si>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</si>
  <si>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</si>
  <si>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</si>
  <si>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</si>
  <si>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</si>
  <si>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</si>
  <si>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</si>
  <si>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</si>
  <si>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</si>
  <si>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</si>
  <si>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</si>
  <si>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</si>
  <si>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</si>
  <si>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</si>
  <si>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</si>
  <si>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</si>
  <si>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</si>
  <si>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</si>
  <si>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</si>
  <si>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</si>
  <si>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</si>
  <si>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</si>
  <si>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</si>
  <si>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</si>
  <si>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</si>
  <si>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</si>
  <si>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</si>
  <si>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</si>
  <si>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</si>
  <si>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</si>
  <si>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</si>
  <si>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</si>
  <si>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</si>
  <si>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</si>
  <si>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Havelland (12063);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</si>
  <si>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</si>
  <si>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</si>
  <si>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</si>
  <si>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</si>
  <si>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</si>
  <si>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</si>
  <si>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</si>
  <si>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</si>
  <si>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</si>
  <si>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</si>
  <si>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</si>
  <si>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</si>
  <si>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</si>
  <si>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</si>
  <si>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</si>
  <si>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</si>
  <si>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</si>
  <si>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</si>
  <si>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</si>
  <si>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</si>
  <si>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</si>
  <si>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</si>
  <si>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</si>
  <si>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</si>
  <si>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</si>
  <si>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</si>
  <si>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</si>
  <si>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</si>
  <si>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</si>
  <si>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</si>
  <si>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</si>
  <si>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</si>
  <si>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</si>
  <si>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</si>
  <si>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</si>
  <si>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</si>
  <si>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</si>
  <si>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</si>
  <si>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</si>
  <si>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</si>
  <si>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</si>
  <si>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</si>
  <si>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</si>
  <si>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</si>
  <si>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</si>
  <si>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</si>
  <si>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</si>
  <si>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</si>
  <si>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</si>
  <si>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</si>
  <si>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</si>
  <si>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</si>
  <si>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</si>
  <si>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</si>
  <si>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</si>
  <si>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</si>
  <si>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</si>
  <si>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</si>
  <si>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</si>
  <si>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</si>
  <si>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</si>
  <si>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</si>
  <si>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</si>
  <si>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</si>
  <si>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</si>
  <si>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</si>
  <si>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</si>
  <si>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</si>
  <si>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</si>
  <si>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</si>
  <si>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</si>
  <si>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</si>
  <si>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</si>
  <si>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</si>
  <si>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</si>
  <si>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</si>
  <si>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</si>
  <si>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</si>
  <si>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</si>
  <si>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</si>
  <si>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</si>
  <si>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</si>
  <si>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</si>
  <si>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</si>
  <si>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</si>
  <si>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</si>
  <si>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</si>
  <si>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</si>
  <si>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</si>
  <si>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</si>
  <si>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Havelland (12063)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</si>
  <si>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</si>
  <si>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</si>
  <si>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</si>
  <si>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</si>
  <si>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</si>
  <si>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</si>
  <si>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</si>
  <si>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</si>
  <si>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</si>
  <si>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</si>
  <si>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</si>
  <si>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</si>
  <si>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</si>
  <si>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</si>
  <si>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</si>
  <si>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</si>
  <si>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</si>
  <si>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</si>
  <si>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</si>
  <si>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</si>
  <si>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</si>
  <si>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</si>
  <si>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</si>
  <si>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</si>
  <si>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</si>
  <si>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</si>
  <si>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</si>
  <si>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</si>
  <si>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</si>
  <si>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</si>
  <si>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</si>
  <si>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</si>
  <si>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</si>
  <si>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</si>
  <si>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</si>
  <si>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</si>
  <si>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</si>
  <si>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</si>
  <si>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</si>
  <si>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</si>
  <si>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</si>
  <si>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</si>
  <si>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</si>
  <si>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</si>
  <si>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</si>
  <si>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</si>
  <si>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</si>
  <si>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</si>
  <si>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</si>
  <si>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</si>
  <si>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</si>
  <si>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</si>
  <si>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</si>
  <si>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</si>
  <si>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</si>
  <si>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</si>
  <si>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</si>
  <si>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</si>
  <si>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</si>
  <si>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</si>
  <si>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</si>
  <si>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</si>
  <si>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</si>
  <si>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</si>
  <si>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</si>
  <si>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</si>
  <si>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</si>
  <si>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</si>
  <si>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</si>
  <si>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</si>
  <si>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</si>
  <si>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</si>
  <si>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</si>
  <si>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</si>
  <si>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</si>
  <si>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</si>
  <si>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</si>
  <si>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</si>
  <si>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</si>
  <si>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</si>
  <si>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</si>
  <si>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</si>
  <si>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</si>
  <si>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</si>
  <si>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</si>
  <si>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</si>
  <si>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</si>
  <si>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</si>
  <si>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</si>
  <si>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</si>
  <si>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</si>
  <si>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</si>
  <si>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</si>
  <si>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</si>
  <si>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</si>
  <si>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</si>
  <si>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</si>
  <si>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</si>
  <si>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</si>
  <si>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</si>
  <si>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</si>
  <si>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</si>
  <si>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</si>
  <si>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</si>
  <si>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</si>
  <si>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</si>
  <si>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</si>
  <si>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</si>
  <si>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</si>
  <si>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</si>
  <si>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</si>
  <si>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</si>
  <si>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</si>
  <si>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</si>
  <si>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</si>
  <si>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</si>
  <si>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</si>
  <si>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</si>
  <si>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</si>
  <si>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</si>
  <si>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</si>
  <si>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</si>
  <si>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</si>
  <si>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</si>
  <si>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</si>
  <si>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</si>
  <si>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</si>
  <si>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</si>
  <si>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</si>
  <si>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</si>
  <si>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</si>
  <si>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</si>
  <si>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</si>
  <si>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</si>
  <si>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</si>
  <si>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</si>
  <si>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</si>
  <si>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</si>
  <si>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</si>
  <si>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</si>
  <si>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</si>
  <si>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</si>
  <si>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</si>
  <si>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</si>
  <si>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</si>
  <si>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</si>
  <si>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</si>
  <si>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</si>
  <si>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</si>
  <si>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</si>
  <si>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</si>
  <si>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</si>
  <si>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</si>
  <si>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</si>
  <si>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</si>
  <si>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</si>
  <si>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</si>
  <si>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</si>
  <si>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</si>
  <si>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</si>
  <si>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</si>
  <si>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</si>
  <si>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</si>
  <si>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</si>
  <si>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</si>
  <si>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</si>
  <si>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</si>
  <si>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</si>
  <si>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</si>
  <si>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</si>
  <si>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</si>
  <si>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</si>
  <si>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</si>
  <si>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</si>
  <si>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</si>
  <si>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</si>
  <si>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</si>
  <si>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</si>
  <si>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</si>
  <si>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</si>
  <si>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</si>
  <si>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</si>
  <si>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</si>
  <si>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</si>
  <si>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</si>
  <si>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</si>
  <si>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</si>
  <si>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</si>
  <si>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</si>
  <si>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Havelland (12063);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</si>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</sst>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{1989F040-FCF4-4ADC-B925-949189669CE5}</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414E-43AA-A023-6879DF2C4B69}"/>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{18692DA7-5F77-4216-B321-10582E6BCDAD}</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414E-43AA-A023-6879DF2C4B69}"/>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{AC7A6202-466C-4568-B9A1-3F0128543D73}</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14E-43AA-A023-6879DF2C4B6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{B3D9329B-9820-402E-83A2-93BA40706AAA}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14E-43AA-A023-6879DF2C4B6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1.2807859674308018</c:v>
                </c:pt>
                <c:pt idx="1">
                  <c:v>0.7039980017060905</c:v>
                </c:pt>
                <c:pt idx="2">
                  <c:v>0.95490282911153723</c:v>
                </c:pt>
                <c:pt idx="3">
                  <c:v>1.0875687030768</c:v>
                </c:pt>
              </c:numCache>
            </c:numRef>
          </c:val>
          <c:extLst>
            <c:ext xmlns:c16="http://schemas.microsoft.com/office/drawing/2014/chart" uri="{C3380CC4-5D6E-409C-BE32-E72D297353CC}">
              <c16:uniqueId val="{00000004-414E-43AA-A023-6879DF2C4B6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{CF516CE8-1E87-4D22-8B28-558047F7D37F}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14E-43AA-A023-6879DF2C4B6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{14C4A14F-2E77-499A-A457-5C64C5D00CF9}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14E-43AA-A023-6879DF2C4B6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{98A03152-D1F7-47D1-A479-696512A4542D}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14E-43AA-A023-6879DF2C4B6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{53D0D4B1-46F2-42B1-BBFA-710E92131AE4}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14E-43AA-A023-6879DF2C4B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14E-43AA-A023-6879DF2C4B6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14E-43AA-A023-6879DF2C4B6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{4F9243CF-1142-4C32-A34A-11E370D08426}</c15:txfldGUID>
                      <c15:f>Daten_Diagramme!$E$6</c15:f>
                      <c15:dlblFieldTableCache>
                        <c:ptCount val="1"/>
                        <c:pt idx="0">
                          <c:v>-4.2</c:v>
                        </c:pt>
                      </c15:dlblFieldTableCache>
                    </c15:dlblFTEntry>
                  </c15:dlblFieldTable>
                  <c15:showDataLabelsRange val="0"/>
                </c:ext>
                <c:ext xmlns:c16="http://schemas.microsoft.com/office/drawing/2014/chart" uri="{C3380CC4-5D6E-409C-BE32-E72D297353CC}">
                  <c16:uniqueId val="{00000000-3E99-4E1D-83C9-263B2679BD54}"/>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{02F89891-73B5-437B-9FD2-423706B4EC61}</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3E99-4E1D-83C9-263B2679BD54}"/>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{0D9E7702-DAE1-4C88-ACB1-02E4C1A1BBC5}</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3E99-4E1D-83C9-263B2679BD5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{86463E3C-7B8A-4449-B52A-4A9EC7EA0F0B}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E99-4E1D-83C9-263B2679BD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-4.1963476233648489</c:v>
                </c:pt>
                <c:pt idx="1">
                  <c:v>-2.6006845590352197</c:v>
                </c:pt>
                <c:pt idx="2">
                  <c:v>-3.6279896103654186</c:v>
                </c:pt>
                <c:pt idx="3">
                  <c:v>-2.8655893304673015</c:v>
                </c:pt>
              </c:numCache>
            </c:numRef>
          </c:val>
          <c:extLst>
            <c:ext xmlns:c16="http://schemas.microsoft.com/office/drawing/2014/chart" uri="{C3380CC4-5D6E-409C-BE32-E72D297353CC}">
              <c16:uniqueId val="{00000004-3E99-4E1D-83C9-263B2679BD5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{B7650A44-819E-428B-AEDB-965D9E079D85}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E99-4E1D-83C9-263B2679BD5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{EAD9FB72-175F-4793-BD43-4DD5D4EA007F}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E99-4E1D-83C9-263B2679BD5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{638656AA-0F84-47D3-AE5E-55DDF5B5A898}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E99-4E1D-83C9-263B2679BD5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{83CB644D-C1FC-4829-A603-A51E5E7DB696}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E99-4E1D-83C9-263B2679BD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E99-4E1D-83C9-263B2679BD5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E99-4E1D-83C9-263B2679BD5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{9477FCAF-00F5-44C2-A669-75470A1F21CA}</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8B89-4DD4-B5E4-1844E24497F7}"/>
                </c:ext>
              </c:extLst>
            </c:dLbl>
            <c:dLbl>
              <c:idx val="1"/>
              <c:tx>
                <c:strRef>
                  <c:f>Daten_Diagramme!$D$15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{53C1B20F-8F57-405E-BFAC-7B8ED872DFAD}</c15:txfldGUID>
                      <c15:f>Daten_Diagramme!$D$15</c15:f>
                      <c15:dlblFieldTableCache>
                        <c:ptCount val="1"/>
                        <c:pt idx="0">
                          <c:v>-4.7</c:v>
                        </c:pt>
                      </c15:dlblFieldTableCache>
                    </c15:dlblFTEntry>
                  </c15:dlblFieldTable>
                  <c15:showDataLabelsRange val="0"/>
                </c:ext>
                <c:ext xmlns:c16="http://schemas.microsoft.com/office/drawing/2014/chart" uri="{C3380CC4-5D6E-409C-BE32-E72D297353CC}">
                  <c16:uniqueId val="{00000001-8B89-4DD4-B5E4-1844E24497F7}"/>
                </c:ext>
              </c:extLst>
            </c:dLbl>
            <c:dLbl>
              <c:idx val="2"/>
              <c:tx>
                <c:strRef>
                  <c:f>Daten_Diagramme!$D$16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{7AA5D96C-F053-44A5-9EB5-338BAED78A25}</c15:txfldGUID>
                      <c15:f>Daten_Diagramme!$D$16</c15:f>
                      <c15:dlblFieldTableCache>
                        <c:ptCount val="1"/>
                        <c:pt idx="0">
                          <c:v>2.4</c:v>
                        </c:pt>
                      </c15:dlblFieldTableCache>
                    </c15:dlblFTEntry>
                  </c15:dlblFieldTable>
                  <c15:showDataLabelsRange val="0"/>
                </c:ext>
                <c:ext xmlns:c16="http://schemas.microsoft.com/office/drawing/2014/chart" uri="{C3380CC4-5D6E-409C-BE32-E72D297353CC}">
                  <c16:uniqueId val="{00000002-8B89-4DD4-B5E4-1844E24497F7}"/>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{46F04DB0-7103-4DAC-9DC9-E078D95757CB}</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8B89-4DD4-B5E4-1844E24497F7}"/>
                </c:ext>
              </c:extLst>
            </c:dLbl>
            <c:dLbl>
              <c:idx val="4"/>
              <c:tx>
                <c:strRef>
                  <c:f>Daten_Diagramme!$D$18</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{87052766-3A9F-4925-860F-4FDB9826C068}</c15:txfldGUID>
                      <c15:f>Daten_Diagramme!$D$18</c15:f>
                      <c15:dlblFieldTableCache>
                        <c:ptCount val="1"/>
                        <c:pt idx="0">
                          <c:v>8.4</c:v>
                        </c:pt>
                      </c15:dlblFieldTableCache>
                    </c15:dlblFTEntry>
                  </c15:dlblFieldTable>
                  <c15:showDataLabelsRange val="0"/>
                </c:ext>
                <c:ext xmlns:c16="http://schemas.microsoft.com/office/drawing/2014/chart" uri="{C3380CC4-5D6E-409C-BE32-E72D297353CC}">
                  <c16:uniqueId val="{00000004-8B89-4DD4-B5E4-1844E24497F7}"/>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{3A56B716-CC15-4C79-9BB0-3A21B699C300}</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8B89-4DD4-B5E4-1844E24497F7}"/>
                </c:ext>
              </c:extLst>
            </c:dLbl>
            <c:dLbl>
              <c:idx val="6"/>
              <c:tx>
                <c:strRef>
                  <c:f>Daten_Diagramme!$D$20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{A97A126E-F163-4FDA-9826-0DB676C48768}</c15:txfldGUID>
                      <c15:f>Daten_Diagramme!$D$20</c15:f>
                      <c15:dlblFieldTableCache>
                        <c:ptCount val="1"/>
                        <c:pt idx="0">
                          <c:v>-5.4</c:v>
                        </c:pt>
                      </c15:dlblFieldTableCache>
                    </c15:dlblFTEntry>
                  </c15:dlblFieldTable>
                  <c15:showDataLabelsRange val="0"/>
                </c:ext>
                <c:ext xmlns:c16="http://schemas.microsoft.com/office/drawing/2014/chart" uri="{C3380CC4-5D6E-409C-BE32-E72D297353CC}">
                  <c16:uniqueId val="{00000006-8B89-4DD4-B5E4-1844E24497F7}"/>
                </c:ext>
              </c:extLst>
            </c:dLbl>
            <c:dLbl>
              <c:idx val="7"/>
              <c:tx>
                <c:strRef>
                  <c:f>Daten_Diagramme!$D$21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{69DB5800-72AE-4520-8CE1-D30A2C0D6D3B}</c15:txfldGUID>
                      <c15:f>Daten_Diagramme!$D$21</c15:f>
                      <c15:dlblFieldTableCache>
                        <c:ptCount val="1"/>
                        <c:pt idx="0">
                          <c:v>1.2</c:v>
                        </c:pt>
                      </c15:dlblFieldTableCache>
                    </c15:dlblFTEntry>
                  </c15:dlblFieldTable>
                  <c15:showDataLabelsRange val="0"/>
                </c:ext>
                <c:ext xmlns:c16="http://schemas.microsoft.com/office/drawing/2014/chart" uri="{C3380CC4-5D6E-409C-BE32-E72D297353CC}">
                  <c16:uniqueId val="{00000007-8B89-4DD4-B5E4-1844E24497F7}"/>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{C7333A0E-2307-4E5A-8EB8-9772BF676199}</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8B89-4DD4-B5E4-1844E24497F7}"/>
                </c:ext>
              </c:extLst>
            </c:dLbl>
            <c:dLbl>
              <c:idx val="9"/>
              <c:tx>
                <c:strRef>
                  <c:f>Daten_Diagramme!$D$23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{B7D14E56-7AE2-4ACF-86F9-921E6187FE50}</c15:txfldGUID>
                      <c15:f>Daten_Diagramme!$D$23</c15:f>
                      <c15:dlblFieldTableCache>
                        <c:ptCount val="1"/>
                        <c:pt idx="0">
                          <c:v>0.1</c:v>
                        </c:pt>
                      </c15:dlblFieldTableCache>
                    </c15:dlblFTEntry>
                  </c15:dlblFieldTable>
                  <c15:showDataLabelsRange val="0"/>
                </c:ext>
                <c:ext xmlns:c16="http://schemas.microsoft.com/office/drawing/2014/chart" uri="{C3380CC4-5D6E-409C-BE32-E72D297353CC}">
                  <c16:uniqueId val="{00000009-8B89-4DD4-B5E4-1844E24497F7}"/>
                </c:ext>
              </c:extLst>
            </c:dLbl>
            <c:dLbl>
              <c:idx val="10"/>
              <c:tx>
                <c:strRef>
                  <c:f>Daten_Diagramme!$D$24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{4F9B9874-6D65-4451-BF8E-2B8989C33C8D}</c15:txfldGUID>
                      <c15:f>Daten_Diagramme!$D$24</c15:f>
                      <c15:dlblFieldTableCache>
                        <c:ptCount val="1"/>
                        <c:pt idx="0">
                          <c:v>0.0</c:v>
                        </c:pt>
                      </c15:dlblFieldTableCache>
                    </c15:dlblFTEntry>
                  </c15:dlblFieldTable>
                  <c15:showDataLabelsRange val="0"/>
                </c:ext>
                <c:ext xmlns:c16="http://schemas.microsoft.com/office/drawing/2014/chart" uri="{C3380CC4-5D6E-409C-BE32-E72D297353CC}">
                  <c16:uniqueId val="{0000000A-8B89-4DD4-B5E4-1844E24497F7}"/>
                </c:ext>
              </c:extLst>
            </c:dLbl>
            <c:dLbl>
              <c:idx val="11"/>
              <c:tx>
                <c:strRef>
                  <c:f>Daten_Diagramme!$D$25</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{C6BB8D3D-92A8-40B3-9BCF-738EAFA7DC4A}</c15:txfldGUID>
                      <c15:f>Daten_Diagramme!$D$25</c15:f>
                      <c15:dlblFieldTableCache>
                        <c:ptCount val="1"/>
                        <c:pt idx="0">
                          <c:v>13.4</c:v>
                        </c:pt>
                      </c15:dlblFieldTableCache>
                    </c15:dlblFTEntry>
                  </c15:dlblFieldTable>
                  <c15:showDataLabelsRange val="0"/>
                </c:ext>
                <c:ext xmlns:c16="http://schemas.microsoft.com/office/drawing/2014/chart" uri="{C3380CC4-5D6E-409C-BE32-E72D297353CC}">
                  <c16:uniqueId val="{0000000B-8B89-4DD4-B5E4-1844E24497F7}"/>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{27A5D296-CD83-420A-9F89-963358C19514}</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8B89-4DD4-B5E4-1844E24497F7}"/>
                </c:ext>
              </c:extLst>
            </c:dLbl>
            <c:dLbl>
              <c:idx val="13"/>
              <c:tx>
                <c:strRef>
                  <c:f>Daten_Diagramme!$D$27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{2C65E958-DB64-4669-8063-A5F1A9D49BDB}</c15:txfldGUID>
                      <c15:f>Daten_Diagramme!$D$27</c15:f>
                      <c15:dlblFieldTableCache>
                        <c:ptCount val="1"/>
                        <c:pt idx="0">
                          <c:v>-0.1</c:v>
                        </c:pt>
                      </c15:dlblFieldTableCache>
                    </c15:dlblFTEntry>
                  </c15:dlblFieldTable>
                  <c15:showDataLabelsRange val="0"/>
                </c:ext>
                <c:ext xmlns:c16="http://schemas.microsoft.com/office/drawing/2014/chart" uri="{C3380CC4-5D6E-409C-BE32-E72D297353CC}">
                  <c16:uniqueId val="{0000000D-8B89-4DD4-B5E4-1844E24497F7}"/>
                </c:ext>
              </c:extLst>
            </c:dLbl>
            <c:dLbl>
              <c:idx val="14"/>
              <c:tx>
                <c:strRef>
                  <c:f>Daten_Diagramme!$D$28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{E9217CDD-B892-4FDD-8EC9-5E75DFAD1E86}</c15:txfldGUID>
                      <c15:f>Daten_Diagramme!$D$28</c15:f>
                      <c15:dlblFieldTableCache>
                        <c:ptCount val="1"/>
                        <c:pt idx="0">
                          <c:v>2.5</c:v>
                        </c:pt>
                      </c15:dlblFieldTableCache>
                    </c15:dlblFTEntry>
                  </c15:dlblFieldTable>
                  <c15:showDataLabelsRange val="0"/>
                </c:ext>
                <c:ext xmlns:c16="http://schemas.microsoft.com/office/drawing/2014/chart" uri="{C3380CC4-5D6E-409C-BE32-E72D297353CC}">
                  <c16:uniqueId val="{0000000E-8B89-4DD4-B5E4-1844E24497F7}"/>
                </c:ext>
              </c:extLst>
            </c:dLbl>
            <c:dLbl>
              <c:idx val="15"/>
              <c:tx>
                <c:strRef>
                  <c:f>Daten_Diagramme!$D$29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{6633C32B-E02D-4C32-AD12-6ACA262ECA3A}</c15:txfldGUID>
                      <c15:f>Daten_Diagramme!$D$29</c15:f>
                      <c15:dlblFieldTableCache>
                        <c:ptCount val="1"/>
                        <c:pt idx="0">
                          <c:v>8.0</c:v>
                        </c:pt>
                      </c15:dlblFieldTableCache>
                    </c15:dlblFTEntry>
                  </c15:dlblFieldTable>
                  <c15:showDataLabelsRange val="0"/>
                </c:ext>
                <c:ext xmlns:c16="http://schemas.microsoft.com/office/drawing/2014/chart" uri="{C3380CC4-5D6E-409C-BE32-E72D297353CC}">
                  <c16:uniqueId val="{0000000F-8B89-4DD4-B5E4-1844E24497F7}"/>
                </c:ext>
              </c:extLst>
            </c:dLbl>
            <c:dLbl>
              <c:idx val="16"/>
              <c:tx>
                <c:strRef>
                  <c:f>Daten_Diagramme!$D$30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{932FAEB8-065A-4ABB-87CA-51A5F7D9C914}</c15:txfldGUID>
                      <c15:f>Daten_Diagramme!$D$30</c15:f>
                      <c15:dlblFieldTableCache>
                        <c:ptCount val="1"/>
                        <c:pt idx="0">
                          <c:v>4.8</c:v>
                        </c:pt>
                      </c15:dlblFieldTableCache>
                    </c15:dlblFTEntry>
                  </c15:dlblFieldTable>
                  <c15:showDataLabelsRange val="0"/>
                </c:ext>
                <c:ext xmlns:c16="http://schemas.microsoft.com/office/drawing/2014/chart" uri="{C3380CC4-5D6E-409C-BE32-E72D297353CC}">
                  <c16:uniqueId val="{00000010-8B89-4DD4-B5E4-1844E24497F7}"/>
                </c:ext>
              </c:extLst>
            </c:dLbl>
            <c:dLbl>
              <c:idx val="17"/>
              <c:tx>
                <c:strRef>
                  <c:f>Daten_Diagramme!$D$31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{E4A49D15-C83A-4CB1-899F-54FDDA11C6BD}</c15:txfldGUID>
                      <c15:f>Daten_Diagramme!$D$31</c15:f>
                      <c15:dlblFieldTableCache>
                        <c:ptCount val="1"/>
                        <c:pt idx="0">
                          <c:v>4.4</c:v>
                        </c:pt>
                      </c15:dlblFieldTableCache>
                    </c15:dlblFTEntry>
                  </c15:dlblFieldTable>
                  <c15:showDataLabelsRange val="0"/>
                </c:ext>
                <c:ext xmlns:c16="http://schemas.microsoft.com/office/drawing/2014/chart" uri="{C3380CC4-5D6E-409C-BE32-E72D297353CC}">
                  <c16:uniqueId val="{00000011-8B89-4DD4-B5E4-1844E24497F7}"/>
                </c:ext>
              </c:extLst>
            </c:dLbl>
            <c:dLbl>
              <c:idx val="18"/>
              <c:tx>
                <c:strRef>
                  <c:f>Daten_Diagramme!$D$32</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{951BC74F-211C-4E9A-9F88-F259C4CEFD7E}</c15:txfldGUID>
                      <c15:f>Daten_Diagramme!$D$32</c15:f>
                      <c15:dlblFieldTableCache>
                        <c:ptCount val="1"/>
                        <c:pt idx="0">
                          <c:v>4.6</c:v>
                        </c:pt>
                      </c15:dlblFieldTableCache>
                    </c15:dlblFTEntry>
                  </c15:dlblFieldTable>
                  <c15:showDataLabelsRange val="0"/>
                </c:ext>
                <c:ext xmlns:c16="http://schemas.microsoft.com/office/drawing/2014/chart" uri="{C3380CC4-5D6E-409C-BE32-E72D297353CC}">
                  <c16:uniqueId val="{00000012-8B89-4DD4-B5E4-1844E24497F7}"/>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{73B009E1-7564-4998-B1A6-0E0298EBC356}</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8B89-4DD4-B5E4-1844E24497F7}"/>
                </c:ext>
              </c:extLst>
            </c:dLbl>
            <c:dLbl>
              <c:idx val="20"/>
              <c:tx>
                <c:strRef>
                  <c:f>Daten_Diagramme!$D$34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{B8B36485-4058-4491-A722-4018BE4C3B80}</c15:txfldGUID>
                      <c15:f>Daten_Diagramme!$D$34</c15:f>
                      <c15:dlblFieldTableCache>
                        <c:ptCount val="1"/>
                        <c:pt idx="0">
                          <c:v>3.4</c:v>
                        </c:pt>
                      </c15:dlblFieldTableCache>
                    </c15:dlblFTEntry>
                  </c15:dlblFieldTable>
                  <c15:showDataLabelsRange val="0"/>
                </c:ext>
                <c:ext xmlns:c16="http://schemas.microsoft.com/office/drawing/2014/chart" uri="{C3380CC4-5D6E-409C-BE32-E72D297353CC}">
                  <c16:uniqueId val="{00000014-8B89-4DD4-B5E4-1844E24497F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{7CB75BB4-AD92-4528-8D24-437A5F1329AA}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B89-4DD4-B5E4-1844E24497F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{A7BBBAE1-0B53-4194-AA10-AE6697E0A544}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B89-4DD4-B5E4-1844E24497F7}"/>
                </c:ext>
              </c:extLst>
            </c:dLbl>
            <c:dLbl>
              <c:idx val="23"/>
              <c:tx>
                <c:strRef>
                  <c:f>Daten_Diagramme!$D$37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{85548A0C-054C-418B-A7BA-A6BB76D0A768}</c15:txfldGUID>
                      <c15:f>Daten_Diagramme!$D$37</c15:f>
                      <c15:dlblFieldTableCache>
                        <c:ptCount val="1"/>
                        <c:pt idx="0">
                          <c:v>-4.7</c:v>
                        </c:pt>
                      </c15:dlblFieldTableCache>
                    </c15:dlblFTEntry>
                  </c15:dlblFieldTable>
                  <c15:showDataLabelsRange val="0"/>
                </c:ext>
                <c:ext xmlns:c16="http://schemas.microsoft.com/office/drawing/2014/chart" uri="{C3380CC4-5D6E-409C-BE32-E72D297353CC}">
                  <c16:uniqueId val="{00000017-8B89-4DD4-B5E4-1844E24497F7}"/>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{BD5DA445-6AF4-4836-8D0E-A3E784AA7D3D}</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8B89-4DD4-B5E4-1844E24497F7}"/>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{A059C9B9-8BCF-4E89-A0C3-3AA40DF3E15A}</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8B89-4DD4-B5E4-1844E24497F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{4A9DDE58-40E3-45C9-B02E-171402E369C9}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B89-4DD4-B5E4-1844E24497F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{B7B4F309-11D9-43A5-A739-26F3B7542BE3}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B89-4DD4-B5E4-1844E24497F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{EAD01110-42E6-470D-A46F-657AD9623DEE}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B89-4DD4-B5E4-1844E24497F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{40DF1BEF-0403-4D24-91BE-C8F294756DC3}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B89-4DD4-B5E4-1844E24497F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{E20C5A22-0F04-4A9C-B438-01BF1CEE45CE}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B89-4DD4-B5E4-1844E24497F7}"/>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{AA2E4DBA-F61F-48B9-8587-3851CB6079C4}</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8B89-4DD4-B5E4-1844E24497F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1.2807859674308018</c:v>
                </c:pt>
                <c:pt idx="1">
                  <c:v>-4.6992481203007515</c:v>
                </c:pt>
                <c:pt idx="2">
                  <c:v>2.4456521739130435</c:v>
                </c:pt>
                <c:pt idx="3">
                  <c:v>-0.78517183678723135</c:v>
                </c:pt>
                <c:pt idx="4">
                  <c:v>8.4226646248085757</c:v>
                </c:pt>
                <c:pt idx="5">
                  <c:v>-1.3290559120073326</c:v>
                </c:pt>
                <c:pt idx="6">
                  <c:v>-5.3835159599809437</c:v>
                </c:pt>
                <c:pt idx="7">
                  <c:v>1.2433392539964476</c:v>
                </c:pt>
                <c:pt idx="8">
                  <c:v>0.59713375796178347</c:v>
                </c:pt>
                <c:pt idx="9">
                  <c:v>0.14306151645207441</c:v>
                </c:pt>
                <c:pt idx="10">
                  <c:v>0</c:v>
                </c:pt>
                <c:pt idx="11">
                  <c:v>13.409961685823754</c:v>
                </c:pt>
                <c:pt idx="12">
                  <c:v>-0.33557046979865773</c:v>
                </c:pt>
                <c:pt idx="13">
                  <c:v>-0.13236267372600927</c:v>
                </c:pt>
                <c:pt idx="14">
                  <c:v>2.4963994239078251</c:v>
                </c:pt>
                <c:pt idx="15">
                  <c:v>8.0213903743315509</c:v>
                </c:pt>
                <c:pt idx="16">
                  <c:v>4.8310704136406697</c:v>
                </c:pt>
                <c:pt idx="17">
                  <c:v>4.4046799724707499</c:v>
                </c:pt>
                <c:pt idx="18">
                  <c:v>4.6304163126593032</c:v>
                </c:pt>
                <c:pt idx="19">
                  <c:v>2.191235059760956</c:v>
                </c:pt>
                <c:pt idx="20">
                  <c:v>3.36</c:v>
                </c:pt>
                <c:pt idx="21">
                  <c:v>0</c:v>
                </c:pt>
                <c:pt idx="23">
                  <c:v>-4.6992481203007515</c:v>
                </c:pt>
                <c:pt idx="24">
                  <c:v>6.5300791772100242E-2</c:v>
                </c:pt>
                <c:pt idx="25">
                  <c:v>1.9605334697924328</c:v>
                </c:pt>
              </c:numCache>
            </c:numRef>
          </c:val>
          <c:extLst>
            <c:ext xmlns:c16="http://schemas.microsoft.com/office/drawing/2014/chart" uri="{C3380CC4-5D6E-409C-BE32-E72D297353CC}">
              <c16:uniqueId val="{00000020-8B89-4DD4-B5E4-1844E24497F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{8537D4ED-C3A1-4E0D-8E43-7483B911DB3E}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B89-4DD4-B5E4-1844E24497F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{AB744D53-F3F2-44B5-8B15-E87D2CF6B8A9}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B89-4DD4-B5E4-1844E24497F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{F8AEDDAA-20BA-46C6-B873-F8E6AEF77B75}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B89-4DD4-B5E4-1844E24497F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{2E482981-3353-4F5C-9B5A-BB3DF75B98FC}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B89-4DD4-B5E4-1844E24497F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{367B00DC-628E-48B8-BF81-B287D0EDC9BF}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B89-4DD4-B5E4-1844E24497F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{507B48CB-1CDE-404C-A224-5142D7588B15}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B89-4DD4-B5E4-1844E24497F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{2353C5B0-FE8C-4620-87C5-DC4A20CB97F8}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B89-4DD4-B5E4-1844E24497F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{FC3722CC-53AF-4B93-B01E-6F8C9AA12510}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B89-4DD4-B5E4-1844E24497F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{1A2805D8-AB93-41FC-A9AA-93B299FB3F47}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B89-4DD4-B5E4-1844E24497F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{860F3D35-7775-4393-8F39-4CF81E641C0B}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B89-4DD4-B5E4-1844E24497F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{DC9EE5B6-3A30-482D-B23A-B8BE54AF1C41}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B89-4DD4-B5E4-1844E24497F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{D4EE1E31-7A1B-4DE8-8217-C1DE7D1FE87C}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B89-4DD4-B5E4-1844E24497F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{3A0F664E-3F4B-4955-B997-EBB90EB9D39B}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B89-4DD4-B5E4-1844E24497F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{68F6C514-C655-4873-B171-BC69BFC30C9C}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B89-4DD4-B5E4-1844E24497F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{BDDB90E7-2AC1-48F8-A5BB-97590F10E59E}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B89-4DD4-B5E4-1844E24497F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{CFBED7FD-3D55-492A-B29F-7B8230022D5A}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B89-4DD4-B5E4-1844E24497F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{551A0701-DCE3-4BF5-A936-9F0628480310}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B89-4DD4-B5E4-1844E24497F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{13CA260F-B67E-4AA1-8AFE-1A2497EF29C1}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B89-4DD4-B5E4-1844E24497F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{C50BFDE6-FFDE-4A75-8FF3-E214FEA8B725}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B89-4DD4-B5E4-1844E24497F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{7166A11C-28AB-4EBC-AE32-8C9B65A48DA9}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B89-4DD4-B5E4-1844E24497F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{7C881BED-F165-4DAA-AD4B-F7F34E0F965C}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B89-4DD4-B5E4-1844E24497F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{721D2894-68CC-449B-A0A8-79AF6A6421D5}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B89-4DD4-B5E4-1844E24497F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{331F8FC7-F6CF-467F-A1D0-1BADC12DA22E}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B89-4DD4-B5E4-1844E24497F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{03462095-8BFA-4304-A442-5B98CD087F67}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B89-4DD4-B5E4-1844E24497F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{738873C5-561E-4983-8F0B-C1179031E207}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B89-4DD4-B5E4-1844E24497F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{94B5D835-2A7C-46AD-BA55-BACA64489D8E}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B89-4DD4-B5E4-1844E24497F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{D8D31EEE-8176-423C-80F4-5896326FE429}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B89-4DD4-B5E4-1844E24497F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{C41A8BAE-8CAB-4550-832D-7BF47B2CC845}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B89-4DD4-B5E4-1844E24497F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{C8AF671B-F55E-4350-B37D-5D6C74EDC2BA}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B89-4DD4-B5E4-1844E24497F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{D8A106F9-8E99-43F7-8A29-E0F20448D012}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B89-4DD4-B5E4-1844E24497F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{76D8F578-7FF3-4D31-824C-834023049DB4}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B89-4DD4-B5E4-1844E24497F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{B241F949-3182-42EB-8763-E496FFCD5026}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B89-4DD4-B5E4-1844E24497F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B89-4DD4-B5E4-1844E24497F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B89-4DD4-B5E4-1844E24497F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{3C5445CC-DF9C-4BBF-B2FA-A7EB845CC5D0}</c15:txfldGUID>
                      <c15:f>Daten_Diagramme!$E$14</c15:f>
                      <c15:dlblFieldTableCache>
                        <c:ptCount val="1"/>
                        <c:pt idx="0">
                          <c:v>-4.2</c:v>
                        </c:pt>
                      </c15:dlblFieldTableCache>
                    </c15:dlblFTEntry>
                  </c15:dlblFieldTable>
                  <c15:showDataLabelsRange val="0"/>
                </c:ext>
                <c:ext xmlns:c16="http://schemas.microsoft.com/office/drawing/2014/chart" uri="{C3380CC4-5D6E-409C-BE32-E72D297353CC}">
                  <c16:uniqueId val="{00000000-DA69-48EB-9F5D-3361453CA53E}"/>
                </c:ext>
              </c:extLst>
            </c:dLbl>
            <c:dLbl>
              <c:idx val="1"/>
              <c:tx>
                <c:strRef>
                  <c:f>Daten_Diagramme!$E$15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{E480BFF2-A274-4768-9405-9EDD3B163C6F}</c15:txfldGUID>
                      <c15:f>Daten_Diagramme!$E$15</c15:f>
                      <c15:dlblFieldTableCache>
                        <c:ptCount val="1"/>
                        <c:pt idx="0">
                          <c:v>-3.1</c:v>
                        </c:pt>
                      </c15:dlblFieldTableCache>
                    </c15:dlblFTEntry>
                  </c15:dlblFieldTable>
                  <c15:showDataLabelsRange val="0"/>
                </c:ext>
                <c:ext xmlns:c16="http://schemas.microsoft.com/office/drawing/2014/chart" uri="{C3380CC4-5D6E-409C-BE32-E72D297353CC}">
                  <c16:uniqueId val="{00000001-DA69-48EB-9F5D-3361453CA53E}"/>
                </c:ext>
              </c:extLst>
            </c:dLbl>
            <c:dLbl>
              <c:idx val="2"/>
              <c:tx>
                <c:strRef>
                  <c:f>Daten_Diagramme!$E$16</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{6A6731B0-574E-40DC-BAF6-1F22B20A8B52}</c15:txfldGUID>
                      <c15:f>Daten_Diagramme!$E$16</c15:f>
                      <c15:dlblFieldTableCache>
                        <c:ptCount val="1"/>
                        <c:pt idx="0">
                          <c:v>-7.6</c:v>
                        </c:pt>
                      </c15:dlblFieldTableCache>
                    </c15:dlblFTEntry>
                  </c15:dlblFieldTable>
                  <c15:showDataLabelsRange val="0"/>
                </c:ext>
                <c:ext xmlns:c16="http://schemas.microsoft.com/office/drawing/2014/chart" uri="{C3380CC4-5D6E-409C-BE32-E72D297353CC}">
                  <c16:uniqueId val="{00000002-DA69-48EB-9F5D-3361453CA53E}"/>
                </c:ext>
              </c:extLst>
            </c:dLbl>
            <c:dLbl>
              <c:idx val="3"/>
              <c:tx>
                <c:strRef>
                  <c:f>Daten_Diagramme!$E$17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{1A3ED609-6DE1-4301-9C9B-707F5B84BF3B}</c15:txfldGUID>
                      <c15:f>Daten_Diagramme!$E$17</c15:f>
                      <c15:dlblFieldTableCache>
                        <c:ptCount val="1"/>
                        <c:pt idx="0">
                          <c:v>-3.9</c:v>
                        </c:pt>
                      </c15:dlblFieldTableCache>
                    </c15:dlblFTEntry>
                  </c15:dlblFieldTable>
                  <c15:showDataLabelsRange val="0"/>
                </c:ext>
                <c:ext xmlns:c16="http://schemas.microsoft.com/office/drawing/2014/chart" uri="{C3380CC4-5D6E-409C-BE32-E72D297353CC}">
                  <c16:uniqueId val="{00000003-DA69-48EB-9F5D-3361453CA53E}"/>
                </c:ext>
              </c:extLst>
            </c:dLbl>
            <c:dLbl>
              <c:idx val="4"/>
              <c:tx>
                <c:strRef>
                  <c:f>Daten_Diagramme!$E$18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{CB3B6EAC-CB05-44AF-A721-0ED530C5D56D}</c15:txfldGUID>
                      <c15:f>Daten_Diagramme!$E$18</c15:f>
                      <c15:dlblFieldTableCache>
                        <c:ptCount val="1"/>
                        <c:pt idx="0">
                          <c:v>5.6</c:v>
                        </c:pt>
                      </c15:dlblFieldTableCache>
                    </c15:dlblFTEntry>
                  </c15:dlblFieldTable>
                  <c15:showDataLabelsRange val="0"/>
                </c:ext>
                <c:ext xmlns:c16="http://schemas.microsoft.com/office/drawing/2014/chart" uri="{C3380CC4-5D6E-409C-BE32-E72D297353CC}">
                  <c16:uniqueId val="{00000004-DA69-48EB-9F5D-3361453CA53E}"/>
                </c:ext>
              </c:extLst>
            </c:dLbl>
            <c:dLbl>
              <c:idx val="5"/>
              <c:tx>
                <c:strRef>
                  <c:f>Daten_Diagramme!$E$19</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{2E21BC57-C4FC-4D52-AECF-BDF1596FFF3C}</c15:txfldGUID>
                      <c15:f>Daten_Diagramme!$E$19</c15:f>
                      <c15:dlblFieldTableCache>
                        <c:ptCount val="1"/>
                        <c:pt idx="0">
                          <c:v>-15.9</c:v>
                        </c:pt>
                      </c15:dlblFieldTableCache>
                    </c15:dlblFTEntry>
                  </c15:dlblFieldTable>
                  <c15:showDataLabelsRange val="0"/>
                </c:ext>
                <c:ext xmlns:c16="http://schemas.microsoft.com/office/drawing/2014/chart" uri="{C3380CC4-5D6E-409C-BE32-E72D297353CC}">
                  <c16:uniqueId val="{00000005-DA69-48EB-9F5D-3361453CA53E}"/>
                </c:ext>
              </c:extLst>
            </c:dLbl>
            <c:dLbl>
              <c:idx val="6"/>
              <c:tx>
                <c:strRef>
                  <c:f>Daten_Diagramme!$E$20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{7BE24248-9F4F-46FD-BE8C-72BA11E84874}</c15:txfldGUID>
                      <c15:f>Daten_Diagramme!$E$20</c15:f>
                      <c15:dlblFieldTableCache>
                        <c:ptCount val="1"/>
                        <c:pt idx="0">
                          <c:v>4.8</c:v>
                        </c:pt>
                      </c15:dlblFieldTableCache>
                    </c15:dlblFTEntry>
                  </c15:dlblFieldTable>
                  <c15:showDataLabelsRange val="0"/>
                </c:ext>
                <c:ext xmlns:c16="http://schemas.microsoft.com/office/drawing/2014/chart" uri="{C3380CC4-5D6E-409C-BE32-E72D297353CC}">
                  <c16:uniqueId val="{00000006-DA69-48EB-9F5D-3361453CA53E}"/>
                </c:ext>
              </c:extLst>
            </c:dLbl>
            <c:dLbl>
              <c:idx val="7"/>
              <c:tx>
                <c:strRef>
                  <c:f>Daten_Diagramme!$E$21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{A8CDBB2D-D32A-4479-AB89-32E3AFE1C13C}</c15:txfldGUID>
                      <c15:f>Daten_Diagramme!$E$21</c15:f>
                      <c15:dlblFieldTableCache>
                        <c:ptCount val="1"/>
                        <c:pt idx="0">
                          <c:v>3.9</c:v>
                        </c:pt>
                      </c15:dlblFieldTableCache>
                    </c15:dlblFTEntry>
                  </c15:dlblFieldTable>
                  <c15:showDataLabelsRange val="0"/>
                </c:ext>
                <c:ext xmlns:c16="http://schemas.microsoft.com/office/drawing/2014/chart" uri="{C3380CC4-5D6E-409C-BE32-E72D297353CC}">
                  <c16:uniqueId val="{00000007-DA69-48EB-9F5D-3361453CA53E}"/>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{768AB452-C9E8-4042-845E-D912B43982C7}</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DA69-48EB-9F5D-3361453CA53E}"/>
                </c:ext>
              </c:extLst>
            </c:dLbl>
            <c:dLbl>
              <c:idx val="9"/>
              <c:tx>
                <c:strRef>
                  <c:f>Daten_Diagramme!$E$23</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{3C4335DC-5031-4954-8527-F45557A25BE1}</c15:txfldGUID>
                      <c15:f>Daten_Diagramme!$E$23</c15:f>
                      <c15:dlblFieldTableCache>
                        <c:ptCount val="1"/>
                        <c:pt idx="0">
                          <c:v>-11.3</c:v>
                        </c:pt>
                      </c15:dlblFieldTableCache>
                    </c15:dlblFTEntry>
                  </c15:dlblFieldTable>
                  <c15:showDataLabelsRange val="0"/>
                </c:ext>
                <c:ext xmlns:c16="http://schemas.microsoft.com/office/drawing/2014/chart" uri="{C3380CC4-5D6E-409C-BE32-E72D297353CC}">
                  <c16:uniqueId val="{00000009-DA69-48EB-9F5D-3361453CA53E}"/>
                </c:ext>
              </c:extLst>
            </c:dLbl>
            <c:dLbl>
              <c:idx val="10"/>
              <c:tx>
                <c:strRef>
                  <c:f>Daten_Diagramme!$E$24</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{299267D3-983F-49B1-9CD8-588D2F14AB71}</c15:txfldGUID>
                      <c15:f>Daten_Diagramme!$E$24</c15:f>
                      <c15:dlblFieldTableCache>
                        <c:ptCount val="1"/>
                        <c:pt idx="0">
                          <c:v>-13.5</c:v>
                        </c:pt>
                      </c15:dlblFieldTableCache>
                    </c15:dlblFTEntry>
                  </c15:dlblFieldTable>
                  <c15:showDataLabelsRange val="0"/>
                </c:ext>
                <c:ext xmlns:c16="http://schemas.microsoft.com/office/drawing/2014/chart" uri="{C3380CC4-5D6E-409C-BE32-E72D297353CC}">
                  <c16:uniqueId val="{0000000A-DA69-48EB-9F5D-3361453CA53E}"/>
                </c:ext>
              </c:extLst>
            </c:dLbl>
            <c:dLbl>
              <c:idx val="11"/>
              <c:tx>
                <c:strRef>
                  <c:f>Daten_Diagramme!$E$25</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{5218F9AC-4C25-4411-AD61-FB19B427C9FA}</c15:txfldGUID>
                      <c15:f>Daten_Diagramme!$E$25</c15:f>
                      <c15:dlblFieldTableCache>
                        <c:ptCount val="1"/>
                        <c:pt idx="0">
                          <c:v>5.9</c:v>
                        </c:pt>
                      </c15:dlblFieldTableCache>
                    </c15:dlblFTEntry>
                  </c15:dlblFieldTable>
                  <c15:showDataLabelsRange val="0"/>
                </c:ext>
                <c:ext xmlns:c16="http://schemas.microsoft.com/office/drawing/2014/chart" uri="{C3380CC4-5D6E-409C-BE32-E72D297353CC}">
                  <c16:uniqueId val="{0000000B-DA69-48EB-9F5D-3361453CA53E}"/>
                </c:ext>
              </c:extLst>
            </c:dLbl>
            <c:dLbl>
              <c:idx val="12"/>
              <c:tx>
                <c:strRef>
                  <c:f>Daten_Diagramme!$E$26</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{21B581F8-A028-413F-9331-8E707025269F}</c15:txfldGUID>
                      <c15:f>Daten_Diagramme!$E$26</c15:f>
                      <c15:dlblFieldTableCache>
                        <c:ptCount val="1"/>
                        <c:pt idx="0">
                          <c:v>8.9</c:v>
                        </c:pt>
                      </c15:dlblFieldTableCache>
                    </c15:dlblFTEntry>
                  </c15:dlblFieldTable>
                  <c15:showDataLabelsRange val="0"/>
                </c:ext>
                <c:ext xmlns:c16="http://schemas.microsoft.com/office/drawing/2014/chart" uri="{C3380CC4-5D6E-409C-BE32-E72D297353CC}">
                  <c16:uniqueId val="{0000000C-DA69-48EB-9F5D-3361453CA53E}"/>
                </c:ext>
              </c:extLst>
            </c:dLbl>
            <c:dLbl>
              <c:idx val="13"/>
              <c:tx>
                <c:strRef>
                  <c:f>Daten_Diagramme!$E$27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{0C76D3AC-4EEF-4DB1-9E70-FDDD61B66F2D}</c15:txfldGUID>
                      <c15:f>Daten_Diagramme!$E$27</c15:f>
                      <c15:dlblFieldTableCache>
                        <c:ptCount val="1"/>
                        <c:pt idx="0">
                          <c:v>0.0</c:v>
                        </c:pt>
                      </c15:dlblFieldTableCache>
                    </c15:dlblFTEntry>
                  </c15:dlblFieldTable>
                  <c15:showDataLabelsRange val="0"/>
                </c:ext>
                <c:ext xmlns:c16="http://schemas.microsoft.com/office/drawing/2014/chart" uri="{C3380CC4-5D6E-409C-BE32-E72D297353CC}">
                  <c16:uniqueId val="{0000000D-DA69-48EB-9F5D-3361453CA53E}"/>
                </c:ext>
              </c:extLst>
            </c:dLbl>
            <c:dLbl>
              <c:idx val="14"/>
              <c:tx>
                <c:strRef>
                  <c:f>Daten_Diagramme!$E$28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{2F270006-9235-4EC8-A3A1-1CD9E3A096ED}</c15:txfldGUID>
                      <c15:f>Daten_Diagramme!$E$28</c15:f>
                      <c15:dlblFieldTableCache>
                        <c:ptCount val="1"/>
                        <c:pt idx="0">
                          <c:v>4.3</c:v>
                        </c:pt>
                      </c15:dlblFieldTableCache>
                    </c15:dlblFTEntry>
                  </c15:dlblFieldTable>
                  <c15:showDataLabelsRange val="0"/>
                </c:ext>
                <c:ext xmlns:c16="http://schemas.microsoft.com/office/drawing/2014/chart" uri="{C3380CC4-5D6E-409C-BE32-E72D297353CC}">
                  <c16:uniqueId val="{0000000E-DA69-48EB-9F5D-3361453CA53E}"/>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{A02E1F6C-D16D-4DD1-8215-254BB5C32FF8}</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DA69-48EB-9F5D-3361453CA53E}"/>
                </c:ext>
              </c:extLst>
            </c:dLbl>
            <c:dLbl>
              <c:idx val="16"/>
              <c:tx>
                <c:strRef>
                  <c:f>Daten_Diagramme!$E$30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{60A9DCEF-049F-4D07-8B0D-7AC6FD25DDE7}</c15:txfldGUID>
                      <c15:f>Daten_Diagramme!$E$30</c15:f>
                      <c15:dlblFieldTableCache>
                        <c:ptCount val="1"/>
                        <c:pt idx="0">
                          <c:v>-1.3</c:v>
                        </c:pt>
                      </c15:dlblFieldTableCache>
                    </c15:dlblFTEntry>
                  </c15:dlblFieldTable>
                  <c15:showDataLabelsRange val="0"/>
                </c:ext>
                <c:ext xmlns:c16="http://schemas.microsoft.com/office/drawing/2014/chart" uri="{C3380CC4-5D6E-409C-BE32-E72D297353CC}">
                  <c16:uniqueId val="{00000010-DA69-48EB-9F5D-3361453CA53E}"/>
                </c:ext>
              </c:extLst>
            </c:dLbl>
            <c:dLbl>
              <c:idx val="17"/>
              <c:tx>
                <c:strRef>
                  <c:f>Daten_Diagramme!$E$31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{52BD7433-7C3D-4313-A4AB-09B85D2DE066}</c15:txfldGUID>
                      <c15:f>Daten_Diagramme!$E$31</c15:f>
                      <c15:dlblFieldTableCache>
                        <c:ptCount val="1"/>
                        <c:pt idx="0">
                          <c:v>-3.0</c:v>
                        </c:pt>
                      </c15:dlblFieldTableCache>
                    </c15:dlblFTEntry>
                  </c15:dlblFieldTable>
                  <c15:showDataLabelsRange val="0"/>
                </c:ext>
                <c:ext xmlns:c16="http://schemas.microsoft.com/office/drawing/2014/chart" uri="{C3380CC4-5D6E-409C-BE32-E72D297353CC}">
                  <c16:uniqueId val="{00000011-DA69-48EB-9F5D-3361453CA53E}"/>
                </c:ext>
              </c:extLst>
            </c:dLbl>
            <c:dLbl>
              <c:idx val="18"/>
              <c:tx>
                <c:strRef>
                  <c:f>Daten_Diagramme!$E$32</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{B8C8A73E-C90B-4C1F-ACCA-115EED8A747E}</c15:txfldGUID>
                      <c15:f>Daten_Diagramme!$E$32</c15:f>
                      <c15:dlblFieldTableCache>
                        <c:ptCount val="1"/>
                        <c:pt idx="0">
                          <c:v>-9.4</c:v>
                        </c:pt>
                      </c15:dlblFieldTableCache>
                    </c15:dlblFTEntry>
                  </c15:dlblFieldTable>
                  <c15:showDataLabelsRange val="0"/>
                </c:ext>
                <c:ext xmlns:c16="http://schemas.microsoft.com/office/drawing/2014/chart" uri="{C3380CC4-5D6E-409C-BE32-E72D297353CC}">
                  <c16:uniqueId val="{00000012-DA69-48EB-9F5D-3361453CA53E}"/>
                </c:ext>
              </c:extLst>
            </c:dLbl>
            <c:dLbl>
              <c:idx val="19"/>
              <c:tx>
                <c:strRef>
                  <c:f>Daten_Diagramme!$E$33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{FFC2694F-B75F-4CA6-B812-99303DFD2F65}</c15:txfldGUID>
                      <c15:f>Daten_Diagramme!$E$33</c15:f>
                      <c15:dlblFieldTableCache>
                        <c:ptCount val="1"/>
                        <c:pt idx="0">
                          <c:v>0.0</c:v>
                        </c:pt>
                      </c15:dlblFieldTableCache>
                    </c15:dlblFTEntry>
                  </c15:dlblFieldTable>
                  <c15:showDataLabelsRange val="0"/>
                </c:ext>
                <c:ext xmlns:c16="http://schemas.microsoft.com/office/drawing/2014/chart" uri="{C3380CC4-5D6E-409C-BE32-E72D297353CC}">
                  <c16:uniqueId val="{00000013-DA69-48EB-9F5D-3361453CA53E}"/>
                </c:ext>
              </c:extLst>
            </c:dLbl>
            <c:dLbl>
              <c:idx val="20"/>
              <c:tx>
                <c:strRef>
                  <c:f>Daten_Diagramme!$E$34</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{D0447622-2762-425B-869C-2899F9D173C3}</c15:txfldGUID>
                      <c15:f>Daten_Diagramme!$E$34</c15:f>
                      <c15:dlblFieldTableCache>
                        <c:ptCount val="1"/>
                        <c:pt idx="0">
                          <c:v>-10.5</c:v>
                        </c:pt>
                      </c15:dlblFieldTableCache>
                    </c15:dlblFTEntry>
                  </c15:dlblFieldTable>
                  <c15:showDataLabelsRange val="0"/>
                </c:ext>
                <c:ext xmlns:c16="http://schemas.microsoft.com/office/drawing/2014/chart" uri="{C3380CC4-5D6E-409C-BE32-E72D297353CC}">
                  <c16:uniqueId val="{00000014-DA69-48EB-9F5D-3361453CA53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{771B8DC8-C140-45DD-8968-7B0592F4EE1F}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A69-48EB-9F5D-3361453CA53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{0143B058-EAAF-44AF-AD9F-135B0A0813B9}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A69-48EB-9F5D-3361453CA53E}"/>
                </c:ext>
              </c:extLst>
            </c:dLbl>
            <c:dLbl>
              <c:idx val="23"/>
              <c:tx>
                <c:strRef>
                  <c:f>Daten_Diagramme!$E$37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{C25B049A-8B50-472F-8748-F15504A664EF}</c15:txfldGUID>
                      <c15:f>Daten_Diagramme!$E$37</c15:f>
                      <c15:dlblFieldTableCache>
                        <c:ptCount val="1"/>
                        <c:pt idx="0">
                          <c:v>-3.1</c:v>
                        </c:pt>
                      </c15:dlblFieldTableCache>
                    </c15:dlblFTEntry>
                  </c15:dlblFieldTable>
                  <c15:showDataLabelsRange val="0"/>
                </c:ext>
                <c:ext xmlns:c16="http://schemas.microsoft.com/office/drawing/2014/chart" uri="{C3380CC4-5D6E-409C-BE32-E72D297353CC}">
                  <c16:uniqueId val="{00000017-DA69-48EB-9F5D-3361453CA53E}"/>
                </c:ext>
              </c:extLst>
            </c:dLbl>
            <c:dLbl>
              <c:idx val="24"/>
              <c:tx>
                <c:strRef>
                  <c:f>Daten_Diagramme!$E$38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{403496CF-3938-4ED6-AD0A-B7BD9636900D}</c15:txfldGUID>
                      <c15:f>Daten_Diagramme!$E$38</c15:f>
                      <c15:dlblFieldTableCache>
                        <c:ptCount val="1"/>
                        <c:pt idx="0">
                          <c:v>-0.3</c:v>
                        </c:pt>
                      </c15:dlblFieldTableCache>
                    </c15:dlblFTEntry>
                  </c15:dlblFieldTable>
                  <c15:showDataLabelsRange val="0"/>
                </c:ext>
                <c:ext xmlns:c16="http://schemas.microsoft.com/office/drawing/2014/chart" uri="{C3380CC4-5D6E-409C-BE32-E72D297353CC}">
                  <c16:uniqueId val="{00000018-DA69-48EB-9F5D-3361453CA53E}"/>
                </c:ext>
              </c:extLst>
            </c:dLbl>
            <c:dLbl>
              <c:idx val="25"/>
              <c:tx>
                <c:strRef>
                  <c:f>Daten_Diagramme!$E$39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{C8F439CC-C854-414C-922D-FAB1DF17D4BF}</c15:txfldGUID>
                      <c15:f>Daten_Diagramme!$E$39</c15:f>
                      <c15:dlblFieldTableCache>
                        <c:ptCount val="1"/>
                        <c:pt idx="0">
                          <c:v>-4.9</c:v>
                        </c:pt>
                      </c15:dlblFieldTableCache>
                    </c15:dlblFTEntry>
                  </c15:dlblFieldTable>
                  <c15:showDataLabelsRange val="0"/>
                </c:ext>
                <c:ext xmlns:c16="http://schemas.microsoft.com/office/drawing/2014/chart" uri="{C3380CC4-5D6E-409C-BE32-E72D297353CC}">
                  <c16:uniqueId val="{00000019-DA69-48EB-9F5D-3361453CA53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{708483FE-98C8-4A44-AE83-0F805DFAEA45}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A69-48EB-9F5D-3361453CA53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{43E2161E-594E-4398-8C65-66A277EF15FA}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A69-48EB-9F5D-3361453CA53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{0AC92E36-5019-4A13-8C03-9AC490D3C209}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A69-48EB-9F5D-3361453CA53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{43AD91E6-1E39-4C81-A95A-1B148AAF483A}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A69-48EB-9F5D-3361453CA53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{F5E08B0C-CAFE-4B0A-90C0-4F85BBF39941}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A69-48EB-9F5D-3361453CA53E}"/>
                </c:ext>
              </c:extLst>
            </c:dLbl>
            <c:dLbl>
              <c:idx val="31"/>
              <c:tx>
                <c:strRef>
                  <c:f>Daten_Diagramme!$E$45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{EBC64050-04C2-4384-B58D-BCC8ADEA9B29}</c15:txfldGUID>
                      <c15:f>Daten_Diagramme!$E$45</c15:f>
                      <c15:dlblFieldTableCache>
                        <c:ptCount val="1"/>
                        <c:pt idx="0">
                          <c:v>-4.9</c:v>
                        </c:pt>
                      </c15:dlblFieldTableCache>
                    </c15:dlblFTEntry>
                  </c15:dlblFieldTable>
                  <c15:showDataLabelsRange val="0"/>
                </c:ext>
                <c:ext xmlns:c16="http://schemas.microsoft.com/office/drawing/2014/chart" uri="{C3380CC4-5D6E-409C-BE32-E72D297353CC}">
                  <c16:uniqueId val="{0000001F-DA69-48EB-9F5D-3361453CA5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-4.1963476233648489</c:v>
                </c:pt>
                <c:pt idx="1">
                  <c:v>-3.053435114503817</c:v>
                </c:pt>
                <c:pt idx="2">
                  <c:v>-7.5949367088607591</c:v>
                </c:pt>
                <c:pt idx="3">
                  <c:v>-3.8696537678207741</c:v>
                </c:pt>
                <c:pt idx="4">
                  <c:v>5.5813953488372094</c:v>
                </c:pt>
                <c:pt idx="5">
                  <c:v>-15.88785046728972</c:v>
                </c:pt>
                <c:pt idx="6">
                  <c:v>4.838709677419355</c:v>
                </c:pt>
                <c:pt idx="7">
                  <c:v>3.9007092198581561</c:v>
                </c:pt>
                <c:pt idx="8">
                  <c:v>1.4851485148514851</c:v>
                </c:pt>
                <c:pt idx="9">
                  <c:v>-11.333794056668971</c:v>
                </c:pt>
                <c:pt idx="10">
                  <c:v>-13.513513513513514</c:v>
                </c:pt>
                <c:pt idx="11">
                  <c:v>5.882352941176471</c:v>
                </c:pt>
                <c:pt idx="12">
                  <c:v>8.9285714285714288</c:v>
                </c:pt>
                <c:pt idx="13">
                  <c:v>0</c:v>
                </c:pt>
                <c:pt idx="14">
                  <c:v>4.2881646655231558</c:v>
                </c:pt>
                <c:pt idx="15">
                  <c:v>0</c:v>
                </c:pt>
                <c:pt idx="16">
                  <c:v>-1.2820512820512822</c:v>
                </c:pt>
                <c:pt idx="17">
                  <c:v>-2.9629629629629628</c:v>
                </c:pt>
                <c:pt idx="18">
                  <c:v>-9.418282548476455</c:v>
                </c:pt>
                <c:pt idx="19">
                  <c:v>0</c:v>
                </c:pt>
                <c:pt idx="20">
                  <c:v>-10.503597122302159</c:v>
                </c:pt>
                <c:pt idx="21">
                  <c:v>0</c:v>
                </c:pt>
                <c:pt idx="23">
                  <c:v>-3.053435114503817</c:v>
                </c:pt>
                <c:pt idx="24">
                  <c:v>-0.26455026455026454</c:v>
                </c:pt>
                <c:pt idx="25">
                  <c:v>-4.9486166007905137</c:v>
                </c:pt>
              </c:numCache>
            </c:numRef>
          </c:val>
          <c:extLst>
            <c:ext xmlns:c16="http://schemas.microsoft.com/office/drawing/2014/chart" uri="{C3380CC4-5D6E-409C-BE32-E72D297353CC}">
              <c16:uniqueId val="{00000020-DA69-48EB-9F5D-3361453CA53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{4B7161F1-5395-4DED-AD58-38868242D9D5}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A69-48EB-9F5D-3361453CA53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{10B912A6-A105-4DCB-A346-DE7BAD97F597}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A69-48EB-9F5D-3361453CA53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{3363457C-475A-4680-A867-562BE53B12BC}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A69-48EB-9F5D-3361453CA53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{DC39DC0B-F8B7-40E0-BB7D-4E9C4336B0BC}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A69-48EB-9F5D-3361453CA53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{539DD3C4-28CA-4C0F-A1EC-50E4F8F03D06}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A69-48EB-9F5D-3361453CA53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{0CC32D5A-6248-4C0D-8E95-CA26B4EFF4F1}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A69-48EB-9F5D-3361453CA53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{0494C8D8-23D5-49C0-B7CC-77241DF45F94}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A69-48EB-9F5D-3361453CA53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{34993B6A-21CC-4A49-9ED8-EED999D34CEE}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A69-48EB-9F5D-3361453CA53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{0A9DEE72-98D0-4708-A219-401CACB8E8F8}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A69-48EB-9F5D-3361453CA53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{2308E594-1906-4652-AACF-1EE8511DC089}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A69-48EB-9F5D-3361453CA53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{A1A19CD8-ECDB-4619-8F4B-1D77F907CACE}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A69-48EB-9F5D-3361453CA53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{365FE197-9440-4E27-97F9-3F9CD8ECE0F8}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A69-48EB-9F5D-3361453CA53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{3E3D04DD-35B9-4CE2-97DE-A841E301A7F0}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A69-48EB-9F5D-3361453CA53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{BB2C8C58-0C60-4B8A-B103-DECCA36DE958}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A69-48EB-9F5D-3361453CA53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{B2523B62-5FCF-470F-AF2E-AC50DEC0FACC}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A69-48EB-9F5D-3361453CA53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{E57DFEF7-CCC9-4F71-B11C-D29870716D74}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A69-48EB-9F5D-3361453CA53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{89D2B164-5058-473B-8912-8C32DE2C789D}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A69-48EB-9F5D-3361453CA53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{82365B09-C580-4850-9F6C-44B0547CE14E}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A69-48EB-9F5D-3361453CA53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{BB9328E5-D30D-4776-827C-6C86CC8AE12D}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A69-48EB-9F5D-3361453CA53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{09021994-91A0-4E36-A2FC-D48001612238}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A69-48EB-9F5D-3361453CA53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{E8773F09-B0CD-4146-B5A1-E393ADD45282}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A69-48EB-9F5D-3361453CA53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{23E88E07-66C9-4FB1-BEE3-3434B9422F68}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A69-48EB-9F5D-3361453CA53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{B3150B23-A3A4-487A-9199-5672C12A3775}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A69-48EB-9F5D-3361453CA53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{91081E7E-39DC-44D9-8506-932F19E70CE6}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A69-48EB-9F5D-3361453CA53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{48782E07-B12A-49DF-92C6-5F67A5698355}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A69-48EB-9F5D-3361453CA53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{2BBA951E-8C9B-441E-9E03-F82608B695B9}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A69-48EB-9F5D-3361453CA53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{6973CF42-E0BE-4564-A85A-BB174C2C520A}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A69-48EB-9F5D-3361453CA53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{DC7D44E8-ED10-4F2A-A88D-46B483B7B8F5}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A69-48EB-9F5D-3361453CA53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{28E9F173-E1D0-44AD-9FEB-C91AB7CC0D76}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A69-48EB-9F5D-3361453CA53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{F69304DF-FE97-44B4-BA01-47D11A820362}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A69-48EB-9F5D-3361453CA53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{5E4C2A2F-D689-47CF-872D-0889E122C9AB}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A69-48EB-9F5D-3361453CA53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{0537C9FA-8030-4AEF-867C-64E947DEFDB1}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A69-48EB-9F5D-3361453CA5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A69-48EB-9F5D-3361453CA53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A69-48EB-9F5D-3361453CA53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{3F61DBA1-BDF0-4025-9F1A-792B4D79EC6B}</c15:txfldGUID>
                      <c15:f>Diagramm!$I$46</c15:f>
                      <c15:dlblFieldTableCache>
                        <c:ptCount val="1"/>
                      </c15:dlblFieldTableCache>
                    </c15:dlblFTEntry>
                  </c15:dlblFieldTable>
                  <c15:showDataLabelsRange val="0"/>
                </c:ext>
                <c:ext xmlns:c16="http://schemas.microsoft.com/office/drawing/2014/chart" uri="{C3380CC4-5D6E-409C-BE32-E72D297353CC}">
                  <c16:uniqueId val="{00000000-4F07-4EFA-9EF8-DAB82FF648A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{854DEC3A-DD2A-4EC2-BCD7-37EB43D7896F}</c15:txfldGUID>
                      <c15:f>Diagramm!$I$47</c15:f>
                      <c15:dlblFieldTableCache>
                        <c:ptCount val="1"/>
                      </c15:dlblFieldTableCache>
                    </c15:dlblFTEntry>
                  </c15:dlblFieldTable>
                  <c15:showDataLabelsRange val="0"/>
                </c:ext>
                <c:ext xmlns:c16="http://schemas.microsoft.com/office/drawing/2014/chart" uri="{C3380CC4-5D6E-409C-BE32-E72D297353CC}">
                  <c16:uniqueId val="{00000001-4F07-4EFA-9EF8-DAB82FF648A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{B5AE5F05-A783-4845-81F1-ABB44B0ABF16}</c15:txfldGUID>
                      <c15:f>Diagramm!$I$48</c15:f>
                      <c15:dlblFieldTableCache>
                        <c:ptCount val="1"/>
                      </c15:dlblFieldTableCache>
                    </c15:dlblFTEntry>
                  </c15:dlblFieldTable>
                  <c15:showDataLabelsRange val="0"/>
                </c:ext>
                <c:ext xmlns:c16="http://schemas.microsoft.com/office/drawing/2014/chart" uri="{C3380CC4-5D6E-409C-BE32-E72D297353CC}">
                  <c16:uniqueId val="{00000002-4F07-4EFA-9EF8-DAB82FF648A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{88B488C2-5D94-406E-8F13-BB02E4483B90}</c15:txfldGUID>
                      <c15:f>Diagramm!$I$49</c15:f>
                      <c15:dlblFieldTableCache>
                        <c:ptCount val="1"/>
                      </c15:dlblFieldTableCache>
                    </c15:dlblFTEntry>
                  </c15:dlblFieldTable>
                  <c15:showDataLabelsRange val="0"/>
                </c:ext>
                <c:ext xmlns:c16="http://schemas.microsoft.com/office/drawing/2014/chart" uri="{C3380CC4-5D6E-409C-BE32-E72D297353CC}">
                  <c16:uniqueId val="{00000003-4F07-4EFA-9EF8-DAB82FF648A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{616C555C-AF44-481D-8BDA-631C939A15B7}</c15:txfldGUID>
                      <c15:f>Diagramm!$I$50</c15:f>
                      <c15:dlblFieldTableCache>
                        <c:ptCount val="1"/>
                      </c15:dlblFieldTableCache>
                    </c15:dlblFTEntry>
                  </c15:dlblFieldTable>
                  <c15:showDataLabelsRange val="0"/>
                </c:ext>
                <c:ext xmlns:c16="http://schemas.microsoft.com/office/drawing/2014/chart" uri="{C3380CC4-5D6E-409C-BE32-E72D297353CC}">
                  <c16:uniqueId val="{00000004-4F07-4EFA-9EF8-DAB82FF648A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{00639930-3A5E-47A7-8663-7BEEB83D2C7F}</c15:txfldGUID>
                      <c15:f>Diagramm!$I$51</c15:f>
                      <c15:dlblFieldTableCache>
                        <c:ptCount val="1"/>
                      </c15:dlblFieldTableCache>
                    </c15:dlblFTEntry>
                  </c15:dlblFieldTable>
                  <c15:showDataLabelsRange val="0"/>
                </c:ext>
                <c:ext xmlns:c16="http://schemas.microsoft.com/office/drawing/2014/chart" uri="{C3380CC4-5D6E-409C-BE32-E72D297353CC}">
                  <c16:uniqueId val="{00000005-4F07-4EFA-9EF8-DAB82FF648A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{6B793761-AFE6-4F76-9E1F-3D6AB396D515}</c15:txfldGUID>
                      <c15:f>Diagramm!$I$52</c15:f>
                      <c15:dlblFieldTableCache>
                        <c:ptCount val="1"/>
                      </c15:dlblFieldTableCache>
                    </c15:dlblFTEntry>
                  </c15:dlblFieldTable>
                  <c15:showDataLabelsRange val="0"/>
                </c:ext>
                <c:ext xmlns:c16="http://schemas.microsoft.com/office/drawing/2014/chart" uri="{C3380CC4-5D6E-409C-BE32-E72D297353CC}">
                  <c16:uniqueId val="{00000006-4F07-4EFA-9EF8-DAB82FF648A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{90EF952D-A636-4045-B551-C3AAEC3BB0E7}</c15:txfldGUID>
                      <c15:f>Diagramm!$I$53</c15:f>
                      <c15:dlblFieldTableCache>
                        <c:ptCount val="1"/>
                      </c15:dlblFieldTableCache>
                    </c15:dlblFTEntry>
                  </c15:dlblFieldTable>
                  <c15:showDataLabelsRange val="0"/>
                </c:ext>
                <c:ext xmlns:c16="http://schemas.microsoft.com/office/drawing/2014/chart" uri="{C3380CC4-5D6E-409C-BE32-E72D297353CC}">
                  <c16:uniqueId val="{00000007-4F07-4EFA-9EF8-DAB82FF648A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{A0168615-1E1C-4197-9311-C1D5CF9F0F54}</c15:txfldGUID>
                      <c15:f>Diagramm!$I$54</c15:f>
                      <c15:dlblFieldTableCache>
                        <c:ptCount val="1"/>
                      </c15:dlblFieldTableCache>
                    </c15:dlblFTEntry>
                  </c15:dlblFieldTable>
                  <c15:showDataLabelsRange val="0"/>
                </c:ext>
                <c:ext xmlns:c16="http://schemas.microsoft.com/office/drawing/2014/chart" uri="{C3380CC4-5D6E-409C-BE32-E72D297353CC}">
                  <c16:uniqueId val="{00000008-4F07-4EFA-9EF8-DAB82FF648A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{F1726AC9-2E79-4F60-BC73-3AC2F7647699}</c15:txfldGUID>
                      <c15:f>Diagramm!$I$55</c15:f>
                      <c15:dlblFieldTableCache>
                        <c:ptCount val="1"/>
                      </c15:dlblFieldTableCache>
                    </c15:dlblFTEntry>
                  </c15:dlblFieldTable>
                  <c15:showDataLabelsRange val="0"/>
                </c:ext>
                <c:ext xmlns:c16="http://schemas.microsoft.com/office/drawing/2014/chart" uri="{C3380CC4-5D6E-409C-BE32-E72D297353CC}">
                  <c16:uniqueId val="{00000009-4F07-4EFA-9EF8-DAB82FF648A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{CE9A9284-5EF6-4E5F-BD1F-4A6AB2F2C1FF}</c15:txfldGUID>
                      <c15:f>Diagramm!$I$56</c15:f>
                      <c15:dlblFieldTableCache>
                        <c:ptCount val="1"/>
                      </c15:dlblFieldTableCache>
                    </c15:dlblFTEntry>
                  </c15:dlblFieldTable>
                  <c15:showDataLabelsRange val="0"/>
                </c:ext>
                <c:ext xmlns:c16="http://schemas.microsoft.com/office/drawing/2014/chart" uri="{C3380CC4-5D6E-409C-BE32-E72D297353CC}">
                  <c16:uniqueId val="{0000000A-4F07-4EFA-9EF8-DAB82FF648A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{A61293E7-37E4-48CC-88BD-BCDC3E3358FE}</c15:txfldGUID>
                      <c15:f>Diagramm!$I$57</c15:f>
                      <c15:dlblFieldTableCache>
                        <c:ptCount val="1"/>
                      </c15:dlblFieldTableCache>
                    </c15:dlblFTEntry>
                  </c15:dlblFieldTable>
                  <c15:showDataLabelsRange val="0"/>
                </c:ext>
                <c:ext xmlns:c16="http://schemas.microsoft.com/office/drawing/2014/chart" uri="{C3380CC4-5D6E-409C-BE32-E72D297353CC}">
                  <c16:uniqueId val="{0000000B-4F07-4EFA-9EF8-DAB82FF648A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{C8283751-6AF9-489A-ACB0-EEBCCB5048FC}</c15:txfldGUID>
                      <c15:f>Diagramm!$I$58</c15:f>
                      <c15:dlblFieldTableCache>
                        <c:ptCount val="1"/>
                      </c15:dlblFieldTableCache>
                    </c15:dlblFTEntry>
                  </c15:dlblFieldTable>
                  <c15:showDataLabelsRange val="0"/>
                </c:ext>
                <c:ext xmlns:c16="http://schemas.microsoft.com/office/drawing/2014/chart" uri="{C3380CC4-5D6E-409C-BE32-E72D297353CC}">
                  <c16:uniqueId val="{0000000C-4F07-4EFA-9EF8-DAB82FF648A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{012F6BF6-4FBD-486E-8794-A8C3D8C87E66}</c15:txfldGUID>
                      <c15:f>Diagramm!$I$59</c15:f>
                      <c15:dlblFieldTableCache>
                        <c:ptCount val="1"/>
                      </c15:dlblFieldTableCache>
                    </c15:dlblFTEntry>
                  </c15:dlblFieldTable>
                  <c15:showDataLabelsRange val="0"/>
                </c:ext>
                <c:ext xmlns:c16="http://schemas.microsoft.com/office/drawing/2014/chart" uri="{C3380CC4-5D6E-409C-BE32-E72D297353CC}">
                  <c16:uniqueId val="{0000000D-4F07-4EFA-9EF8-DAB82FF648A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{F26096CA-3826-44EF-921E-9762531E34F0}</c15:txfldGUID>
                      <c15:f>Diagramm!$I$60</c15:f>
                      <c15:dlblFieldTableCache>
                        <c:ptCount val="1"/>
                      </c15:dlblFieldTableCache>
                    </c15:dlblFTEntry>
                  </c15:dlblFieldTable>
                  <c15:showDataLabelsRange val="0"/>
                </c:ext>
                <c:ext xmlns:c16="http://schemas.microsoft.com/office/drawing/2014/chart" uri="{C3380CC4-5D6E-409C-BE32-E72D297353CC}">
                  <c16:uniqueId val="{0000000E-4F07-4EFA-9EF8-DAB82FF648A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{ECFAD390-577E-4C26-AED0-3395849D3350}</c15:txfldGUID>
                      <c15:f>Diagramm!$I$61</c15:f>
                      <c15:dlblFieldTableCache>
                        <c:ptCount val="1"/>
                      </c15:dlblFieldTableCache>
                    </c15:dlblFTEntry>
                  </c15:dlblFieldTable>
                  <c15:showDataLabelsRange val="0"/>
                </c:ext>
                <c:ext xmlns:c16="http://schemas.microsoft.com/office/drawing/2014/chart" uri="{C3380CC4-5D6E-409C-BE32-E72D297353CC}">
                  <c16:uniqueId val="{0000000F-4F07-4EFA-9EF8-DAB82FF648A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{51B03E83-D904-48AF-9770-972A9061B8EE}</c15:txfldGUID>
                      <c15:f>Diagramm!$I$62</c15:f>
                      <c15:dlblFieldTableCache>
                        <c:ptCount val="1"/>
                      </c15:dlblFieldTableCache>
                    </c15:dlblFTEntry>
                  </c15:dlblFieldTable>
                  <c15:showDataLabelsRange val="0"/>
                </c:ext>
                <c:ext xmlns:c16="http://schemas.microsoft.com/office/drawing/2014/chart" uri="{C3380CC4-5D6E-409C-BE32-E72D297353CC}">
                  <c16:uniqueId val="{00000010-4F07-4EFA-9EF8-DAB82FF648A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{94995EF2-93CD-4620-A1C4-16660451761C}</c15:txfldGUID>
                      <c15:f>Diagramm!$I$63</c15:f>
                      <c15:dlblFieldTableCache>
                        <c:ptCount val="1"/>
                      </c15:dlblFieldTableCache>
                    </c15:dlblFTEntry>
                  </c15:dlblFieldTable>
                  <c15:showDataLabelsRange val="0"/>
                </c:ext>
                <c:ext xmlns:c16="http://schemas.microsoft.com/office/drawing/2014/chart" uri="{C3380CC4-5D6E-409C-BE32-E72D297353CC}">
                  <c16:uniqueId val="{00000011-4F07-4EFA-9EF8-DAB82FF648A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{70D5E7E2-4044-4A08-BCC0-9C4DC35B2C31}</c15:txfldGUID>
                      <c15:f>Diagramm!$I$64</c15:f>
                      <c15:dlblFieldTableCache>
                        <c:ptCount val="1"/>
                      </c15:dlblFieldTableCache>
                    </c15:dlblFTEntry>
                  </c15:dlblFieldTable>
                  <c15:showDataLabelsRange val="0"/>
                </c:ext>
                <c:ext xmlns:c16="http://schemas.microsoft.com/office/drawing/2014/chart" uri="{C3380CC4-5D6E-409C-BE32-E72D297353CC}">
                  <c16:uniqueId val="{00000012-4F07-4EFA-9EF8-DAB82FF648A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{5E304612-6969-4049-A959-C036B10D7B9E}</c15:txfldGUID>
                      <c15:f>Diagramm!$I$65</c15:f>
                      <c15:dlblFieldTableCache>
                        <c:ptCount val="1"/>
                      </c15:dlblFieldTableCache>
                    </c15:dlblFTEntry>
                  </c15:dlblFieldTable>
                  <c15:showDataLabelsRange val="0"/>
                </c:ext>
                <c:ext xmlns:c16="http://schemas.microsoft.com/office/drawing/2014/chart" uri="{C3380CC4-5D6E-409C-BE32-E72D297353CC}">
                  <c16:uniqueId val="{00000013-4F07-4EFA-9EF8-DAB82FF648A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{2D64ABD1-6281-452B-A4D6-1CEF2281C5AE}</c15:txfldGUID>
                      <c15:f>Diagramm!$I$66</c15:f>
                      <c15:dlblFieldTableCache>
                        <c:ptCount val="1"/>
                      </c15:dlblFieldTableCache>
                    </c15:dlblFTEntry>
                  </c15:dlblFieldTable>
                  <c15:showDataLabelsRange val="0"/>
                </c:ext>
                <c:ext xmlns:c16="http://schemas.microsoft.com/office/drawing/2014/chart" uri="{C3380CC4-5D6E-409C-BE32-E72D297353CC}">
                  <c16:uniqueId val="{00000014-4F07-4EFA-9EF8-DAB82FF648A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{251F0A10-249E-4A51-8A43-CDA6EAADB0A9}</c15:txfldGUID>
                      <c15:f>Diagramm!$I$67</c15:f>
                      <c15:dlblFieldTableCache>
                        <c:ptCount val="1"/>
                      </c15:dlblFieldTableCache>
                    </c15:dlblFTEntry>
                  </c15:dlblFieldTable>
                  <c15:showDataLabelsRange val="0"/>
                </c:ext>
                <c:ext xmlns:c16="http://schemas.microsoft.com/office/drawing/2014/chart" uri="{C3380CC4-5D6E-409C-BE32-E72D297353CC}">
                  <c16:uniqueId val="{00000015-4F07-4EFA-9EF8-DAB82FF648A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F07-4EFA-9EF8-DAB82FF648A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{AF7B67FE-10EA-4320-96BE-1D3E0B1DA691}</c15:txfldGUID>
                      <c15:f>Diagramm!$K$46</c15:f>
                      <c15:dlblFieldTableCache>
                        <c:ptCount val="1"/>
                      </c15:dlblFieldTableCache>
                    </c15:dlblFTEntry>
                  </c15:dlblFieldTable>
                  <c15:showDataLabelsRange val="0"/>
                </c:ext>
                <c:ext xmlns:c16="http://schemas.microsoft.com/office/drawing/2014/chart" uri="{C3380CC4-5D6E-409C-BE32-E72D297353CC}">
                  <c16:uniqueId val="{00000017-4F07-4EFA-9EF8-DAB82FF648A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{AC08DBCB-0FD7-467A-86A1-D67524FB53C6}</c15:txfldGUID>
                      <c15:f>Diagramm!$K$47</c15:f>
                      <c15:dlblFieldTableCache>
                        <c:ptCount val="1"/>
                      </c15:dlblFieldTableCache>
                    </c15:dlblFTEntry>
                  </c15:dlblFieldTable>
                  <c15:showDataLabelsRange val="0"/>
                </c:ext>
                <c:ext xmlns:c16="http://schemas.microsoft.com/office/drawing/2014/chart" uri="{C3380CC4-5D6E-409C-BE32-E72D297353CC}">
                  <c16:uniqueId val="{00000018-4F07-4EFA-9EF8-DAB82FF648A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{14DC2FB9-A26C-46F6-AD2F-0E1FADD7D1E3}</c15:txfldGUID>
                      <c15:f>Diagramm!$K$48</c15:f>
                      <c15:dlblFieldTableCache>
                        <c:ptCount val="1"/>
                      </c15:dlblFieldTableCache>
                    </c15:dlblFTEntry>
                  </c15:dlblFieldTable>
                  <c15:showDataLabelsRange val="0"/>
                </c:ext>
                <c:ext xmlns:c16="http://schemas.microsoft.com/office/drawing/2014/chart" uri="{C3380CC4-5D6E-409C-BE32-E72D297353CC}">
                  <c16:uniqueId val="{00000019-4F07-4EFA-9EF8-DAB82FF648A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{B01D9B1B-7EE4-40FE-8699-3AF1DC1A4FC0}</c15:txfldGUID>
                      <c15:f>Diagramm!$K$49</c15:f>
                      <c15:dlblFieldTableCache>
                        <c:ptCount val="1"/>
                      </c15:dlblFieldTableCache>
                    </c15:dlblFTEntry>
                  </c15:dlblFieldTable>
                  <c15:showDataLabelsRange val="0"/>
                </c:ext>
                <c:ext xmlns:c16="http://schemas.microsoft.com/office/drawing/2014/chart" uri="{C3380CC4-5D6E-409C-BE32-E72D297353CC}">
                  <c16:uniqueId val="{0000001A-4F07-4EFA-9EF8-DAB82FF648A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{4584284A-053F-4844-A575-1244EEED1C6F}</c15:txfldGUID>
                      <c15:f>Diagramm!$K$50</c15:f>
                      <c15:dlblFieldTableCache>
                        <c:ptCount val="1"/>
                      </c15:dlblFieldTableCache>
                    </c15:dlblFTEntry>
                  </c15:dlblFieldTable>
                  <c15:showDataLabelsRange val="0"/>
                </c:ext>
                <c:ext xmlns:c16="http://schemas.microsoft.com/office/drawing/2014/chart" uri="{C3380CC4-5D6E-409C-BE32-E72D297353CC}">
                  <c16:uniqueId val="{0000001B-4F07-4EFA-9EF8-DAB82FF648A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{DBDD47BD-2CE4-4B2D-90C7-A668AE0CA8EB}</c15:txfldGUID>
                      <c15:f>Diagramm!$K$51</c15:f>
                      <c15:dlblFieldTableCache>
                        <c:ptCount val="1"/>
                      </c15:dlblFieldTableCache>
                    </c15:dlblFTEntry>
                  </c15:dlblFieldTable>
                  <c15:showDataLabelsRange val="0"/>
                </c:ext>
                <c:ext xmlns:c16="http://schemas.microsoft.com/office/drawing/2014/chart" uri="{C3380CC4-5D6E-409C-BE32-E72D297353CC}">
                  <c16:uniqueId val="{0000001C-4F07-4EFA-9EF8-DAB82FF648A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{794DCD48-A408-4A45-B3E0-136035C4933C}</c15:txfldGUID>
                      <c15:f>Diagramm!$K$52</c15:f>
                      <c15:dlblFieldTableCache>
                        <c:ptCount val="1"/>
                      </c15:dlblFieldTableCache>
                    </c15:dlblFTEntry>
                  </c15:dlblFieldTable>
                  <c15:showDataLabelsRange val="0"/>
                </c:ext>
                <c:ext xmlns:c16="http://schemas.microsoft.com/office/drawing/2014/chart" uri="{C3380CC4-5D6E-409C-BE32-E72D297353CC}">
                  <c16:uniqueId val="{0000001D-4F07-4EFA-9EF8-DAB82FF648A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{3EC275BD-F0E3-4830-A09A-996A36F7D3AC}</c15:txfldGUID>
                      <c15:f>Diagramm!$K$53</c15:f>
                      <c15:dlblFieldTableCache>
                        <c:ptCount val="1"/>
                      </c15:dlblFieldTableCache>
                    </c15:dlblFTEntry>
                  </c15:dlblFieldTable>
                  <c15:showDataLabelsRange val="0"/>
                </c:ext>
                <c:ext xmlns:c16="http://schemas.microsoft.com/office/drawing/2014/chart" uri="{C3380CC4-5D6E-409C-BE32-E72D297353CC}">
                  <c16:uniqueId val="{0000001E-4F07-4EFA-9EF8-DAB82FF648A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{3180FCEC-54CA-41DC-8C38-682444067BE5}</c15:txfldGUID>
                      <c15:f>Diagramm!$K$54</c15:f>
                      <c15:dlblFieldTableCache>
                        <c:ptCount val="1"/>
                      </c15:dlblFieldTableCache>
                    </c15:dlblFTEntry>
                  </c15:dlblFieldTable>
                  <c15:showDataLabelsRange val="0"/>
                </c:ext>
                <c:ext xmlns:c16="http://schemas.microsoft.com/office/drawing/2014/chart" uri="{C3380CC4-5D6E-409C-BE32-E72D297353CC}">
                  <c16:uniqueId val="{0000001F-4F07-4EFA-9EF8-DAB82FF648A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{A12DC9CE-7B52-4BAB-BE59-F7401E9556C5}</c15:txfldGUID>
                      <c15:f>Diagramm!$K$55</c15:f>
                      <c15:dlblFieldTableCache>
                        <c:ptCount val="1"/>
                      </c15:dlblFieldTableCache>
                    </c15:dlblFTEntry>
                  </c15:dlblFieldTable>
                  <c15:showDataLabelsRange val="0"/>
                </c:ext>
                <c:ext xmlns:c16="http://schemas.microsoft.com/office/drawing/2014/chart" uri="{C3380CC4-5D6E-409C-BE32-E72D297353CC}">
                  <c16:uniqueId val="{00000020-4F07-4EFA-9EF8-DAB82FF648A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{C9DC6DC0-88FD-4E32-A28E-55AB87BC6710}</c15:txfldGUID>
                      <c15:f>Diagramm!$K$56</c15:f>
                      <c15:dlblFieldTableCache>
                        <c:ptCount val="1"/>
                      </c15:dlblFieldTableCache>
                    </c15:dlblFTEntry>
                  </c15:dlblFieldTable>
                  <c15:showDataLabelsRange val="0"/>
                </c:ext>
                <c:ext xmlns:c16="http://schemas.microsoft.com/office/drawing/2014/chart" uri="{C3380CC4-5D6E-409C-BE32-E72D297353CC}">
                  <c16:uniqueId val="{00000021-4F07-4EFA-9EF8-DAB82FF648A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{800DF2D9-F563-4876-9D79-7645027F81CC}</c15:txfldGUID>
                      <c15:f>Diagramm!$K$57</c15:f>
                      <c15:dlblFieldTableCache>
                        <c:ptCount val="1"/>
                      </c15:dlblFieldTableCache>
                    </c15:dlblFTEntry>
                  </c15:dlblFieldTable>
                  <c15:showDataLabelsRange val="0"/>
                </c:ext>
                <c:ext xmlns:c16="http://schemas.microsoft.com/office/drawing/2014/chart" uri="{C3380CC4-5D6E-409C-BE32-E72D297353CC}">
                  <c16:uniqueId val="{00000022-4F07-4EFA-9EF8-DAB82FF648A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{BF4BD2FC-7B5A-47BA-8EAE-8783723C56DF}</c15:txfldGUID>
                      <c15:f>Diagramm!$K$58</c15:f>
                      <c15:dlblFieldTableCache>
                        <c:ptCount val="1"/>
                      </c15:dlblFieldTableCache>
                    </c15:dlblFTEntry>
                  </c15:dlblFieldTable>
                  <c15:showDataLabelsRange val="0"/>
                </c:ext>
                <c:ext xmlns:c16="http://schemas.microsoft.com/office/drawing/2014/chart" uri="{C3380CC4-5D6E-409C-BE32-E72D297353CC}">
                  <c16:uniqueId val="{00000023-4F07-4EFA-9EF8-DAB82FF648A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{E2BDFD28-B8A1-4553-878A-73DDC24BEED5}</c15:txfldGUID>
                      <c15:f>Diagramm!$K$59</c15:f>
                      <c15:dlblFieldTableCache>
                        <c:ptCount val="1"/>
                      </c15:dlblFieldTableCache>
                    </c15:dlblFTEntry>
                  </c15:dlblFieldTable>
                  <c15:showDataLabelsRange val="0"/>
                </c:ext>
                <c:ext xmlns:c16="http://schemas.microsoft.com/office/drawing/2014/chart" uri="{C3380CC4-5D6E-409C-BE32-E72D297353CC}">
                  <c16:uniqueId val="{00000024-4F07-4EFA-9EF8-DAB82FF648A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{89D418F2-5641-438F-8360-9A326698EBB3}</c15:txfldGUID>
                      <c15:f>Diagramm!$K$60</c15:f>
                      <c15:dlblFieldTableCache>
                        <c:ptCount val="1"/>
                      </c15:dlblFieldTableCache>
                    </c15:dlblFTEntry>
                  </c15:dlblFieldTable>
                  <c15:showDataLabelsRange val="0"/>
                </c:ext>
                <c:ext xmlns:c16="http://schemas.microsoft.com/office/drawing/2014/chart" uri="{C3380CC4-5D6E-409C-BE32-E72D297353CC}">
                  <c16:uniqueId val="{00000025-4F07-4EFA-9EF8-DAB82FF648A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{20D9BE28-BB2B-45B2-9C48-81D7AACCC485}</c15:txfldGUID>
                      <c15:f>Diagramm!$K$61</c15:f>
                      <c15:dlblFieldTableCache>
                        <c:ptCount val="1"/>
                      </c15:dlblFieldTableCache>
                    </c15:dlblFTEntry>
                  </c15:dlblFieldTable>
                  <c15:showDataLabelsRange val="0"/>
                </c:ext>
                <c:ext xmlns:c16="http://schemas.microsoft.com/office/drawing/2014/chart" uri="{C3380CC4-5D6E-409C-BE32-E72D297353CC}">
                  <c16:uniqueId val="{00000026-4F07-4EFA-9EF8-DAB82FF648A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{87DB4503-DB83-4584-B0C8-F6C2D0EDB7AB}</c15:txfldGUID>
                      <c15:f>Diagramm!$K$62</c15:f>
                      <c15:dlblFieldTableCache>
                        <c:ptCount val="1"/>
                      </c15:dlblFieldTableCache>
                    </c15:dlblFTEntry>
                  </c15:dlblFieldTable>
                  <c15:showDataLabelsRange val="0"/>
                </c:ext>
                <c:ext xmlns:c16="http://schemas.microsoft.com/office/drawing/2014/chart" uri="{C3380CC4-5D6E-409C-BE32-E72D297353CC}">
                  <c16:uniqueId val="{00000027-4F07-4EFA-9EF8-DAB82FF648A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{CF669874-8337-4C86-9B56-B919EBE83EA5}</c15:txfldGUID>
                      <c15:f>Diagramm!$K$63</c15:f>
                      <c15:dlblFieldTableCache>
                        <c:ptCount val="1"/>
                      </c15:dlblFieldTableCache>
                    </c15:dlblFTEntry>
                  </c15:dlblFieldTable>
                  <c15:showDataLabelsRange val="0"/>
                </c:ext>
                <c:ext xmlns:c16="http://schemas.microsoft.com/office/drawing/2014/chart" uri="{C3380CC4-5D6E-409C-BE32-E72D297353CC}">
                  <c16:uniqueId val="{00000028-4F07-4EFA-9EF8-DAB82FF648A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{F0EFE989-6D66-4F19-B7D3-29959B5502D9}</c15:txfldGUID>
                      <c15:f>Diagramm!$K$64</c15:f>
                      <c15:dlblFieldTableCache>
                        <c:ptCount val="1"/>
                      </c15:dlblFieldTableCache>
                    </c15:dlblFTEntry>
                  </c15:dlblFieldTable>
                  <c15:showDataLabelsRange val="0"/>
                </c:ext>
                <c:ext xmlns:c16="http://schemas.microsoft.com/office/drawing/2014/chart" uri="{C3380CC4-5D6E-409C-BE32-E72D297353CC}">
                  <c16:uniqueId val="{00000029-4F07-4EFA-9EF8-DAB82FF648A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{84677F81-E7DC-4420-BE5F-5FDE46B57805}</c15:txfldGUID>
                      <c15:f>Diagramm!$K$65</c15:f>
                      <c15:dlblFieldTableCache>
                        <c:ptCount val="1"/>
                      </c15:dlblFieldTableCache>
                    </c15:dlblFTEntry>
                  </c15:dlblFieldTable>
                  <c15:showDataLabelsRange val="0"/>
                </c:ext>
                <c:ext xmlns:c16="http://schemas.microsoft.com/office/drawing/2014/chart" uri="{C3380CC4-5D6E-409C-BE32-E72D297353CC}">
                  <c16:uniqueId val="{0000002A-4F07-4EFA-9EF8-DAB82FF648A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{091B6BEA-58CB-4BD3-A127-B84DC309BB40}</c15:txfldGUID>
                      <c15:f>Diagramm!$K$66</c15:f>
                      <c15:dlblFieldTableCache>
                        <c:ptCount val="1"/>
                      </c15:dlblFieldTableCache>
                    </c15:dlblFTEntry>
                  </c15:dlblFieldTable>
                  <c15:showDataLabelsRange val="0"/>
                </c:ext>
                <c:ext xmlns:c16="http://schemas.microsoft.com/office/drawing/2014/chart" uri="{C3380CC4-5D6E-409C-BE32-E72D297353CC}">
                  <c16:uniqueId val="{0000002B-4F07-4EFA-9EF8-DAB82FF648A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{DF3D70F0-A0AB-42D1-9870-A90200B5397E}</c15:txfldGUID>
                      <c15:f>Diagramm!$K$67</c15:f>
                      <c15:dlblFieldTableCache>
                        <c:ptCount val="1"/>
                      </c15:dlblFieldTableCache>
                    </c15:dlblFTEntry>
                  </c15:dlblFieldTable>
                  <c15:showDataLabelsRange val="0"/>
                </c:ext>
                <c:ext xmlns:c16="http://schemas.microsoft.com/office/drawing/2014/chart" uri="{C3380CC4-5D6E-409C-BE32-E72D297353CC}">
                  <c16:uniqueId val="{0000002C-4F07-4EFA-9EF8-DAB82FF648A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F07-4EFA-9EF8-DAB82FF648A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{D14BAD3A-30A8-4C66-A581-1523F3DB7C9A}</c15:txfldGUID>
                      <c15:f>Diagramm!$J$46</c15:f>
                      <c15:dlblFieldTableCache>
                        <c:ptCount val="1"/>
                      </c15:dlblFieldTableCache>
                    </c15:dlblFTEntry>
                  </c15:dlblFieldTable>
                  <c15:showDataLabelsRange val="0"/>
                </c:ext>
                <c:ext xmlns:c16="http://schemas.microsoft.com/office/drawing/2014/chart" uri="{C3380CC4-5D6E-409C-BE32-E72D297353CC}">
                  <c16:uniqueId val="{0000002E-4F07-4EFA-9EF8-DAB82FF648A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{836A2313-6E70-42AF-AA60-44FEB113BF11}</c15:txfldGUID>
                      <c15:f>Diagramm!$J$47</c15:f>
                      <c15:dlblFieldTableCache>
                        <c:ptCount val="1"/>
                      </c15:dlblFieldTableCache>
                    </c15:dlblFTEntry>
                  </c15:dlblFieldTable>
                  <c15:showDataLabelsRange val="0"/>
                </c:ext>
                <c:ext xmlns:c16="http://schemas.microsoft.com/office/drawing/2014/chart" uri="{C3380CC4-5D6E-409C-BE32-E72D297353CC}">
                  <c16:uniqueId val="{0000002F-4F07-4EFA-9EF8-DAB82FF648A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{3C29E715-7E6B-4D49-AB4F-43FEC3B95986}</c15:txfldGUID>
                      <c15:f>Diagramm!$J$48</c15:f>
                      <c15:dlblFieldTableCache>
                        <c:ptCount val="1"/>
                      </c15:dlblFieldTableCache>
                    </c15:dlblFTEntry>
                  </c15:dlblFieldTable>
                  <c15:showDataLabelsRange val="0"/>
                </c:ext>
                <c:ext xmlns:c16="http://schemas.microsoft.com/office/drawing/2014/chart" uri="{C3380CC4-5D6E-409C-BE32-E72D297353CC}">
                  <c16:uniqueId val="{00000030-4F07-4EFA-9EF8-DAB82FF648A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{EB54BDC4-68B2-42B9-BBE8-E1B78B4614E6}</c15:txfldGUID>
                      <c15:f>Diagramm!$J$49</c15:f>
                      <c15:dlblFieldTableCache>
                        <c:ptCount val="1"/>
                      </c15:dlblFieldTableCache>
                    </c15:dlblFTEntry>
                  </c15:dlblFieldTable>
                  <c15:showDataLabelsRange val="0"/>
                </c:ext>
                <c:ext xmlns:c16="http://schemas.microsoft.com/office/drawing/2014/chart" uri="{C3380CC4-5D6E-409C-BE32-E72D297353CC}">
                  <c16:uniqueId val="{00000031-4F07-4EFA-9EF8-DAB82FF648A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{B71E8648-D633-4A87-A572-D634C0AA3C2D}</c15:txfldGUID>
                      <c15:f>Diagramm!$J$50</c15:f>
                      <c15:dlblFieldTableCache>
                        <c:ptCount val="1"/>
                      </c15:dlblFieldTableCache>
                    </c15:dlblFTEntry>
                  </c15:dlblFieldTable>
                  <c15:showDataLabelsRange val="0"/>
                </c:ext>
                <c:ext xmlns:c16="http://schemas.microsoft.com/office/drawing/2014/chart" uri="{C3380CC4-5D6E-409C-BE32-E72D297353CC}">
                  <c16:uniqueId val="{00000032-4F07-4EFA-9EF8-DAB82FF648A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{5D3F69A2-9A7A-486A-A06D-BDEB3B518BC0}</c15:txfldGUID>
                      <c15:f>Diagramm!$J$51</c15:f>
                      <c15:dlblFieldTableCache>
                        <c:ptCount val="1"/>
                      </c15:dlblFieldTableCache>
                    </c15:dlblFTEntry>
                  </c15:dlblFieldTable>
                  <c15:showDataLabelsRange val="0"/>
                </c:ext>
                <c:ext xmlns:c16="http://schemas.microsoft.com/office/drawing/2014/chart" uri="{C3380CC4-5D6E-409C-BE32-E72D297353CC}">
                  <c16:uniqueId val="{00000033-4F07-4EFA-9EF8-DAB82FF648A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{9A68C9C3-0981-4AB7-ACF3-7FF898B3A464}</c15:txfldGUID>
                      <c15:f>Diagramm!$J$52</c15:f>
                      <c15:dlblFieldTableCache>
                        <c:ptCount val="1"/>
                      </c15:dlblFieldTableCache>
                    </c15:dlblFTEntry>
                  </c15:dlblFieldTable>
                  <c15:showDataLabelsRange val="0"/>
                </c:ext>
                <c:ext xmlns:c16="http://schemas.microsoft.com/office/drawing/2014/chart" uri="{C3380CC4-5D6E-409C-BE32-E72D297353CC}">
                  <c16:uniqueId val="{00000034-4F07-4EFA-9EF8-DAB82FF648A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{4155C523-1685-4A34-9FC2-FE17F11B9876}</c15:txfldGUID>
                      <c15:f>Diagramm!$J$53</c15:f>
                      <c15:dlblFieldTableCache>
                        <c:ptCount val="1"/>
                      </c15:dlblFieldTableCache>
                    </c15:dlblFTEntry>
                  </c15:dlblFieldTable>
                  <c15:showDataLabelsRange val="0"/>
                </c:ext>
                <c:ext xmlns:c16="http://schemas.microsoft.com/office/drawing/2014/chart" uri="{C3380CC4-5D6E-409C-BE32-E72D297353CC}">
                  <c16:uniqueId val="{00000035-4F07-4EFA-9EF8-DAB82FF648A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{E32085D8-F4D8-4673-90FA-988194FC0E62}</c15:txfldGUID>
                      <c15:f>Diagramm!$J$54</c15:f>
                      <c15:dlblFieldTableCache>
                        <c:ptCount val="1"/>
                      </c15:dlblFieldTableCache>
                    </c15:dlblFTEntry>
                  </c15:dlblFieldTable>
                  <c15:showDataLabelsRange val="0"/>
                </c:ext>
                <c:ext xmlns:c16="http://schemas.microsoft.com/office/drawing/2014/chart" uri="{C3380CC4-5D6E-409C-BE32-E72D297353CC}">
                  <c16:uniqueId val="{00000036-4F07-4EFA-9EF8-DAB82FF648A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{C156E364-E80D-4FEC-B686-1A5016D0003D}</c15:txfldGUID>
                      <c15:f>Diagramm!$J$55</c15:f>
                      <c15:dlblFieldTableCache>
                        <c:ptCount val="1"/>
                      </c15:dlblFieldTableCache>
                    </c15:dlblFTEntry>
                  </c15:dlblFieldTable>
                  <c15:showDataLabelsRange val="0"/>
                </c:ext>
                <c:ext xmlns:c16="http://schemas.microsoft.com/office/drawing/2014/chart" uri="{C3380CC4-5D6E-409C-BE32-E72D297353CC}">
                  <c16:uniqueId val="{00000037-4F07-4EFA-9EF8-DAB82FF648A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{B89CFDEC-CB7B-4893-8538-4270FC0BE2EB}</c15:txfldGUID>
                      <c15:f>Diagramm!$J$56</c15:f>
                      <c15:dlblFieldTableCache>
                        <c:ptCount val="1"/>
                      </c15:dlblFieldTableCache>
                    </c15:dlblFTEntry>
                  </c15:dlblFieldTable>
                  <c15:showDataLabelsRange val="0"/>
                </c:ext>
                <c:ext xmlns:c16="http://schemas.microsoft.com/office/drawing/2014/chart" uri="{C3380CC4-5D6E-409C-BE32-E72D297353CC}">
                  <c16:uniqueId val="{00000038-4F07-4EFA-9EF8-DAB82FF648A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{61E6F546-ABB0-45E8-A7D5-407D6DA28546}</c15:txfldGUID>
                      <c15:f>Diagramm!$J$57</c15:f>
                      <c15:dlblFieldTableCache>
                        <c:ptCount val="1"/>
                      </c15:dlblFieldTableCache>
                    </c15:dlblFTEntry>
                  </c15:dlblFieldTable>
                  <c15:showDataLabelsRange val="0"/>
                </c:ext>
                <c:ext xmlns:c16="http://schemas.microsoft.com/office/drawing/2014/chart" uri="{C3380CC4-5D6E-409C-BE32-E72D297353CC}">
                  <c16:uniqueId val="{00000039-4F07-4EFA-9EF8-DAB82FF648A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{1D6622E9-A7A1-45EF-9B58-BA821B28AEBB}</c15:txfldGUID>
                      <c15:f>Diagramm!$J$58</c15:f>
                      <c15:dlblFieldTableCache>
                        <c:ptCount val="1"/>
                      </c15:dlblFieldTableCache>
                    </c15:dlblFTEntry>
                  </c15:dlblFieldTable>
                  <c15:showDataLabelsRange val="0"/>
                </c:ext>
                <c:ext xmlns:c16="http://schemas.microsoft.com/office/drawing/2014/chart" uri="{C3380CC4-5D6E-409C-BE32-E72D297353CC}">
                  <c16:uniqueId val="{0000003A-4F07-4EFA-9EF8-DAB82FF648A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{6695A227-E308-4130-A779-D60EB7AC0553}</c15:txfldGUID>
                      <c15:f>Diagramm!$J$59</c15:f>
                      <c15:dlblFieldTableCache>
                        <c:ptCount val="1"/>
                      </c15:dlblFieldTableCache>
                    </c15:dlblFTEntry>
                  </c15:dlblFieldTable>
                  <c15:showDataLabelsRange val="0"/>
                </c:ext>
                <c:ext xmlns:c16="http://schemas.microsoft.com/office/drawing/2014/chart" uri="{C3380CC4-5D6E-409C-BE32-E72D297353CC}">
                  <c16:uniqueId val="{0000003B-4F07-4EFA-9EF8-DAB82FF648A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{CE05D0D1-A691-449F-81C1-196620D0F312}</c15:txfldGUID>
                      <c15:f>Diagramm!$J$60</c15:f>
                      <c15:dlblFieldTableCache>
                        <c:ptCount val="1"/>
                      </c15:dlblFieldTableCache>
                    </c15:dlblFTEntry>
                  </c15:dlblFieldTable>
                  <c15:showDataLabelsRange val="0"/>
                </c:ext>
                <c:ext xmlns:c16="http://schemas.microsoft.com/office/drawing/2014/chart" uri="{C3380CC4-5D6E-409C-BE32-E72D297353CC}">
                  <c16:uniqueId val="{0000003C-4F07-4EFA-9EF8-DAB82FF648A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{DCA37C0E-A49A-4667-9990-A2B39A440C84}</c15:txfldGUID>
                      <c15:f>Diagramm!$J$61</c15:f>
                      <c15:dlblFieldTableCache>
                        <c:ptCount val="1"/>
                      </c15:dlblFieldTableCache>
                    </c15:dlblFTEntry>
                  </c15:dlblFieldTable>
                  <c15:showDataLabelsRange val="0"/>
                </c:ext>
                <c:ext xmlns:c16="http://schemas.microsoft.com/office/drawing/2014/chart" uri="{C3380CC4-5D6E-409C-BE32-E72D297353CC}">
                  <c16:uniqueId val="{0000003D-4F07-4EFA-9EF8-DAB82FF648A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{EE439059-6FCD-4167-A754-0BB5B058D194}</c15:txfldGUID>
                      <c15:f>Diagramm!$J$62</c15:f>
                      <c15:dlblFieldTableCache>
                        <c:ptCount val="1"/>
                      </c15:dlblFieldTableCache>
                    </c15:dlblFTEntry>
                  </c15:dlblFieldTable>
                  <c15:showDataLabelsRange val="0"/>
                </c:ext>
                <c:ext xmlns:c16="http://schemas.microsoft.com/office/drawing/2014/chart" uri="{C3380CC4-5D6E-409C-BE32-E72D297353CC}">
                  <c16:uniqueId val="{0000003E-4F07-4EFA-9EF8-DAB82FF648A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{38AC1E01-B06D-42CF-A05B-374EA5D86367}</c15:txfldGUID>
                      <c15:f>Diagramm!$J$63</c15:f>
                      <c15:dlblFieldTableCache>
                        <c:ptCount val="1"/>
                      </c15:dlblFieldTableCache>
                    </c15:dlblFTEntry>
                  </c15:dlblFieldTable>
                  <c15:showDataLabelsRange val="0"/>
                </c:ext>
                <c:ext xmlns:c16="http://schemas.microsoft.com/office/drawing/2014/chart" uri="{C3380CC4-5D6E-409C-BE32-E72D297353CC}">
                  <c16:uniqueId val="{0000003F-4F07-4EFA-9EF8-DAB82FF648A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{D264A95B-EA05-4CB8-90DF-4B63F3658304}</c15:txfldGUID>
                      <c15:f>Diagramm!$J$64</c15:f>
                      <c15:dlblFieldTableCache>
                        <c:ptCount val="1"/>
                      </c15:dlblFieldTableCache>
                    </c15:dlblFTEntry>
                  </c15:dlblFieldTable>
                  <c15:showDataLabelsRange val="0"/>
                </c:ext>
                <c:ext xmlns:c16="http://schemas.microsoft.com/office/drawing/2014/chart" uri="{C3380CC4-5D6E-409C-BE32-E72D297353CC}">
                  <c16:uniqueId val="{00000040-4F07-4EFA-9EF8-DAB82FF648A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{B5319C99-E168-4227-92D2-2BE3884D8C36}</c15:txfldGUID>
                      <c15:f>Diagramm!$J$65</c15:f>
                      <c15:dlblFieldTableCache>
                        <c:ptCount val="1"/>
                      </c15:dlblFieldTableCache>
                    </c15:dlblFTEntry>
                  </c15:dlblFieldTable>
                  <c15:showDataLabelsRange val="0"/>
                </c:ext>
                <c:ext xmlns:c16="http://schemas.microsoft.com/office/drawing/2014/chart" uri="{C3380CC4-5D6E-409C-BE32-E72D297353CC}">
                  <c16:uniqueId val="{00000041-4F07-4EFA-9EF8-DAB82FF648A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{1EC8C108-9C60-4815-80D6-F94B347785AE}</c15:txfldGUID>
                      <c15:f>Diagramm!$J$66</c15:f>
                      <c15:dlblFieldTableCache>
                        <c:ptCount val="1"/>
                      </c15:dlblFieldTableCache>
                    </c15:dlblFTEntry>
                  </c15:dlblFieldTable>
                  <c15:showDataLabelsRange val="0"/>
                </c:ext>
                <c:ext xmlns:c16="http://schemas.microsoft.com/office/drawing/2014/chart" uri="{C3380CC4-5D6E-409C-BE32-E72D297353CC}">
                  <c16:uniqueId val="{00000042-4F07-4EFA-9EF8-DAB82FF648A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{8F66A5B7-FE44-4AD3-AE20-C0ADA65B674E}</c15:txfldGUID>
                      <c15:f>Diagramm!$J$67</c15:f>
                      <c15:dlblFieldTableCache>
                        <c:ptCount val="1"/>
                      </c15:dlblFieldTableCache>
                    </c15:dlblFTEntry>
                  </c15:dlblFieldTable>
                  <c15:showDataLabelsRange val="0"/>
                </c:ext>
                <c:ext xmlns:c16="http://schemas.microsoft.com/office/drawing/2014/chart" uri="{C3380CC4-5D6E-409C-BE32-E72D297353CC}">
                  <c16:uniqueId val="{00000043-4F07-4EFA-9EF8-DAB82FF648A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F07-4EFA-9EF8-DAB82FF648A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49-4F7E-885B-9C407ED03C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49-4F7E-885B-9C407ED03C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49-4F7E-885B-9C407ED03C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49-4F7E-885B-9C407ED03C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649-4F7E-885B-9C407ED03C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49-4F7E-885B-9C407ED03C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649-4F7E-885B-9C407ED03C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649-4F7E-885B-9C407ED03C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649-4F7E-885B-9C407ED03C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649-4F7E-885B-9C407ED03C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649-4F7E-885B-9C407ED03C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649-4F7E-885B-9C407ED03C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649-4F7E-885B-9C407ED03C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649-4F7E-885B-9C407ED03C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649-4F7E-885B-9C407ED03C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649-4F7E-885B-9C407ED03C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649-4F7E-885B-9C407ED03C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649-4F7E-885B-9C407ED03C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649-4F7E-885B-9C407ED03C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649-4F7E-885B-9C407ED03C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649-4F7E-885B-9C407ED03C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649-4F7E-885B-9C407ED03C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649-4F7E-885B-9C407ED03C6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649-4F7E-885B-9C407ED03C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649-4F7E-885B-9C407ED03C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649-4F7E-885B-9C407ED03C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649-4F7E-885B-9C407ED03C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649-4F7E-885B-9C407ED03C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649-4F7E-885B-9C407ED03C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649-4F7E-885B-9C407ED03C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649-4F7E-885B-9C407ED03C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649-4F7E-885B-9C407ED03C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649-4F7E-885B-9C407ED03C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649-4F7E-885B-9C407ED03C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649-4F7E-885B-9C407ED03C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649-4F7E-885B-9C407ED03C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649-4F7E-885B-9C407ED03C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649-4F7E-885B-9C407ED03C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649-4F7E-885B-9C407ED03C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649-4F7E-885B-9C407ED03C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649-4F7E-885B-9C407ED03C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649-4F7E-885B-9C407ED03C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649-4F7E-885B-9C407ED03C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649-4F7E-885B-9C407ED03C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649-4F7E-885B-9C407ED03C6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649-4F7E-885B-9C407ED03C6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649-4F7E-885B-9C407ED03C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649-4F7E-885B-9C407ED03C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649-4F7E-885B-9C407ED03C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649-4F7E-885B-9C407ED03C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649-4F7E-885B-9C407ED03C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649-4F7E-885B-9C407ED03C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649-4F7E-885B-9C407ED03C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649-4F7E-885B-9C407ED03C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649-4F7E-885B-9C407ED03C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649-4F7E-885B-9C407ED03C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649-4F7E-885B-9C407ED03C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649-4F7E-885B-9C407ED03C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649-4F7E-885B-9C407ED03C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649-4F7E-885B-9C407ED03C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649-4F7E-885B-9C407ED03C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649-4F7E-885B-9C407ED03C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649-4F7E-885B-9C407ED03C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649-4F7E-885B-9C407ED03C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649-4F7E-885B-9C407ED03C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649-4F7E-885B-9C407ED03C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649-4F7E-885B-9C407ED03C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649-4F7E-885B-9C407ED03C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649-4F7E-885B-9C407ED03C6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101.3335896388495</c:v>
                </c:pt>
                <c:pt idx="2">
                  <c:v>104.52939904366004</c:v>
                </c:pt>
                <c:pt idx="3">
                  <c:v>102.35240406564625</c:v>
                </c:pt>
                <c:pt idx="4">
                  <c:v>100.60311891774995</c:v>
                </c:pt>
                <c:pt idx="5">
                  <c:v>101.39125837998894</c:v>
                </c:pt>
                <c:pt idx="6">
                  <c:v>102.1217291010885</c:v>
                </c:pt>
                <c:pt idx="7">
                  <c:v>101.22546074921306</c:v>
                </c:pt>
                <c:pt idx="8">
                  <c:v>101.36482687363338</c:v>
                </c:pt>
                <c:pt idx="9">
                  <c:v>103.20782372588124</c:v>
                </c:pt>
                <c:pt idx="10">
                  <c:v>104.47653603094889</c:v>
                </c:pt>
                <c:pt idx="11">
                  <c:v>104.11370353461326</c:v>
                </c:pt>
                <c:pt idx="12">
                  <c:v>103.23906096066511</c:v>
                </c:pt>
                <c:pt idx="13">
                  <c:v>104.25306965903356</c:v>
                </c:pt>
                <c:pt idx="14">
                  <c:v>106.38681308119277</c:v>
                </c:pt>
                <c:pt idx="15">
                  <c:v>105.58185356945479</c:v>
                </c:pt>
                <c:pt idx="16">
                  <c:v>105.65153663166495</c:v>
                </c:pt>
                <c:pt idx="17">
                  <c:v>106.80250859023957</c:v>
                </c:pt>
                <c:pt idx="18">
                  <c:v>109.10925823581709</c:v>
                </c:pt>
                <c:pt idx="19">
                  <c:v>107.698776942115</c:v>
                </c:pt>
                <c:pt idx="20">
                  <c:v>107.12449239493476</c:v>
                </c:pt>
                <c:pt idx="21">
                  <c:v>108.31631304514981</c:v>
                </c:pt>
                <c:pt idx="22">
                  <c:v>109.72439147463777</c:v>
                </c:pt>
                <c:pt idx="23">
                  <c:v>109.08282672946153</c:v>
                </c:pt>
                <c:pt idx="24">
                  <c:v>108.49652786121055</c:v>
                </c:pt>
              </c:numCache>
            </c:numRef>
          </c:val>
          <c:smooth val="0"/>
          <c:extLst>
            <c:ext xmlns:c16="http://schemas.microsoft.com/office/drawing/2014/chart" uri="{C3380CC4-5D6E-409C-BE32-E72D297353CC}">
              <c16:uniqueId val="{00000000-B080-4617-AA70-6FC62157712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103.20142285460206</c:v>
                </c:pt>
                <c:pt idx="2">
                  <c:v>112.49444197421077</c:v>
                </c:pt>
                <c:pt idx="3">
                  <c:v>87.683414851044901</c:v>
                </c:pt>
                <c:pt idx="4">
                  <c:v>82.570031124944421</c:v>
                </c:pt>
                <c:pt idx="5">
                  <c:v>86.260560248999553</c:v>
                </c:pt>
                <c:pt idx="6">
                  <c:v>89.862160960426849</c:v>
                </c:pt>
                <c:pt idx="7">
                  <c:v>87.10538016896399</c:v>
                </c:pt>
                <c:pt idx="8">
                  <c:v>89.773232547799026</c:v>
                </c:pt>
                <c:pt idx="9">
                  <c:v>93.019119608714988</c:v>
                </c:pt>
                <c:pt idx="10">
                  <c:v>94.88661627389952</c:v>
                </c:pt>
                <c:pt idx="11">
                  <c:v>94.975544686527343</c:v>
                </c:pt>
                <c:pt idx="12">
                  <c:v>92.618941751889722</c:v>
                </c:pt>
                <c:pt idx="13">
                  <c:v>93.997332147621165</c:v>
                </c:pt>
                <c:pt idx="14">
                  <c:v>95.50911516229435</c:v>
                </c:pt>
                <c:pt idx="15">
                  <c:v>94.486438417074254</c:v>
                </c:pt>
                <c:pt idx="16">
                  <c:v>94.575366829702091</c:v>
                </c:pt>
                <c:pt idx="17">
                  <c:v>96.531791907514446</c:v>
                </c:pt>
                <c:pt idx="18">
                  <c:v>98.532681191640719</c:v>
                </c:pt>
                <c:pt idx="19">
                  <c:v>96.176078257003113</c:v>
                </c:pt>
                <c:pt idx="20">
                  <c:v>106.09159626500666</c:v>
                </c:pt>
                <c:pt idx="21">
                  <c:v>107.73677189862161</c:v>
                </c:pt>
                <c:pt idx="22">
                  <c:v>111.24944419742107</c:v>
                </c:pt>
                <c:pt idx="23">
                  <c:v>109.20409070698088</c:v>
                </c:pt>
                <c:pt idx="24">
                  <c:v>106.26945309026235</c:v>
                </c:pt>
              </c:numCache>
            </c:numRef>
          </c:val>
          <c:smooth val="0"/>
          <c:extLst>
            <c:ext xmlns:c16="http://schemas.microsoft.com/office/drawing/2014/chart" uri="{C3380CC4-5D6E-409C-BE32-E72D297353CC}">
              <c16:uniqueId val="{00000001-B080-4617-AA70-6FC62157712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101.89347666748108</c:v>
                </c:pt>
                <c:pt idx="2">
                  <c:v>103.94576105546054</c:v>
                </c:pt>
                <c:pt idx="3">
                  <c:v>66.320547275836788</c:v>
                </c:pt>
                <c:pt idx="4">
                  <c:v>61.702907402882964</c:v>
                </c:pt>
                <c:pt idx="5">
                  <c:v>62.289274370877109</c:v>
                </c:pt>
                <c:pt idx="6">
                  <c:v>61.238700219887612</c:v>
                </c:pt>
                <c:pt idx="7">
                  <c:v>61.922795015880773</c:v>
                </c:pt>
                <c:pt idx="8">
                  <c:v>61.727339359882727</c:v>
                </c:pt>
                <c:pt idx="9">
                  <c:v>62.887857317371122</c:v>
                </c:pt>
                <c:pt idx="10">
                  <c:v>62.325922306376732</c:v>
                </c:pt>
                <c:pt idx="11">
                  <c:v>61.592963596384067</c:v>
                </c:pt>
                <c:pt idx="12">
                  <c:v>60.212558025897877</c:v>
                </c:pt>
                <c:pt idx="13">
                  <c:v>61.226484241387737</c:v>
                </c:pt>
                <c:pt idx="14">
                  <c:v>60.212558025897877</c:v>
                </c:pt>
                <c:pt idx="15">
                  <c:v>60.285853896897144</c:v>
                </c:pt>
                <c:pt idx="16">
                  <c:v>59.357439530906433</c:v>
                </c:pt>
                <c:pt idx="17">
                  <c:v>60.371365746396286</c:v>
                </c:pt>
                <c:pt idx="18">
                  <c:v>58.73442462741265</c:v>
                </c:pt>
                <c:pt idx="19">
                  <c:v>58.538968971414604</c:v>
                </c:pt>
                <c:pt idx="20">
                  <c:v>65.172245296848274</c:v>
                </c:pt>
                <c:pt idx="21">
                  <c:v>66.076227705839244</c:v>
                </c:pt>
                <c:pt idx="22">
                  <c:v>63.901783532860975</c:v>
                </c:pt>
                <c:pt idx="23">
                  <c:v>63.449792328365504</c:v>
                </c:pt>
                <c:pt idx="24">
                  <c:v>61.165404348888345</c:v>
                </c:pt>
              </c:numCache>
            </c:numRef>
          </c:val>
          <c:smooth val="0"/>
          <c:extLst>
            <c:ext xmlns:c16="http://schemas.microsoft.com/office/drawing/2014/chart" uri="{C3380CC4-5D6E-409C-BE32-E72D297353CC}">
              <c16:uniqueId val="{00000002-B080-4617-AA70-6FC62157712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080-4617-AA70-6FC62157712F}"/>
                </c:ext>
              </c:extLst>
            </c:dLbl>
            <c:dLbl>
              <c:idx val="1"/>
              <c:delete val="1"/>
              <c:extLst>
                <c:ext xmlns:c15="http://schemas.microsoft.com/office/drawing/2012/chart" uri="{CE6537A1-D6FC-4f65-9D91-7224C49458BB}"/>
                <c:ext xmlns:c16="http://schemas.microsoft.com/office/drawing/2014/chart" uri="{C3380CC4-5D6E-409C-BE32-E72D297353CC}">
                  <c16:uniqueId val="{00000004-B080-4617-AA70-6FC62157712F}"/>
                </c:ext>
              </c:extLst>
            </c:dLbl>
            <c:dLbl>
              <c:idx val="2"/>
              <c:delete val="1"/>
              <c:extLst>
                <c:ext xmlns:c15="http://schemas.microsoft.com/office/drawing/2012/chart" uri="{CE6537A1-D6FC-4f65-9D91-7224C49458BB}"/>
                <c:ext xmlns:c16="http://schemas.microsoft.com/office/drawing/2014/chart" uri="{C3380CC4-5D6E-409C-BE32-E72D297353CC}">
                  <c16:uniqueId val="{00000005-B080-4617-AA70-6FC62157712F}"/>
                </c:ext>
              </c:extLst>
            </c:dLbl>
            <c:dLbl>
              <c:idx val="3"/>
              <c:delete val="1"/>
              <c:extLst>
                <c:ext xmlns:c15="http://schemas.microsoft.com/office/drawing/2012/chart" uri="{CE6537A1-D6FC-4f65-9D91-7224C49458BB}"/>
                <c:ext xmlns:c16="http://schemas.microsoft.com/office/drawing/2014/chart" uri="{C3380CC4-5D6E-409C-BE32-E72D297353CC}">
                  <c16:uniqueId val="{00000006-B080-4617-AA70-6FC62157712F}"/>
                </c:ext>
              </c:extLst>
            </c:dLbl>
            <c:dLbl>
              <c:idx val="4"/>
              <c:delete val="1"/>
              <c:extLst>
                <c:ext xmlns:c15="http://schemas.microsoft.com/office/drawing/2012/chart" uri="{CE6537A1-D6FC-4f65-9D91-7224C49458BB}"/>
                <c:ext xmlns:c16="http://schemas.microsoft.com/office/drawing/2014/chart" uri="{C3380CC4-5D6E-409C-BE32-E72D297353CC}">
                  <c16:uniqueId val="{00000007-B080-4617-AA70-6FC62157712F}"/>
                </c:ext>
              </c:extLst>
            </c:dLbl>
            <c:dLbl>
              <c:idx val="5"/>
              <c:delete val="1"/>
              <c:extLst>
                <c:ext xmlns:c15="http://schemas.microsoft.com/office/drawing/2012/chart" uri="{CE6537A1-D6FC-4f65-9D91-7224C49458BB}"/>
                <c:ext xmlns:c16="http://schemas.microsoft.com/office/drawing/2014/chart" uri="{C3380CC4-5D6E-409C-BE32-E72D297353CC}">
                  <c16:uniqueId val="{00000008-B080-4617-AA70-6FC62157712F}"/>
                </c:ext>
              </c:extLst>
            </c:dLbl>
            <c:dLbl>
              <c:idx val="6"/>
              <c:delete val="1"/>
              <c:extLst>
                <c:ext xmlns:c15="http://schemas.microsoft.com/office/drawing/2012/chart" uri="{CE6537A1-D6FC-4f65-9D91-7224C49458BB}"/>
                <c:ext xmlns:c16="http://schemas.microsoft.com/office/drawing/2014/chart" uri="{C3380CC4-5D6E-409C-BE32-E72D297353CC}">
                  <c16:uniqueId val="{00000009-B080-4617-AA70-6FC62157712F}"/>
                </c:ext>
              </c:extLst>
            </c:dLbl>
            <c:dLbl>
              <c:idx val="7"/>
              <c:delete val="1"/>
              <c:extLst>
                <c:ext xmlns:c15="http://schemas.microsoft.com/office/drawing/2012/chart" uri="{CE6537A1-D6FC-4f65-9D91-7224C49458BB}"/>
                <c:ext xmlns:c16="http://schemas.microsoft.com/office/drawing/2014/chart" uri="{C3380CC4-5D6E-409C-BE32-E72D297353CC}">
                  <c16:uniqueId val="{0000000A-B080-4617-AA70-6FC62157712F}"/>
                </c:ext>
              </c:extLst>
            </c:dLbl>
            <c:dLbl>
              <c:idx val="8"/>
              <c:delete val="1"/>
              <c:extLst>
                <c:ext xmlns:c15="http://schemas.microsoft.com/office/drawing/2012/chart" uri="{CE6537A1-D6FC-4f65-9D91-7224C49458BB}"/>
                <c:ext xmlns:c16="http://schemas.microsoft.com/office/drawing/2014/chart" uri="{C3380CC4-5D6E-409C-BE32-E72D297353CC}">
                  <c16:uniqueId val="{0000000B-B080-4617-AA70-6FC62157712F}"/>
                </c:ext>
              </c:extLst>
            </c:dLbl>
            <c:dLbl>
              <c:idx val="9"/>
              <c:delete val="1"/>
              <c:extLst>
                <c:ext xmlns:c15="http://schemas.microsoft.com/office/drawing/2012/chart" uri="{CE6537A1-D6FC-4f65-9D91-7224C49458BB}"/>
                <c:ext xmlns:c16="http://schemas.microsoft.com/office/drawing/2014/chart" uri="{C3380CC4-5D6E-409C-BE32-E72D297353CC}">
                  <c16:uniqueId val="{0000000C-B080-4617-AA70-6FC62157712F}"/>
                </c:ext>
              </c:extLst>
            </c:dLbl>
            <c:dLbl>
              <c:idx val="10"/>
              <c:delete val="1"/>
              <c:extLst>
                <c:ext xmlns:c15="http://schemas.microsoft.com/office/drawing/2012/chart" uri="{CE6537A1-D6FC-4f65-9D91-7224C49458BB}"/>
                <c:ext xmlns:c16="http://schemas.microsoft.com/office/drawing/2014/chart" uri="{C3380CC4-5D6E-409C-BE32-E72D297353CC}">
                  <c16:uniqueId val="{0000000D-B080-4617-AA70-6FC62157712F}"/>
                </c:ext>
              </c:extLst>
            </c:dLbl>
            <c:dLbl>
              <c:idx val="11"/>
              <c:delete val="1"/>
              <c:extLst>
                <c:ext xmlns:c15="http://schemas.microsoft.com/office/drawing/2012/chart" uri="{CE6537A1-D6FC-4f65-9D91-7224C49458BB}"/>
                <c:ext xmlns:c16="http://schemas.microsoft.com/office/drawing/2014/chart" uri="{C3380CC4-5D6E-409C-BE32-E72D297353CC}">
                  <c16:uniqueId val="{0000000E-B080-4617-AA70-6FC62157712F}"/>
                </c:ext>
              </c:extLst>
            </c:dLbl>
            <c:dLbl>
              <c:idx val="12"/>
              <c:delete val="1"/>
              <c:extLst>
                <c:ext xmlns:c15="http://schemas.microsoft.com/office/drawing/2012/chart" uri="{CE6537A1-D6FC-4f65-9D91-7224C49458BB}"/>
                <c:ext xmlns:c16="http://schemas.microsoft.com/office/drawing/2014/chart" uri="{C3380CC4-5D6E-409C-BE32-E72D297353CC}">
                  <c16:uniqueId val="{0000000F-B080-4617-AA70-6FC62157712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080-4617-AA70-6FC62157712F}"/>
                </c:ext>
              </c:extLst>
            </c:dLbl>
            <c:dLbl>
              <c:idx val="14"/>
              <c:delete val="1"/>
              <c:extLst>
                <c:ext xmlns:c15="http://schemas.microsoft.com/office/drawing/2012/chart" uri="{CE6537A1-D6FC-4f65-9D91-7224C49458BB}"/>
                <c:ext xmlns:c16="http://schemas.microsoft.com/office/drawing/2014/chart" uri="{C3380CC4-5D6E-409C-BE32-E72D297353CC}">
                  <c16:uniqueId val="{00000011-B080-4617-AA70-6FC62157712F}"/>
                </c:ext>
              </c:extLst>
            </c:dLbl>
            <c:dLbl>
              <c:idx val="15"/>
              <c:delete val="1"/>
              <c:extLst>
                <c:ext xmlns:c15="http://schemas.microsoft.com/office/drawing/2012/chart" uri="{CE6537A1-D6FC-4f65-9D91-7224C49458BB}"/>
                <c:ext xmlns:c16="http://schemas.microsoft.com/office/drawing/2014/chart" uri="{C3380CC4-5D6E-409C-BE32-E72D297353CC}">
                  <c16:uniqueId val="{00000012-B080-4617-AA70-6FC62157712F}"/>
                </c:ext>
              </c:extLst>
            </c:dLbl>
            <c:dLbl>
              <c:idx val="16"/>
              <c:delete val="1"/>
              <c:extLst>
                <c:ext xmlns:c15="http://schemas.microsoft.com/office/drawing/2012/chart" uri="{CE6537A1-D6FC-4f65-9D91-7224C49458BB}"/>
                <c:ext xmlns:c16="http://schemas.microsoft.com/office/drawing/2014/chart" uri="{C3380CC4-5D6E-409C-BE32-E72D297353CC}">
                  <c16:uniqueId val="{00000013-B080-4617-AA70-6FC62157712F}"/>
                </c:ext>
              </c:extLst>
            </c:dLbl>
            <c:dLbl>
              <c:idx val="17"/>
              <c:delete val="1"/>
              <c:extLst>
                <c:ext xmlns:c15="http://schemas.microsoft.com/office/drawing/2012/chart" uri="{CE6537A1-D6FC-4f65-9D91-7224C49458BB}"/>
                <c:ext xmlns:c16="http://schemas.microsoft.com/office/drawing/2014/chart" uri="{C3380CC4-5D6E-409C-BE32-E72D297353CC}">
                  <c16:uniqueId val="{00000014-B080-4617-AA70-6FC62157712F}"/>
                </c:ext>
              </c:extLst>
            </c:dLbl>
            <c:dLbl>
              <c:idx val="18"/>
              <c:delete val="1"/>
              <c:extLst>
                <c:ext xmlns:c15="http://schemas.microsoft.com/office/drawing/2012/chart" uri="{CE6537A1-D6FC-4f65-9D91-7224C49458BB}"/>
                <c:ext xmlns:c16="http://schemas.microsoft.com/office/drawing/2014/chart" uri="{C3380CC4-5D6E-409C-BE32-E72D297353CC}">
                  <c16:uniqueId val="{00000015-B080-4617-AA70-6FC62157712F}"/>
                </c:ext>
              </c:extLst>
            </c:dLbl>
            <c:dLbl>
              <c:idx val="19"/>
              <c:delete val="1"/>
              <c:extLst>
                <c:ext xmlns:c15="http://schemas.microsoft.com/office/drawing/2012/chart" uri="{CE6537A1-D6FC-4f65-9D91-7224C49458BB}"/>
                <c:ext xmlns:c16="http://schemas.microsoft.com/office/drawing/2014/chart" uri="{C3380CC4-5D6E-409C-BE32-E72D297353CC}">
                  <c16:uniqueId val="{00000016-B080-4617-AA70-6FC62157712F}"/>
                </c:ext>
              </c:extLst>
            </c:dLbl>
            <c:dLbl>
              <c:idx val="20"/>
              <c:delete val="1"/>
              <c:extLst>
                <c:ext xmlns:c15="http://schemas.microsoft.com/office/drawing/2012/chart" uri="{CE6537A1-D6FC-4f65-9D91-7224C49458BB}"/>
                <c:ext xmlns:c16="http://schemas.microsoft.com/office/drawing/2014/chart" uri="{C3380CC4-5D6E-409C-BE32-E72D297353CC}">
                  <c16:uniqueId val="{00000017-B080-4617-AA70-6FC62157712F}"/>
                </c:ext>
              </c:extLst>
            </c:dLbl>
            <c:dLbl>
              <c:idx val="21"/>
              <c:delete val="1"/>
              <c:extLst>
                <c:ext xmlns:c15="http://schemas.microsoft.com/office/drawing/2012/chart" uri="{CE6537A1-D6FC-4f65-9D91-7224C49458BB}"/>
                <c:ext xmlns:c16="http://schemas.microsoft.com/office/drawing/2014/chart" uri="{C3380CC4-5D6E-409C-BE32-E72D297353CC}">
                  <c16:uniqueId val="{00000018-B080-4617-AA70-6FC62157712F}"/>
                </c:ext>
              </c:extLst>
            </c:dLbl>
            <c:dLbl>
              <c:idx val="22"/>
              <c:delete val="1"/>
              <c:extLst>
                <c:ext xmlns:c15="http://schemas.microsoft.com/office/drawing/2012/chart" uri="{CE6537A1-D6FC-4f65-9D91-7224C49458BB}"/>
                <c:ext xmlns:c16="http://schemas.microsoft.com/office/drawing/2014/chart" uri="{C3380CC4-5D6E-409C-BE32-E72D297353CC}">
                  <c16:uniqueId val="{00000019-B080-4617-AA70-6FC62157712F}"/>
                </c:ext>
              </c:extLst>
            </c:dLbl>
            <c:dLbl>
              <c:idx val="23"/>
              <c:delete val="1"/>
              <c:extLst>
                <c:ext xmlns:c15="http://schemas.microsoft.com/office/drawing/2012/chart" uri="{CE6537A1-D6FC-4f65-9D91-7224C49458BB}"/>
                <c:ext xmlns:c16="http://schemas.microsoft.com/office/drawing/2014/chart" uri="{C3380CC4-5D6E-409C-BE32-E72D297353CC}">
                  <c16:uniqueId val="{0000001A-B080-4617-AA70-6FC62157712F}"/>
                </c:ext>
              </c:extLst>
            </c:dLbl>
            <c:dLbl>
              <c:idx val="24"/>
              <c:delete val="1"/>
              <c:extLst>
                <c:ext xmlns:c15="http://schemas.microsoft.com/office/drawing/2012/chart" uri="{CE6537A1-D6FC-4f65-9D91-7224C49458BB}"/>
                <c:ext xmlns:c16="http://schemas.microsoft.com/office/drawing/2014/chart" uri="{C3380CC4-5D6E-409C-BE32-E72D297353CC}">
                  <c16:uniqueId val="{0000001B-B080-4617-AA70-6FC62157712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080-4617-AA70-6FC62157712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Havelland (12063)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45153</v>
      </c>
      <c r="F11" s="238">
        <v>45397</v>
      </c>
      <c r="G11" s="238">
        <v>45664</v>
      </c>
      <c r="H11" s="238">
        <v>45078</v>
      </c>
      <c r="I11" s="265">
        <v>44582</v>
      </c>
      <c r="J11" s="263">
        <v>571</v>
      </c>
      <c r="K11" s="266">
        <v>1.2807859674308018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20.237857949637899</v>
      </c>
      <c r="E13" s="115">
        <v>9138</v>
      </c>
      <c r="F13" s="114">
        <v>9184</v>
      </c>
      <c r="G13" s="114">
        <v>9370</v>
      </c>
      <c r="H13" s="114">
        <v>9526</v>
      </c>
      <c r="I13" s="140">
        <v>9240</v>
      </c>
      <c r="J13" s="115">
        <v>-102</v>
      </c>
      <c r="K13" s="116">
        <v>-1.1038961038961039</v>
      </c>
    </row>
    <row r="14" spans="1:255" ht="14.1" customHeight="1" x14ac:dyDescent="0.2">
      <c r="A14" s="306" t="s">
        <v>230</v>
      </c>
      <c r="B14" s="307"/>
      <c r="C14" s="308"/>
      <c r="D14" s="113">
        <v>61.900648904834675</v>
      </c>
      <c r="E14" s="115">
        <v>27950</v>
      </c>
      <c r="F14" s="114">
        <v>28160</v>
      </c>
      <c r="G14" s="114">
        <v>28210</v>
      </c>
      <c r="H14" s="114">
        <v>27611</v>
      </c>
      <c r="I14" s="140">
        <v>27425</v>
      </c>
      <c r="J14" s="115">
        <v>525</v>
      </c>
      <c r="K14" s="116">
        <v>1.9143117593436645</v>
      </c>
    </row>
    <row r="15" spans="1:255" ht="14.1" customHeight="1" x14ac:dyDescent="0.2">
      <c r="A15" s="306" t="s">
        <v>231</v>
      </c>
      <c r="B15" s="307"/>
      <c r="C15" s="308"/>
      <c r="D15" s="113">
        <v>9.4655947556087074</v>
      </c>
      <c r="E15" s="115">
        <v>4274</v>
      </c>
      <c r="F15" s="114">
        <v>4257</v>
      </c>
      <c r="G15" s="114">
        <v>4284</v>
      </c>
      <c r="H15" s="114">
        <v>4227</v>
      </c>
      <c r="I15" s="140">
        <v>4207</v>
      </c>
      <c r="J15" s="115">
        <v>67</v>
      </c>
      <c r="K15" s="116">
        <v>1.5925837889232233</v>
      </c>
    </row>
    <row r="16" spans="1:255" ht="14.1" customHeight="1" x14ac:dyDescent="0.2">
      <c r="A16" s="306" t="s">
        <v>232</v>
      </c>
      <c r="B16" s="307"/>
      <c r="C16" s="308"/>
      <c r="D16" s="113">
        <v>8.2851637764932562</v>
      </c>
      <c r="E16" s="115">
        <v>3741</v>
      </c>
      <c r="F16" s="114">
        <v>3730</v>
      </c>
      <c r="G16" s="114">
        <v>3730</v>
      </c>
      <c r="H16" s="114">
        <v>3639</v>
      </c>
      <c r="I16" s="140">
        <v>3624</v>
      </c>
      <c r="J16" s="115">
        <v>117</v>
      </c>
      <c r="K16" s="116">
        <v>3.2284768211920531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1.8049741988350718</v>
      </c>
      <c r="E18" s="115">
        <v>815</v>
      </c>
      <c r="F18" s="114">
        <v>825</v>
      </c>
      <c r="G18" s="114">
        <v>889</v>
      </c>
      <c r="H18" s="114">
        <v>862</v>
      </c>
      <c r="I18" s="140">
        <v>835</v>
      </c>
      <c r="J18" s="115">
        <v>-20</v>
      </c>
      <c r="K18" s="116">
        <v>-2.3952095808383231</v>
      </c>
    </row>
    <row r="19" spans="1:255" ht="14.1" customHeight="1" x14ac:dyDescent="0.2">
      <c r="A19" s="306" t="s">
        <v>235</v>
      </c>
      <c r="B19" s="307" t="s">
        <v>236</v>
      </c>
      <c r="C19" s="308"/>
      <c r="D19" s="113">
        <v>0.86815936925564197</v>
      </c>
      <c r="E19" s="115">
        <v>392</v>
      </c>
      <c r="F19" s="114">
        <v>409</v>
      </c>
      <c r="G19" s="114">
        <v>459</v>
      </c>
      <c r="H19" s="114">
        <v>437</v>
      </c>
      <c r="I19" s="140">
        <v>402</v>
      </c>
      <c r="J19" s="115">
        <v>-10</v>
      </c>
      <c r="K19" s="116">
        <v>-2.4875621890547261</v>
      </c>
    </row>
    <row r="20" spans="1:255" ht="14.1" customHeight="1" x14ac:dyDescent="0.2">
      <c r="A20" s="306">
        <v>12</v>
      </c>
      <c r="B20" s="307" t="s">
        <v>237</v>
      </c>
      <c r="C20" s="308"/>
      <c r="D20" s="113">
        <v>1.8049741988350718</v>
      </c>
      <c r="E20" s="115">
        <v>815</v>
      </c>
      <c r="F20" s="114">
        <v>765</v>
      </c>
      <c r="G20" s="114">
        <v>858</v>
      </c>
      <c r="H20" s="114">
        <v>836</v>
      </c>
      <c r="I20" s="140">
        <v>780</v>
      </c>
      <c r="J20" s="115">
        <v>35</v>
      </c>
      <c r="K20" s="116">
        <v>4.4871794871794872</v>
      </c>
    </row>
    <row r="21" spans="1:255" ht="14.1" customHeight="1" x14ac:dyDescent="0.2">
      <c r="A21" s="306">
        <v>21</v>
      </c>
      <c r="B21" s="307" t="s">
        <v>238</v>
      </c>
      <c r="C21" s="308"/>
      <c r="D21" s="113">
        <v>1.3996855136978716</v>
      </c>
      <c r="E21" s="115">
        <v>632</v>
      </c>
      <c r="F21" s="114">
        <v>631</v>
      </c>
      <c r="G21" s="114">
        <v>640</v>
      </c>
      <c r="H21" s="114">
        <v>643</v>
      </c>
      <c r="I21" s="140">
        <v>660</v>
      </c>
      <c r="J21" s="115">
        <v>-28</v>
      </c>
      <c r="K21" s="116">
        <v>-4.2424242424242422</v>
      </c>
    </row>
    <row r="22" spans="1:255" ht="14.1" customHeight="1" x14ac:dyDescent="0.2">
      <c r="A22" s="306">
        <v>22</v>
      </c>
      <c r="B22" s="307" t="s">
        <v>239</v>
      </c>
      <c r="C22" s="308"/>
      <c r="D22" s="113">
        <v>1.4639115894846411</v>
      </c>
      <c r="E22" s="115">
        <v>661</v>
      </c>
      <c r="F22" s="114">
        <v>660</v>
      </c>
      <c r="G22" s="114">
        <v>673</v>
      </c>
      <c r="H22" s="114">
        <v>673</v>
      </c>
      <c r="I22" s="140">
        <v>694</v>
      </c>
      <c r="J22" s="115">
        <v>-33</v>
      </c>
      <c r="K22" s="116">
        <v>-4.7550432276657064</v>
      </c>
    </row>
    <row r="23" spans="1:255" ht="14.1" customHeight="1" x14ac:dyDescent="0.2">
      <c r="A23" s="306">
        <v>23</v>
      </c>
      <c r="B23" s="307" t="s">
        <v>240</v>
      </c>
      <c r="C23" s="308"/>
      <c r="D23" s="113">
        <v>0.80393329346887255</v>
      </c>
      <c r="E23" s="115">
        <v>363</v>
      </c>
      <c r="F23" s="114">
        <v>395</v>
      </c>
      <c r="G23" s="114">
        <v>396</v>
      </c>
      <c r="H23" s="114">
        <v>400</v>
      </c>
      <c r="I23" s="140">
        <v>405</v>
      </c>
      <c r="J23" s="115">
        <v>-42</v>
      </c>
      <c r="K23" s="116">
        <v>-10.37037037037037</v>
      </c>
    </row>
    <row r="24" spans="1:255" ht="14.1" customHeight="1" x14ac:dyDescent="0.2">
      <c r="A24" s="306">
        <v>24</v>
      </c>
      <c r="B24" s="307" t="s">
        <v>241</v>
      </c>
      <c r="C24" s="308"/>
      <c r="D24" s="113">
        <v>2.6221956459150002</v>
      </c>
      <c r="E24" s="115">
        <v>1184</v>
      </c>
      <c r="F24" s="114">
        <v>1196</v>
      </c>
      <c r="G24" s="114">
        <v>1215</v>
      </c>
      <c r="H24" s="114">
        <v>1209</v>
      </c>
      <c r="I24" s="140">
        <v>1243</v>
      </c>
      <c r="J24" s="115">
        <v>-59</v>
      </c>
      <c r="K24" s="116">
        <v>-4.7465808527755433</v>
      </c>
    </row>
    <row r="25" spans="1:255" ht="14.1" customHeight="1" x14ac:dyDescent="0.2">
      <c r="A25" s="306">
        <v>25</v>
      </c>
      <c r="B25" s="307" t="s">
        <v>242</v>
      </c>
      <c r="C25" s="308"/>
      <c r="D25" s="113">
        <v>4.8280291453502535</v>
      </c>
      <c r="E25" s="115">
        <v>2180</v>
      </c>
      <c r="F25" s="114">
        <v>2186</v>
      </c>
      <c r="G25" s="114">
        <v>2216</v>
      </c>
      <c r="H25" s="114">
        <v>2172</v>
      </c>
      <c r="I25" s="140">
        <v>2164</v>
      </c>
      <c r="J25" s="115">
        <v>16</v>
      </c>
      <c r="K25" s="116">
        <v>0.73937153419593349</v>
      </c>
    </row>
    <row r="26" spans="1:255" ht="14.1" customHeight="1" x14ac:dyDescent="0.2">
      <c r="A26" s="306">
        <v>26</v>
      </c>
      <c r="B26" s="307" t="s">
        <v>243</v>
      </c>
      <c r="C26" s="308"/>
      <c r="D26" s="113">
        <v>2.5358226474431378</v>
      </c>
      <c r="E26" s="115">
        <v>1145</v>
      </c>
      <c r="F26" s="114">
        <v>1151</v>
      </c>
      <c r="G26" s="114">
        <v>1192</v>
      </c>
      <c r="H26" s="114">
        <v>1155</v>
      </c>
      <c r="I26" s="140">
        <v>1164</v>
      </c>
      <c r="J26" s="115">
        <v>-19</v>
      </c>
      <c r="K26" s="116">
        <v>-1.6323024054982818</v>
      </c>
    </row>
    <row r="27" spans="1:255" ht="14.1" customHeight="1" x14ac:dyDescent="0.2">
      <c r="A27" s="306">
        <v>27</v>
      </c>
      <c r="B27" s="307" t="s">
        <v>244</v>
      </c>
      <c r="C27" s="308"/>
      <c r="D27" s="113">
        <v>1.7518215843908489</v>
      </c>
      <c r="E27" s="115">
        <v>791</v>
      </c>
      <c r="F27" s="114">
        <v>776</v>
      </c>
      <c r="G27" s="114">
        <v>771</v>
      </c>
      <c r="H27" s="114">
        <v>768</v>
      </c>
      <c r="I27" s="140">
        <v>772</v>
      </c>
      <c r="J27" s="115">
        <v>19</v>
      </c>
      <c r="K27" s="116">
        <v>2.4611398963730569</v>
      </c>
    </row>
    <row r="28" spans="1:255" ht="14.1" customHeight="1" x14ac:dyDescent="0.2">
      <c r="A28" s="306">
        <v>28</v>
      </c>
      <c r="B28" s="307" t="s">
        <v>245</v>
      </c>
      <c r="C28" s="308"/>
      <c r="D28" s="113">
        <v>0.13952561291608531</v>
      </c>
      <c r="E28" s="115">
        <v>63</v>
      </c>
      <c r="F28" s="114">
        <v>65</v>
      </c>
      <c r="G28" s="114">
        <v>69</v>
      </c>
      <c r="H28" s="114">
        <v>64</v>
      </c>
      <c r="I28" s="140">
        <v>65</v>
      </c>
      <c r="J28" s="115">
        <v>-2</v>
      </c>
      <c r="K28" s="116">
        <v>-3.0769230769230771</v>
      </c>
    </row>
    <row r="29" spans="1:255" ht="14.1" customHeight="1" x14ac:dyDescent="0.2">
      <c r="A29" s="306">
        <v>29</v>
      </c>
      <c r="B29" s="307" t="s">
        <v>246</v>
      </c>
      <c r="C29" s="308"/>
      <c r="D29" s="113">
        <v>2.5623989546652495</v>
      </c>
      <c r="E29" s="115">
        <v>1157</v>
      </c>
      <c r="F29" s="114">
        <v>1191</v>
      </c>
      <c r="G29" s="114">
        <v>1205</v>
      </c>
      <c r="H29" s="114">
        <v>1181</v>
      </c>
      <c r="I29" s="140">
        <v>1097</v>
      </c>
      <c r="J29" s="115">
        <v>60</v>
      </c>
      <c r="K29" s="116">
        <v>5.469462169553327</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1.3841826678183067</v>
      </c>
      <c r="E31" s="115">
        <v>625</v>
      </c>
      <c r="F31" s="114">
        <v>647</v>
      </c>
      <c r="G31" s="114">
        <v>663</v>
      </c>
      <c r="H31" s="114">
        <v>652</v>
      </c>
      <c r="I31" s="140">
        <v>640</v>
      </c>
      <c r="J31" s="115">
        <v>-15</v>
      </c>
      <c r="K31" s="116">
        <v>-2.34375</v>
      </c>
    </row>
    <row r="32" spans="1:255" ht="14.1" customHeight="1" x14ac:dyDescent="0.2">
      <c r="A32" s="306">
        <v>31</v>
      </c>
      <c r="B32" s="307" t="s">
        <v>251</v>
      </c>
      <c r="C32" s="308"/>
      <c r="D32" s="113">
        <v>0.65776360374725928</v>
      </c>
      <c r="E32" s="115">
        <v>297</v>
      </c>
      <c r="F32" s="114">
        <v>303</v>
      </c>
      <c r="G32" s="114">
        <v>308</v>
      </c>
      <c r="H32" s="114">
        <v>304</v>
      </c>
      <c r="I32" s="140">
        <v>301</v>
      </c>
      <c r="J32" s="115">
        <v>-4</v>
      </c>
      <c r="K32" s="116">
        <v>-1.3289036544850499</v>
      </c>
    </row>
    <row r="33" spans="1:11" ht="14.1" customHeight="1" x14ac:dyDescent="0.2">
      <c r="A33" s="306">
        <v>32</v>
      </c>
      <c r="B33" s="307" t="s">
        <v>252</v>
      </c>
      <c r="C33" s="308"/>
      <c r="D33" s="113">
        <v>3.0917104068389696</v>
      </c>
      <c r="E33" s="115">
        <v>1396</v>
      </c>
      <c r="F33" s="114">
        <v>1322</v>
      </c>
      <c r="G33" s="114">
        <v>1431</v>
      </c>
      <c r="H33" s="114">
        <v>1418</v>
      </c>
      <c r="I33" s="140">
        <v>1373</v>
      </c>
      <c r="J33" s="115">
        <v>23</v>
      </c>
      <c r="K33" s="116">
        <v>1.6751638747268756</v>
      </c>
    </row>
    <row r="34" spans="1:11" ht="14.1" customHeight="1" x14ac:dyDescent="0.2">
      <c r="A34" s="306">
        <v>33</v>
      </c>
      <c r="B34" s="307" t="s">
        <v>253</v>
      </c>
      <c r="C34" s="308"/>
      <c r="D34" s="113">
        <v>1.1117755187916638</v>
      </c>
      <c r="E34" s="115">
        <v>502</v>
      </c>
      <c r="F34" s="114">
        <v>506</v>
      </c>
      <c r="G34" s="114">
        <v>529</v>
      </c>
      <c r="H34" s="114">
        <v>530</v>
      </c>
      <c r="I34" s="140">
        <v>517</v>
      </c>
      <c r="J34" s="115">
        <v>-15</v>
      </c>
      <c r="K34" s="116">
        <v>-2.9013539651837523</v>
      </c>
    </row>
    <row r="35" spans="1:11" ht="14.1" customHeight="1" x14ac:dyDescent="0.2">
      <c r="A35" s="306">
        <v>34</v>
      </c>
      <c r="B35" s="307" t="s">
        <v>254</v>
      </c>
      <c r="C35" s="308"/>
      <c r="D35" s="113">
        <v>3.1027838681815161</v>
      </c>
      <c r="E35" s="115">
        <v>1401</v>
      </c>
      <c r="F35" s="114">
        <v>1385</v>
      </c>
      <c r="G35" s="114">
        <v>1389</v>
      </c>
      <c r="H35" s="114">
        <v>1368</v>
      </c>
      <c r="I35" s="140">
        <v>1332</v>
      </c>
      <c r="J35" s="115">
        <v>69</v>
      </c>
      <c r="K35" s="116">
        <v>5.1801801801801801</v>
      </c>
    </row>
    <row r="36" spans="1:11" ht="14.1" customHeight="1" x14ac:dyDescent="0.2">
      <c r="A36" s="306">
        <v>41</v>
      </c>
      <c r="B36" s="307" t="s">
        <v>255</v>
      </c>
      <c r="C36" s="308"/>
      <c r="D36" s="113">
        <v>1.1959338249950169</v>
      </c>
      <c r="E36" s="115">
        <v>540</v>
      </c>
      <c r="F36" s="114">
        <v>549</v>
      </c>
      <c r="G36" s="114">
        <v>539</v>
      </c>
      <c r="H36" s="114">
        <v>549</v>
      </c>
      <c r="I36" s="140">
        <v>546</v>
      </c>
      <c r="J36" s="115">
        <v>-6</v>
      </c>
      <c r="K36" s="116">
        <v>-1.098901098901099</v>
      </c>
    </row>
    <row r="37" spans="1:11" ht="14.1" customHeight="1" x14ac:dyDescent="0.2">
      <c r="A37" s="306">
        <v>42</v>
      </c>
      <c r="B37" s="307" t="s">
        <v>256</v>
      </c>
      <c r="C37" s="308"/>
      <c r="D37" s="113">
        <v>0.10187584435142737</v>
      </c>
      <c r="E37" s="115">
        <v>46</v>
      </c>
      <c r="F37" s="114">
        <v>42</v>
      </c>
      <c r="G37" s="114">
        <v>45</v>
      </c>
      <c r="H37" s="114">
        <v>43</v>
      </c>
      <c r="I37" s="140">
        <v>45</v>
      </c>
      <c r="J37" s="115">
        <v>1</v>
      </c>
      <c r="K37" s="116">
        <v>2.2222222222222223</v>
      </c>
    </row>
    <row r="38" spans="1:11" ht="14.1" customHeight="1" x14ac:dyDescent="0.2">
      <c r="A38" s="306">
        <v>43</v>
      </c>
      <c r="B38" s="307" t="s">
        <v>257</v>
      </c>
      <c r="C38" s="308"/>
      <c r="D38" s="113">
        <v>0.54481429805328552</v>
      </c>
      <c r="E38" s="115">
        <v>246</v>
      </c>
      <c r="F38" s="114">
        <v>248</v>
      </c>
      <c r="G38" s="114">
        <v>239</v>
      </c>
      <c r="H38" s="114">
        <v>233</v>
      </c>
      <c r="I38" s="140">
        <v>233</v>
      </c>
      <c r="J38" s="115">
        <v>13</v>
      </c>
      <c r="K38" s="116">
        <v>5.5793991416309012</v>
      </c>
    </row>
    <row r="39" spans="1:11" ht="14.1" customHeight="1" x14ac:dyDescent="0.2">
      <c r="A39" s="306">
        <v>51</v>
      </c>
      <c r="B39" s="307" t="s">
        <v>258</v>
      </c>
      <c r="C39" s="308"/>
      <c r="D39" s="113">
        <v>12.326977166522711</v>
      </c>
      <c r="E39" s="115">
        <v>5566</v>
      </c>
      <c r="F39" s="114">
        <v>5709</v>
      </c>
      <c r="G39" s="114">
        <v>5629</v>
      </c>
      <c r="H39" s="114">
        <v>5712</v>
      </c>
      <c r="I39" s="140">
        <v>5639</v>
      </c>
      <c r="J39" s="115">
        <v>-73</v>
      </c>
      <c r="K39" s="116">
        <v>-1.2945557723000531</v>
      </c>
    </row>
    <row r="40" spans="1:11" ht="14.1" customHeight="1" x14ac:dyDescent="0.2">
      <c r="A40" s="306" t="s">
        <v>259</v>
      </c>
      <c r="B40" s="307" t="s">
        <v>260</v>
      </c>
      <c r="C40" s="308"/>
      <c r="D40" s="113">
        <v>10.670387349677762</v>
      </c>
      <c r="E40" s="115">
        <v>4818</v>
      </c>
      <c r="F40" s="114">
        <v>4961</v>
      </c>
      <c r="G40" s="114">
        <v>4911</v>
      </c>
      <c r="H40" s="114">
        <v>5034</v>
      </c>
      <c r="I40" s="140">
        <v>4947</v>
      </c>
      <c r="J40" s="115">
        <v>-129</v>
      </c>
      <c r="K40" s="116">
        <v>-2.6076409945421468</v>
      </c>
    </row>
    <row r="41" spans="1:11" ht="14.1" customHeight="1" x14ac:dyDescent="0.2">
      <c r="A41" s="306"/>
      <c r="B41" s="307" t="s">
        <v>261</v>
      </c>
      <c r="C41" s="308"/>
      <c r="D41" s="113">
        <v>8.8609837663056723</v>
      </c>
      <c r="E41" s="115">
        <v>4001</v>
      </c>
      <c r="F41" s="114">
        <v>4147</v>
      </c>
      <c r="G41" s="114">
        <v>4105</v>
      </c>
      <c r="H41" s="114">
        <v>4213</v>
      </c>
      <c r="I41" s="140">
        <v>4183</v>
      </c>
      <c r="J41" s="115">
        <v>-182</v>
      </c>
      <c r="K41" s="116">
        <v>-4.3509442983504663</v>
      </c>
    </row>
    <row r="42" spans="1:11" ht="14.1" customHeight="1" x14ac:dyDescent="0.2">
      <c r="A42" s="306">
        <v>52</v>
      </c>
      <c r="B42" s="307" t="s">
        <v>262</v>
      </c>
      <c r="C42" s="308"/>
      <c r="D42" s="113">
        <v>6.4358957322879986</v>
      </c>
      <c r="E42" s="115">
        <v>2906</v>
      </c>
      <c r="F42" s="114">
        <v>3087</v>
      </c>
      <c r="G42" s="114">
        <v>3045</v>
      </c>
      <c r="H42" s="114">
        <v>2989</v>
      </c>
      <c r="I42" s="140">
        <v>2875</v>
      </c>
      <c r="J42" s="115">
        <v>31</v>
      </c>
      <c r="K42" s="116">
        <v>1.0782608695652174</v>
      </c>
    </row>
    <row r="43" spans="1:11" ht="14.1" customHeight="1" x14ac:dyDescent="0.2">
      <c r="A43" s="306" t="s">
        <v>263</v>
      </c>
      <c r="B43" s="307" t="s">
        <v>264</v>
      </c>
      <c r="C43" s="308"/>
      <c r="D43" s="113">
        <v>5.3529112129869558</v>
      </c>
      <c r="E43" s="115">
        <v>2417</v>
      </c>
      <c r="F43" s="114">
        <v>2596</v>
      </c>
      <c r="G43" s="114">
        <v>2550</v>
      </c>
      <c r="H43" s="114">
        <v>2500</v>
      </c>
      <c r="I43" s="140">
        <v>2433</v>
      </c>
      <c r="J43" s="115">
        <v>-16</v>
      </c>
      <c r="K43" s="116">
        <v>-0.6576243321002877</v>
      </c>
    </row>
    <row r="44" spans="1:11" ht="14.1" customHeight="1" x14ac:dyDescent="0.2">
      <c r="A44" s="306">
        <v>53</v>
      </c>
      <c r="B44" s="307" t="s">
        <v>265</v>
      </c>
      <c r="C44" s="308"/>
      <c r="D44" s="113">
        <v>0.49609106814608112</v>
      </c>
      <c r="E44" s="115">
        <v>224</v>
      </c>
      <c r="F44" s="114">
        <v>229</v>
      </c>
      <c r="G44" s="114">
        <v>225</v>
      </c>
      <c r="H44" s="114">
        <v>225</v>
      </c>
      <c r="I44" s="140">
        <v>223</v>
      </c>
      <c r="J44" s="115">
        <v>1</v>
      </c>
      <c r="K44" s="116">
        <v>0.44843049327354262</v>
      </c>
    </row>
    <row r="45" spans="1:11" ht="14.1" customHeight="1" x14ac:dyDescent="0.2">
      <c r="A45" s="306" t="s">
        <v>266</v>
      </c>
      <c r="B45" s="307" t="s">
        <v>267</v>
      </c>
      <c r="C45" s="308"/>
      <c r="D45" s="113">
        <v>0.45401191504440458</v>
      </c>
      <c r="E45" s="115">
        <v>205</v>
      </c>
      <c r="F45" s="114">
        <v>210</v>
      </c>
      <c r="G45" s="114">
        <v>207</v>
      </c>
      <c r="H45" s="114">
        <v>207</v>
      </c>
      <c r="I45" s="140">
        <v>206</v>
      </c>
      <c r="J45" s="115">
        <v>-1</v>
      </c>
      <c r="K45" s="116">
        <v>-0.4854368932038835</v>
      </c>
    </row>
    <row r="46" spans="1:11" ht="14.1" customHeight="1" x14ac:dyDescent="0.2">
      <c r="A46" s="306">
        <v>54</v>
      </c>
      <c r="B46" s="307" t="s">
        <v>268</v>
      </c>
      <c r="C46" s="308"/>
      <c r="D46" s="113">
        <v>1.920138196797555</v>
      </c>
      <c r="E46" s="115">
        <v>867</v>
      </c>
      <c r="F46" s="114">
        <v>831</v>
      </c>
      <c r="G46" s="114">
        <v>840</v>
      </c>
      <c r="H46" s="114">
        <v>810</v>
      </c>
      <c r="I46" s="140">
        <v>797</v>
      </c>
      <c r="J46" s="115">
        <v>70</v>
      </c>
      <c r="K46" s="116">
        <v>8.7829360100376412</v>
      </c>
    </row>
    <row r="47" spans="1:11" ht="14.1" customHeight="1" x14ac:dyDescent="0.2">
      <c r="A47" s="306">
        <v>61</v>
      </c>
      <c r="B47" s="307" t="s">
        <v>269</v>
      </c>
      <c r="C47" s="308"/>
      <c r="D47" s="113">
        <v>1.8669855823533319</v>
      </c>
      <c r="E47" s="115">
        <v>843</v>
      </c>
      <c r="F47" s="114">
        <v>843</v>
      </c>
      <c r="G47" s="114">
        <v>852</v>
      </c>
      <c r="H47" s="114">
        <v>802</v>
      </c>
      <c r="I47" s="140">
        <v>794</v>
      </c>
      <c r="J47" s="115">
        <v>49</v>
      </c>
      <c r="K47" s="116">
        <v>6.1712846347607053</v>
      </c>
    </row>
    <row r="48" spans="1:11" ht="14.1" customHeight="1" x14ac:dyDescent="0.2">
      <c r="A48" s="306">
        <v>62</v>
      </c>
      <c r="B48" s="307" t="s">
        <v>270</v>
      </c>
      <c r="C48" s="308"/>
      <c r="D48" s="113">
        <v>9.0248709941753589</v>
      </c>
      <c r="E48" s="115">
        <v>4075</v>
      </c>
      <c r="F48" s="114">
        <v>4063</v>
      </c>
      <c r="G48" s="114">
        <v>4066</v>
      </c>
      <c r="H48" s="114">
        <v>4052</v>
      </c>
      <c r="I48" s="140">
        <v>4048</v>
      </c>
      <c r="J48" s="115">
        <v>27</v>
      </c>
      <c r="K48" s="116">
        <v>0.66699604743083007</v>
      </c>
    </row>
    <row r="49" spans="1:11" ht="14.1" customHeight="1" x14ac:dyDescent="0.2">
      <c r="A49" s="306">
        <v>63</v>
      </c>
      <c r="B49" s="307" t="s">
        <v>271</v>
      </c>
      <c r="C49" s="308"/>
      <c r="D49" s="113">
        <v>1.8160476601776183</v>
      </c>
      <c r="E49" s="115">
        <v>820</v>
      </c>
      <c r="F49" s="114">
        <v>819</v>
      </c>
      <c r="G49" s="114">
        <v>843</v>
      </c>
      <c r="H49" s="114">
        <v>858</v>
      </c>
      <c r="I49" s="140">
        <v>816</v>
      </c>
      <c r="J49" s="115">
        <v>4</v>
      </c>
      <c r="K49" s="116">
        <v>0.49019607843137253</v>
      </c>
    </row>
    <row r="50" spans="1:11" ht="14.1" customHeight="1" x14ac:dyDescent="0.2">
      <c r="A50" s="306" t="s">
        <v>272</v>
      </c>
      <c r="B50" s="307" t="s">
        <v>273</v>
      </c>
      <c r="C50" s="308"/>
      <c r="D50" s="113">
        <v>0.2834806103691892</v>
      </c>
      <c r="E50" s="115">
        <v>128</v>
      </c>
      <c r="F50" s="114">
        <v>125</v>
      </c>
      <c r="G50" s="114">
        <v>131</v>
      </c>
      <c r="H50" s="114">
        <v>131</v>
      </c>
      <c r="I50" s="140">
        <v>132</v>
      </c>
      <c r="J50" s="115">
        <v>-4</v>
      </c>
      <c r="K50" s="116">
        <v>-3.0303030303030303</v>
      </c>
    </row>
    <row r="51" spans="1:11" ht="14.1" customHeight="1" x14ac:dyDescent="0.2">
      <c r="A51" s="306" t="s">
        <v>274</v>
      </c>
      <c r="B51" s="307" t="s">
        <v>275</v>
      </c>
      <c r="C51" s="308"/>
      <c r="D51" s="113">
        <v>1.3066684384204814</v>
      </c>
      <c r="E51" s="115">
        <v>590</v>
      </c>
      <c r="F51" s="114">
        <v>588</v>
      </c>
      <c r="G51" s="114">
        <v>603</v>
      </c>
      <c r="H51" s="114">
        <v>626</v>
      </c>
      <c r="I51" s="140">
        <v>584</v>
      </c>
      <c r="J51" s="115">
        <v>6</v>
      </c>
      <c r="K51" s="116">
        <v>1.0273972602739727</v>
      </c>
    </row>
    <row r="52" spans="1:11" ht="14.1" customHeight="1" x14ac:dyDescent="0.2">
      <c r="A52" s="306">
        <v>71</v>
      </c>
      <c r="B52" s="307" t="s">
        <v>276</v>
      </c>
      <c r="C52" s="308"/>
      <c r="D52" s="113">
        <v>11.345868491573096</v>
      </c>
      <c r="E52" s="115">
        <v>5123</v>
      </c>
      <c r="F52" s="114">
        <v>5091</v>
      </c>
      <c r="G52" s="114">
        <v>5082</v>
      </c>
      <c r="H52" s="114">
        <v>5000</v>
      </c>
      <c r="I52" s="140">
        <v>4953</v>
      </c>
      <c r="J52" s="115">
        <v>170</v>
      </c>
      <c r="K52" s="116">
        <v>3.4322632747829598</v>
      </c>
    </row>
    <row r="53" spans="1:11" ht="14.1" customHeight="1" x14ac:dyDescent="0.2">
      <c r="A53" s="306" t="s">
        <v>277</v>
      </c>
      <c r="B53" s="307" t="s">
        <v>278</v>
      </c>
      <c r="C53" s="308"/>
      <c r="D53" s="113">
        <v>5.2975439062742229</v>
      </c>
      <c r="E53" s="115">
        <v>2392</v>
      </c>
      <c r="F53" s="114">
        <v>2373</v>
      </c>
      <c r="G53" s="114">
        <v>2353</v>
      </c>
      <c r="H53" s="114">
        <v>2297</v>
      </c>
      <c r="I53" s="140">
        <v>2271</v>
      </c>
      <c r="J53" s="115">
        <v>121</v>
      </c>
      <c r="K53" s="116">
        <v>5.3280493174812857</v>
      </c>
    </row>
    <row r="54" spans="1:11" ht="14.1" customHeight="1" x14ac:dyDescent="0.2">
      <c r="A54" s="306" t="s">
        <v>279</v>
      </c>
      <c r="B54" s="307" t="s">
        <v>280</v>
      </c>
      <c r="C54" s="308"/>
      <c r="D54" s="113">
        <v>4.9520519123867741</v>
      </c>
      <c r="E54" s="115">
        <v>2236</v>
      </c>
      <c r="F54" s="114">
        <v>2228</v>
      </c>
      <c r="G54" s="114">
        <v>2241</v>
      </c>
      <c r="H54" s="114">
        <v>2234</v>
      </c>
      <c r="I54" s="140">
        <v>2220</v>
      </c>
      <c r="J54" s="115">
        <v>16</v>
      </c>
      <c r="K54" s="116">
        <v>0.72072072072072069</v>
      </c>
    </row>
    <row r="55" spans="1:11" ht="14.1" customHeight="1" x14ac:dyDescent="0.2">
      <c r="A55" s="306">
        <v>72</v>
      </c>
      <c r="B55" s="307" t="s">
        <v>281</v>
      </c>
      <c r="C55" s="308"/>
      <c r="D55" s="113">
        <v>1.9157088122605364</v>
      </c>
      <c r="E55" s="115">
        <v>865</v>
      </c>
      <c r="F55" s="114">
        <v>879</v>
      </c>
      <c r="G55" s="114">
        <v>885</v>
      </c>
      <c r="H55" s="114">
        <v>857</v>
      </c>
      <c r="I55" s="140">
        <v>876</v>
      </c>
      <c r="J55" s="115">
        <v>-11</v>
      </c>
      <c r="K55" s="116">
        <v>-1.2557077625570776</v>
      </c>
    </row>
    <row r="56" spans="1:11" ht="14.1" customHeight="1" x14ac:dyDescent="0.2">
      <c r="A56" s="306" t="s">
        <v>282</v>
      </c>
      <c r="B56" s="307" t="s">
        <v>283</v>
      </c>
      <c r="C56" s="308"/>
      <c r="D56" s="113">
        <v>0.55810245166434125</v>
      </c>
      <c r="E56" s="115">
        <v>252</v>
      </c>
      <c r="F56" s="114">
        <v>261</v>
      </c>
      <c r="G56" s="114">
        <v>264</v>
      </c>
      <c r="H56" s="114">
        <v>248</v>
      </c>
      <c r="I56" s="140">
        <v>257</v>
      </c>
      <c r="J56" s="115">
        <v>-5</v>
      </c>
      <c r="K56" s="116">
        <v>-1.9455252918287937</v>
      </c>
    </row>
    <row r="57" spans="1:11" ht="14.1" customHeight="1" x14ac:dyDescent="0.2">
      <c r="A57" s="306" t="s">
        <v>284</v>
      </c>
      <c r="B57" s="307" t="s">
        <v>285</v>
      </c>
      <c r="C57" s="308"/>
      <c r="D57" s="113">
        <v>1.0364759816623481</v>
      </c>
      <c r="E57" s="115">
        <v>468</v>
      </c>
      <c r="F57" s="114">
        <v>472</v>
      </c>
      <c r="G57" s="114">
        <v>469</v>
      </c>
      <c r="H57" s="114">
        <v>463</v>
      </c>
      <c r="I57" s="140">
        <v>471</v>
      </c>
      <c r="J57" s="115">
        <v>-3</v>
      </c>
      <c r="K57" s="116">
        <v>-0.63694267515923564</v>
      </c>
    </row>
    <row r="58" spans="1:11" ht="14.1" customHeight="1" x14ac:dyDescent="0.2">
      <c r="A58" s="306">
        <v>73</v>
      </c>
      <c r="B58" s="307" t="s">
        <v>286</v>
      </c>
      <c r="C58" s="308"/>
      <c r="D58" s="113">
        <v>1.676522047261533</v>
      </c>
      <c r="E58" s="115">
        <v>757</v>
      </c>
      <c r="F58" s="114">
        <v>773</v>
      </c>
      <c r="G58" s="114">
        <v>768</v>
      </c>
      <c r="H58" s="114">
        <v>756</v>
      </c>
      <c r="I58" s="140">
        <v>748</v>
      </c>
      <c r="J58" s="115">
        <v>9</v>
      </c>
      <c r="K58" s="116">
        <v>1.2032085561497325</v>
      </c>
    </row>
    <row r="59" spans="1:11" ht="14.1" customHeight="1" x14ac:dyDescent="0.2">
      <c r="A59" s="306" t="s">
        <v>287</v>
      </c>
      <c r="B59" s="307" t="s">
        <v>288</v>
      </c>
      <c r="C59" s="308"/>
      <c r="D59" s="113">
        <v>1.4284765131884924</v>
      </c>
      <c r="E59" s="115">
        <v>645</v>
      </c>
      <c r="F59" s="114">
        <v>653</v>
      </c>
      <c r="G59" s="114">
        <v>646</v>
      </c>
      <c r="H59" s="114">
        <v>632</v>
      </c>
      <c r="I59" s="140">
        <v>625</v>
      </c>
      <c r="J59" s="115">
        <v>20</v>
      </c>
      <c r="K59" s="116">
        <v>3.2</v>
      </c>
    </row>
    <row r="60" spans="1:11" ht="14.1" customHeight="1" x14ac:dyDescent="0.2">
      <c r="A60" s="306">
        <v>81</v>
      </c>
      <c r="B60" s="307" t="s">
        <v>289</v>
      </c>
      <c r="C60" s="308"/>
      <c r="D60" s="113">
        <v>6.5399862689079349</v>
      </c>
      <c r="E60" s="115">
        <v>2953</v>
      </c>
      <c r="F60" s="114">
        <v>2940</v>
      </c>
      <c r="G60" s="114">
        <v>2900</v>
      </c>
      <c r="H60" s="114">
        <v>2859</v>
      </c>
      <c r="I60" s="140">
        <v>2850</v>
      </c>
      <c r="J60" s="115">
        <v>103</v>
      </c>
      <c r="K60" s="116">
        <v>3.6140350877192984</v>
      </c>
    </row>
    <row r="61" spans="1:11" ht="14.1" customHeight="1" x14ac:dyDescent="0.2">
      <c r="A61" s="306" t="s">
        <v>290</v>
      </c>
      <c r="B61" s="307" t="s">
        <v>291</v>
      </c>
      <c r="C61" s="308"/>
      <c r="D61" s="113">
        <v>1.8647708900848228</v>
      </c>
      <c r="E61" s="115">
        <v>842</v>
      </c>
      <c r="F61" s="114">
        <v>823</v>
      </c>
      <c r="G61" s="114">
        <v>835</v>
      </c>
      <c r="H61" s="114">
        <v>817</v>
      </c>
      <c r="I61" s="140">
        <v>829</v>
      </c>
      <c r="J61" s="115">
        <v>13</v>
      </c>
      <c r="K61" s="116">
        <v>1.5681544028950543</v>
      </c>
    </row>
    <row r="62" spans="1:11" ht="14.1" customHeight="1" x14ac:dyDescent="0.2">
      <c r="A62" s="306" t="s">
        <v>292</v>
      </c>
      <c r="B62" s="307" t="s">
        <v>293</v>
      </c>
      <c r="C62" s="308"/>
      <c r="D62" s="113">
        <v>2.6421278763315836</v>
      </c>
      <c r="E62" s="115">
        <v>1193</v>
      </c>
      <c r="F62" s="114">
        <v>1205</v>
      </c>
      <c r="G62" s="114">
        <v>1174</v>
      </c>
      <c r="H62" s="114">
        <v>1148</v>
      </c>
      <c r="I62" s="140">
        <v>1131</v>
      </c>
      <c r="J62" s="115">
        <v>62</v>
      </c>
      <c r="K62" s="116">
        <v>5.4818744473916885</v>
      </c>
    </row>
    <row r="63" spans="1:11" ht="14.1" customHeight="1" x14ac:dyDescent="0.2">
      <c r="A63" s="306"/>
      <c r="B63" s="307" t="s">
        <v>294</v>
      </c>
      <c r="C63" s="308"/>
      <c r="D63" s="113">
        <v>1.973290811241778</v>
      </c>
      <c r="E63" s="115">
        <v>891</v>
      </c>
      <c r="F63" s="114">
        <v>900</v>
      </c>
      <c r="G63" s="114">
        <v>877</v>
      </c>
      <c r="H63" s="114">
        <v>869</v>
      </c>
      <c r="I63" s="140">
        <v>858</v>
      </c>
      <c r="J63" s="115">
        <v>33</v>
      </c>
      <c r="K63" s="116">
        <v>3.8461538461538463</v>
      </c>
    </row>
    <row r="64" spans="1:11" ht="14.1" customHeight="1" x14ac:dyDescent="0.2">
      <c r="A64" s="306" t="s">
        <v>295</v>
      </c>
      <c r="B64" s="307" t="s">
        <v>296</v>
      </c>
      <c r="C64" s="308"/>
      <c r="D64" s="113">
        <v>0.55145837485881333</v>
      </c>
      <c r="E64" s="115">
        <v>249</v>
      </c>
      <c r="F64" s="114">
        <v>252</v>
      </c>
      <c r="G64" s="114">
        <v>249</v>
      </c>
      <c r="H64" s="114">
        <v>254</v>
      </c>
      <c r="I64" s="140">
        <v>253</v>
      </c>
      <c r="J64" s="115">
        <v>-4</v>
      </c>
      <c r="K64" s="116">
        <v>-1.5810276679841897</v>
      </c>
    </row>
    <row r="65" spans="1:11" ht="14.1" customHeight="1" x14ac:dyDescent="0.2">
      <c r="A65" s="306" t="s">
        <v>297</v>
      </c>
      <c r="B65" s="307" t="s">
        <v>298</v>
      </c>
      <c r="C65" s="308"/>
      <c r="D65" s="113">
        <v>0.79285983212632605</v>
      </c>
      <c r="E65" s="115">
        <v>358</v>
      </c>
      <c r="F65" s="114">
        <v>352</v>
      </c>
      <c r="G65" s="114">
        <v>342</v>
      </c>
      <c r="H65" s="114">
        <v>349</v>
      </c>
      <c r="I65" s="140">
        <v>352</v>
      </c>
      <c r="J65" s="115">
        <v>6</v>
      </c>
      <c r="K65" s="116">
        <v>1.7045454545454546</v>
      </c>
    </row>
    <row r="66" spans="1:11" ht="14.1" customHeight="1" x14ac:dyDescent="0.2">
      <c r="A66" s="306">
        <v>82</v>
      </c>
      <c r="B66" s="307" t="s">
        <v>299</v>
      </c>
      <c r="C66" s="308"/>
      <c r="D66" s="113">
        <v>3.5235753991982812</v>
      </c>
      <c r="E66" s="115">
        <v>1591</v>
      </c>
      <c r="F66" s="114">
        <v>1595</v>
      </c>
      <c r="G66" s="114">
        <v>1589</v>
      </c>
      <c r="H66" s="114">
        <v>1589</v>
      </c>
      <c r="I66" s="140">
        <v>1586</v>
      </c>
      <c r="J66" s="115">
        <v>5</v>
      </c>
      <c r="K66" s="116">
        <v>0.31525851197982346</v>
      </c>
    </row>
    <row r="67" spans="1:11" ht="14.1" customHeight="1" x14ac:dyDescent="0.2">
      <c r="A67" s="306" t="s">
        <v>300</v>
      </c>
      <c r="B67" s="307" t="s">
        <v>301</v>
      </c>
      <c r="C67" s="308"/>
      <c r="D67" s="113">
        <v>2.3874382654530155</v>
      </c>
      <c r="E67" s="115">
        <v>1078</v>
      </c>
      <c r="F67" s="114">
        <v>1074</v>
      </c>
      <c r="G67" s="114">
        <v>1068</v>
      </c>
      <c r="H67" s="114">
        <v>1079</v>
      </c>
      <c r="I67" s="140">
        <v>1069</v>
      </c>
      <c r="J67" s="115">
        <v>9</v>
      </c>
      <c r="K67" s="116">
        <v>0.84190832553788586</v>
      </c>
    </row>
    <row r="68" spans="1:11" ht="14.1" customHeight="1" x14ac:dyDescent="0.2">
      <c r="A68" s="306" t="s">
        <v>302</v>
      </c>
      <c r="B68" s="307" t="s">
        <v>303</v>
      </c>
      <c r="C68" s="308"/>
      <c r="D68" s="113">
        <v>0.64447545013620355</v>
      </c>
      <c r="E68" s="115">
        <v>291</v>
      </c>
      <c r="F68" s="114">
        <v>298</v>
      </c>
      <c r="G68" s="114">
        <v>293</v>
      </c>
      <c r="H68" s="114">
        <v>288</v>
      </c>
      <c r="I68" s="140">
        <v>294</v>
      </c>
      <c r="J68" s="115">
        <v>-3</v>
      </c>
      <c r="K68" s="116">
        <v>-1.0204081632653061</v>
      </c>
    </row>
    <row r="69" spans="1:11" ht="14.1" customHeight="1" x14ac:dyDescent="0.2">
      <c r="A69" s="306">
        <v>83</v>
      </c>
      <c r="B69" s="307" t="s">
        <v>304</v>
      </c>
      <c r="C69" s="308"/>
      <c r="D69" s="113">
        <v>6.9408455695081166</v>
      </c>
      <c r="E69" s="115">
        <v>3134</v>
      </c>
      <c r="F69" s="114">
        <v>3125</v>
      </c>
      <c r="G69" s="114">
        <v>3106</v>
      </c>
      <c r="H69" s="114">
        <v>2983</v>
      </c>
      <c r="I69" s="140">
        <v>2950</v>
      </c>
      <c r="J69" s="115">
        <v>184</v>
      </c>
      <c r="K69" s="116">
        <v>6.2372881355932206</v>
      </c>
    </row>
    <row r="70" spans="1:11" ht="14.1" customHeight="1" x14ac:dyDescent="0.2">
      <c r="A70" s="306" t="s">
        <v>305</v>
      </c>
      <c r="B70" s="307" t="s">
        <v>306</v>
      </c>
      <c r="C70" s="308"/>
      <c r="D70" s="113">
        <v>6.422607578676943</v>
      </c>
      <c r="E70" s="115">
        <v>2900</v>
      </c>
      <c r="F70" s="114">
        <v>2892</v>
      </c>
      <c r="G70" s="114">
        <v>2877</v>
      </c>
      <c r="H70" s="114">
        <v>2765</v>
      </c>
      <c r="I70" s="140">
        <v>2746</v>
      </c>
      <c r="J70" s="115">
        <v>154</v>
      </c>
      <c r="K70" s="116">
        <v>5.6081573197378001</v>
      </c>
    </row>
    <row r="71" spans="1:11" ht="14.1" customHeight="1" x14ac:dyDescent="0.2">
      <c r="A71" s="306"/>
      <c r="B71" s="307" t="s">
        <v>307</v>
      </c>
      <c r="C71" s="308"/>
      <c r="D71" s="113">
        <v>4.0130223905388345</v>
      </c>
      <c r="E71" s="115">
        <v>1812</v>
      </c>
      <c r="F71" s="114">
        <v>1816</v>
      </c>
      <c r="G71" s="114">
        <v>1794</v>
      </c>
      <c r="H71" s="114">
        <v>1710</v>
      </c>
      <c r="I71" s="140">
        <v>1703</v>
      </c>
      <c r="J71" s="115">
        <v>109</v>
      </c>
      <c r="K71" s="116">
        <v>6.4004697592483852</v>
      </c>
    </row>
    <row r="72" spans="1:11" ht="14.1" customHeight="1" x14ac:dyDescent="0.2">
      <c r="A72" s="306">
        <v>84</v>
      </c>
      <c r="B72" s="307" t="s">
        <v>308</v>
      </c>
      <c r="C72" s="308"/>
      <c r="D72" s="113">
        <v>1.661019201381968</v>
      </c>
      <c r="E72" s="115">
        <v>750</v>
      </c>
      <c r="F72" s="114">
        <v>744</v>
      </c>
      <c r="G72" s="114">
        <v>749</v>
      </c>
      <c r="H72" s="114">
        <v>704</v>
      </c>
      <c r="I72" s="140">
        <v>716</v>
      </c>
      <c r="J72" s="115">
        <v>34</v>
      </c>
      <c r="K72" s="116">
        <v>4.7486033519553077</v>
      </c>
    </row>
    <row r="73" spans="1:11" ht="14.1" customHeight="1" x14ac:dyDescent="0.2">
      <c r="A73" s="306" t="s">
        <v>309</v>
      </c>
      <c r="B73" s="307" t="s">
        <v>310</v>
      </c>
      <c r="C73" s="308"/>
      <c r="D73" s="113">
        <v>1.0475494430048944</v>
      </c>
      <c r="E73" s="115">
        <v>473</v>
      </c>
      <c r="F73" s="114">
        <v>470</v>
      </c>
      <c r="G73" s="114">
        <v>468</v>
      </c>
      <c r="H73" s="114">
        <v>424</v>
      </c>
      <c r="I73" s="140">
        <v>441</v>
      </c>
      <c r="J73" s="115">
        <v>32</v>
      </c>
      <c r="K73" s="116">
        <v>7.2562358276643995</v>
      </c>
    </row>
    <row r="74" spans="1:11" ht="14.1" customHeight="1" x14ac:dyDescent="0.2">
      <c r="A74" s="306" t="s">
        <v>311</v>
      </c>
      <c r="B74" s="307" t="s">
        <v>312</v>
      </c>
      <c r="C74" s="308"/>
      <c r="D74" s="113">
        <v>0.20818107323987331</v>
      </c>
      <c r="E74" s="115">
        <v>94</v>
      </c>
      <c r="F74" s="114">
        <v>96</v>
      </c>
      <c r="G74" s="114">
        <v>99</v>
      </c>
      <c r="H74" s="114">
        <v>91</v>
      </c>
      <c r="I74" s="140">
        <v>94</v>
      </c>
      <c r="J74" s="115">
        <v>0</v>
      </c>
      <c r="K74" s="116">
        <v>0</v>
      </c>
    </row>
    <row r="75" spans="1:11" ht="14.1" customHeight="1" x14ac:dyDescent="0.2">
      <c r="A75" s="306" t="s">
        <v>313</v>
      </c>
      <c r="B75" s="307" t="s">
        <v>314</v>
      </c>
      <c r="C75" s="308"/>
      <c r="D75" s="113">
        <v>2.2146922685092905E-2</v>
      </c>
      <c r="E75" s="115">
        <v>10</v>
      </c>
      <c r="F75" s="114">
        <v>9</v>
      </c>
      <c r="G75" s="114">
        <v>8</v>
      </c>
      <c r="H75" s="114">
        <v>10</v>
      </c>
      <c r="I75" s="140">
        <v>11</v>
      </c>
      <c r="J75" s="115">
        <v>-1</v>
      </c>
      <c r="K75" s="116">
        <v>-9.0909090909090917</v>
      </c>
    </row>
    <row r="76" spans="1:11" ht="14.1" customHeight="1" x14ac:dyDescent="0.2">
      <c r="A76" s="306">
        <v>91</v>
      </c>
      <c r="B76" s="307" t="s">
        <v>315</v>
      </c>
      <c r="C76" s="308"/>
      <c r="D76" s="113">
        <v>9.9661152082918078E-2</v>
      </c>
      <c r="E76" s="115">
        <v>45</v>
      </c>
      <c r="F76" s="114">
        <v>45</v>
      </c>
      <c r="G76" s="114">
        <v>46</v>
      </c>
      <c r="H76" s="114">
        <v>46</v>
      </c>
      <c r="I76" s="140">
        <v>46</v>
      </c>
      <c r="J76" s="115">
        <v>-1</v>
      </c>
      <c r="K76" s="116">
        <v>-2.1739130434782608</v>
      </c>
    </row>
    <row r="77" spans="1:11" ht="14.1" customHeight="1" x14ac:dyDescent="0.2">
      <c r="A77" s="306">
        <v>92</v>
      </c>
      <c r="B77" s="307" t="s">
        <v>316</v>
      </c>
      <c r="C77" s="308"/>
      <c r="D77" s="113">
        <v>0.59796691249750844</v>
      </c>
      <c r="E77" s="115">
        <v>270</v>
      </c>
      <c r="F77" s="114">
        <v>269</v>
      </c>
      <c r="G77" s="114">
        <v>271</v>
      </c>
      <c r="H77" s="114">
        <v>263</v>
      </c>
      <c r="I77" s="140">
        <v>260</v>
      </c>
      <c r="J77" s="115">
        <v>10</v>
      </c>
      <c r="K77" s="116">
        <v>3.8461538461538463</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0.10409053661993665</v>
      </c>
      <c r="E79" s="115">
        <v>47</v>
      </c>
      <c r="F79" s="114">
        <v>54</v>
      </c>
      <c r="G79" s="114">
        <v>53</v>
      </c>
      <c r="H79" s="114">
        <v>51</v>
      </c>
      <c r="I79" s="140">
        <v>52</v>
      </c>
      <c r="J79" s="115">
        <v>-5</v>
      </c>
      <c r="K79" s="116">
        <v>-9.615384615384615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0.11073461342546453</v>
      </c>
      <c r="E81" s="143">
        <v>50</v>
      </c>
      <c r="F81" s="144">
        <v>66</v>
      </c>
      <c r="G81" s="144">
        <v>70</v>
      </c>
      <c r="H81" s="144">
        <v>75</v>
      </c>
      <c r="I81" s="145">
        <v>86</v>
      </c>
      <c r="J81" s="143">
        <v>-36</v>
      </c>
      <c r="K81" s="146">
        <v>-41.860465116279073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7397</v>
      </c>
      <c r="E12" s="114">
        <v>7650</v>
      </c>
      <c r="F12" s="114">
        <v>7733</v>
      </c>
      <c r="G12" s="114">
        <v>7832</v>
      </c>
      <c r="H12" s="140">
        <v>7721</v>
      </c>
      <c r="I12" s="115">
        <v>-324</v>
      </c>
      <c r="J12" s="116">
        <v>-4.1963476233648489</v>
      </c>
      <c r="K12"/>
      <c r="L12"/>
      <c r="M12"/>
      <c r="N12"/>
      <c r="O12"/>
      <c r="P12"/>
    </row>
    <row r="13" spans="1:16" s="110" customFormat="1" ht="14.45" customHeight="1" x14ac:dyDescent="0.2">
      <c r="A13" s="120" t="s">
        <v>105</v>
      </c>
      <c r="B13" s="119" t="s">
        <v>106</v>
      </c>
      <c r="C13" s="113">
        <v>47.221846694605922</v>
      </c>
      <c r="D13" s="115">
        <v>3493</v>
      </c>
      <c r="E13" s="114">
        <v>3563</v>
      </c>
      <c r="F13" s="114">
        <v>3617</v>
      </c>
      <c r="G13" s="114">
        <v>3641</v>
      </c>
      <c r="H13" s="140">
        <v>3619</v>
      </c>
      <c r="I13" s="115">
        <v>-126</v>
      </c>
      <c r="J13" s="116">
        <v>-3.4816247582205029</v>
      </c>
      <c r="K13"/>
      <c r="L13"/>
      <c r="M13"/>
      <c r="N13"/>
      <c r="O13"/>
      <c r="P13"/>
    </row>
    <row r="14" spans="1:16" s="110" customFormat="1" ht="14.45" customHeight="1" x14ac:dyDescent="0.2">
      <c r="A14" s="120"/>
      <c r="B14" s="119" t="s">
        <v>107</v>
      </c>
      <c r="C14" s="113">
        <v>52.778153305394078</v>
      </c>
      <c r="D14" s="115">
        <v>3904</v>
      </c>
      <c r="E14" s="114">
        <v>4087</v>
      </c>
      <c r="F14" s="114">
        <v>4116</v>
      </c>
      <c r="G14" s="114">
        <v>4191</v>
      </c>
      <c r="H14" s="140">
        <v>4102</v>
      </c>
      <c r="I14" s="115">
        <v>-198</v>
      </c>
      <c r="J14" s="116">
        <v>-4.8269137006338374</v>
      </c>
      <c r="K14"/>
      <c r="L14"/>
      <c r="M14"/>
      <c r="N14"/>
      <c r="O14"/>
      <c r="P14"/>
    </row>
    <row r="15" spans="1:16" s="110" customFormat="1" ht="14.45" customHeight="1" x14ac:dyDescent="0.2">
      <c r="A15" s="118" t="s">
        <v>105</v>
      </c>
      <c r="B15" s="121" t="s">
        <v>108</v>
      </c>
      <c r="C15" s="113">
        <v>15.46572934973638</v>
      </c>
      <c r="D15" s="115">
        <v>1144</v>
      </c>
      <c r="E15" s="114">
        <v>1142</v>
      </c>
      <c r="F15" s="114">
        <v>1162</v>
      </c>
      <c r="G15" s="114">
        <v>1233</v>
      </c>
      <c r="H15" s="140">
        <v>1140</v>
      </c>
      <c r="I15" s="115">
        <v>4</v>
      </c>
      <c r="J15" s="116">
        <v>0.35087719298245612</v>
      </c>
      <c r="K15"/>
      <c r="L15"/>
      <c r="M15"/>
      <c r="N15"/>
      <c r="O15"/>
      <c r="P15"/>
    </row>
    <row r="16" spans="1:16" s="110" customFormat="1" ht="14.45" customHeight="1" x14ac:dyDescent="0.2">
      <c r="A16" s="118"/>
      <c r="B16" s="121" t="s">
        <v>109</v>
      </c>
      <c r="C16" s="113">
        <v>38.921184263890765</v>
      </c>
      <c r="D16" s="115">
        <v>2879</v>
      </c>
      <c r="E16" s="114">
        <v>3047</v>
      </c>
      <c r="F16" s="114">
        <v>3115</v>
      </c>
      <c r="G16" s="114">
        <v>3162</v>
      </c>
      <c r="H16" s="140">
        <v>3179</v>
      </c>
      <c r="I16" s="115">
        <v>-300</v>
      </c>
      <c r="J16" s="116">
        <v>-9.4369298521547655</v>
      </c>
      <c r="K16"/>
      <c r="L16"/>
      <c r="M16"/>
      <c r="N16"/>
      <c r="O16"/>
      <c r="P16"/>
    </row>
    <row r="17" spans="1:16" s="110" customFormat="1" ht="14.45" customHeight="1" x14ac:dyDescent="0.2">
      <c r="A17" s="118"/>
      <c r="B17" s="121" t="s">
        <v>110</v>
      </c>
      <c r="C17" s="113">
        <v>22.428011355955118</v>
      </c>
      <c r="D17" s="115">
        <v>1659</v>
      </c>
      <c r="E17" s="114">
        <v>1715</v>
      </c>
      <c r="F17" s="114">
        <v>1720</v>
      </c>
      <c r="G17" s="114">
        <v>1737</v>
      </c>
      <c r="H17" s="140">
        <v>1727</v>
      </c>
      <c r="I17" s="115">
        <v>-68</v>
      </c>
      <c r="J17" s="116">
        <v>-3.937463810075275</v>
      </c>
      <c r="K17"/>
      <c r="L17"/>
      <c r="M17"/>
      <c r="N17"/>
      <c r="O17"/>
      <c r="P17"/>
    </row>
    <row r="18" spans="1:16" s="110" customFormat="1" ht="14.45" customHeight="1" x14ac:dyDescent="0.2">
      <c r="A18" s="120"/>
      <c r="B18" s="121" t="s">
        <v>111</v>
      </c>
      <c r="C18" s="113">
        <v>23.185075030417735</v>
      </c>
      <c r="D18" s="115">
        <v>1715</v>
      </c>
      <c r="E18" s="114">
        <v>1746</v>
      </c>
      <c r="F18" s="114">
        <v>1736</v>
      </c>
      <c r="G18" s="114">
        <v>1700</v>
      </c>
      <c r="H18" s="140">
        <v>1675</v>
      </c>
      <c r="I18" s="115">
        <v>40</v>
      </c>
      <c r="J18" s="116">
        <v>2.3880597014925371</v>
      </c>
      <c r="K18"/>
      <c r="L18"/>
      <c r="M18"/>
      <c r="N18"/>
      <c r="O18"/>
      <c r="P18"/>
    </row>
    <row r="19" spans="1:16" s="110" customFormat="1" ht="14.45" customHeight="1" x14ac:dyDescent="0.2">
      <c r="A19" s="120"/>
      <c r="B19" s="121" t="s">
        <v>112</v>
      </c>
      <c r="C19" s="113">
        <v>2.7308368257401647</v>
      </c>
      <c r="D19" s="115">
        <v>202</v>
      </c>
      <c r="E19" s="114">
        <v>202</v>
      </c>
      <c r="F19" s="114">
        <v>203</v>
      </c>
      <c r="G19" s="114">
        <v>158</v>
      </c>
      <c r="H19" s="140">
        <v>157</v>
      </c>
      <c r="I19" s="115">
        <v>45</v>
      </c>
      <c r="J19" s="116">
        <v>28.662420382165607</v>
      </c>
      <c r="K19"/>
      <c r="L19"/>
      <c r="M19"/>
      <c r="N19"/>
      <c r="O19"/>
      <c r="P19"/>
    </row>
    <row r="20" spans="1:16" s="110" customFormat="1" ht="14.45" customHeight="1" x14ac:dyDescent="0.2">
      <c r="A20" s="120" t="s">
        <v>113</v>
      </c>
      <c r="B20" s="119" t="s">
        <v>116</v>
      </c>
      <c r="C20" s="113">
        <v>95.349465999729617</v>
      </c>
      <c r="D20" s="115">
        <v>7053</v>
      </c>
      <c r="E20" s="114">
        <v>7294</v>
      </c>
      <c r="F20" s="114">
        <v>7357</v>
      </c>
      <c r="G20" s="114">
        <v>7471</v>
      </c>
      <c r="H20" s="140">
        <v>7382</v>
      </c>
      <c r="I20" s="115">
        <v>-329</v>
      </c>
      <c r="J20" s="116">
        <v>-4.4567867786507724</v>
      </c>
      <c r="K20"/>
      <c r="L20"/>
      <c r="M20"/>
      <c r="N20"/>
      <c r="O20"/>
      <c r="P20"/>
    </row>
    <row r="21" spans="1:16" s="110" customFormat="1" ht="14.45" customHeight="1" x14ac:dyDescent="0.2">
      <c r="A21" s="123"/>
      <c r="B21" s="124" t="s">
        <v>117</v>
      </c>
      <c r="C21" s="125">
        <v>4.4342300932810597</v>
      </c>
      <c r="D21" s="143">
        <v>328</v>
      </c>
      <c r="E21" s="144">
        <v>340</v>
      </c>
      <c r="F21" s="144">
        <v>361</v>
      </c>
      <c r="G21" s="144">
        <v>343</v>
      </c>
      <c r="H21" s="145">
        <v>322</v>
      </c>
      <c r="I21" s="143">
        <v>6</v>
      </c>
      <c r="J21" s="146">
        <v>1.8633540372670807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8462</v>
      </c>
      <c r="E56" s="114">
        <v>8749</v>
      </c>
      <c r="F56" s="114">
        <v>8766</v>
      </c>
      <c r="G56" s="114">
        <v>8768</v>
      </c>
      <c r="H56" s="140">
        <v>8646</v>
      </c>
      <c r="I56" s="115">
        <v>-184</v>
      </c>
      <c r="J56" s="116">
        <v>-2.1281517464723572</v>
      </c>
      <c r="K56"/>
      <c r="L56"/>
      <c r="M56"/>
      <c r="N56"/>
      <c r="O56"/>
      <c r="P56"/>
    </row>
    <row r="57" spans="1:16" s="110" customFormat="1" ht="14.45" customHeight="1" x14ac:dyDescent="0.2">
      <c r="A57" s="120" t="s">
        <v>105</v>
      </c>
      <c r="B57" s="119" t="s">
        <v>106</v>
      </c>
      <c r="C57" s="113">
        <v>45.379342944930279</v>
      </c>
      <c r="D57" s="115">
        <v>3840</v>
      </c>
      <c r="E57" s="114">
        <v>3934</v>
      </c>
      <c r="F57" s="114">
        <v>3919</v>
      </c>
      <c r="G57" s="114">
        <v>3903</v>
      </c>
      <c r="H57" s="140">
        <v>3875</v>
      </c>
      <c r="I57" s="115">
        <v>-35</v>
      </c>
      <c r="J57" s="116">
        <v>-0.90322580645161288</v>
      </c>
    </row>
    <row r="58" spans="1:16" s="110" customFormat="1" ht="14.45" customHeight="1" x14ac:dyDescent="0.2">
      <c r="A58" s="120"/>
      <c r="B58" s="119" t="s">
        <v>107</v>
      </c>
      <c r="C58" s="113">
        <v>54.620657055069721</v>
      </c>
      <c r="D58" s="115">
        <v>4622</v>
      </c>
      <c r="E58" s="114">
        <v>4815</v>
      </c>
      <c r="F58" s="114">
        <v>4847</v>
      </c>
      <c r="G58" s="114">
        <v>4865</v>
      </c>
      <c r="H58" s="140">
        <v>4771</v>
      </c>
      <c r="I58" s="115">
        <v>-149</v>
      </c>
      <c r="J58" s="116">
        <v>-3.1230350031439951</v>
      </c>
    </row>
    <row r="59" spans="1:16" s="110" customFormat="1" ht="14.45" customHeight="1" x14ac:dyDescent="0.2">
      <c r="A59" s="118" t="s">
        <v>105</v>
      </c>
      <c r="B59" s="121" t="s">
        <v>108</v>
      </c>
      <c r="C59" s="113">
        <v>16.627274875915859</v>
      </c>
      <c r="D59" s="115">
        <v>1407</v>
      </c>
      <c r="E59" s="114">
        <v>1442</v>
      </c>
      <c r="F59" s="114">
        <v>1486</v>
      </c>
      <c r="G59" s="114">
        <v>1520</v>
      </c>
      <c r="H59" s="140">
        <v>1425</v>
      </c>
      <c r="I59" s="115">
        <v>-18</v>
      </c>
      <c r="J59" s="116">
        <v>-1.263157894736842</v>
      </c>
    </row>
    <row r="60" spans="1:16" s="110" customFormat="1" ht="14.45" customHeight="1" x14ac:dyDescent="0.2">
      <c r="A60" s="118"/>
      <c r="B60" s="121" t="s">
        <v>109</v>
      </c>
      <c r="C60" s="113">
        <v>39.52966201843536</v>
      </c>
      <c r="D60" s="115">
        <v>3345</v>
      </c>
      <c r="E60" s="114">
        <v>3516</v>
      </c>
      <c r="F60" s="114">
        <v>3523</v>
      </c>
      <c r="G60" s="114">
        <v>3512</v>
      </c>
      <c r="H60" s="140">
        <v>3506</v>
      </c>
      <c r="I60" s="115">
        <v>-161</v>
      </c>
      <c r="J60" s="116">
        <v>-4.5921277809469485</v>
      </c>
    </row>
    <row r="61" spans="1:16" s="110" customFormat="1" ht="14.45" customHeight="1" x14ac:dyDescent="0.2">
      <c r="A61" s="118"/>
      <c r="B61" s="121" t="s">
        <v>110</v>
      </c>
      <c r="C61" s="113">
        <v>22.063341999527299</v>
      </c>
      <c r="D61" s="115">
        <v>1867</v>
      </c>
      <c r="E61" s="114">
        <v>1912</v>
      </c>
      <c r="F61" s="114">
        <v>1886</v>
      </c>
      <c r="G61" s="114">
        <v>1902</v>
      </c>
      <c r="H61" s="140">
        <v>1905</v>
      </c>
      <c r="I61" s="115">
        <v>-38</v>
      </c>
      <c r="J61" s="116">
        <v>-1.9947506561679791</v>
      </c>
    </row>
    <row r="62" spans="1:16" s="110" customFormat="1" ht="14.45" customHeight="1" x14ac:dyDescent="0.2">
      <c r="A62" s="120"/>
      <c r="B62" s="121" t="s">
        <v>111</v>
      </c>
      <c r="C62" s="113">
        <v>21.779721106121485</v>
      </c>
      <c r="D62" s="115">
        <v>1843</v>
      </c>
      <c r="E62" s="114">
        <v>1879</v>
      </c>
      <c r="F62" s="114">
        <v>1871</v>
      </c>
      <c r="G62" s="114">
        <v>1834</v>
      </c>
      <c r="H62" s="140">
        <v>1810</v>
      </c>
      <c r="I62" s="115">
        <v>33</v>
      </c>
      <c r="J62" s="116">
        <v>1.8232044198895028</v>
      </c>
    </row>
    <row r="63" spans="1:16" s="110" customFormat="1" ht="14.45" customHeight="1" x14ac:dyDescent="0.2">
      <c r="A63" s="120"/>
      <c r="B63" s="121" t="s">
        <v>112</v>
      </c>
      <c r="C63" s="113">
        <v>2.5171354289766015</v>
      </c>
      <c r="D63" s="115">
        <v>213</v>
      </c>
      <c r="E63" s="114">
        <v>222</v>
      </c>
      <c r="F63" s="114">
        <v>230</v>
      </c>
      <c r="G63" s="114">
        <v>181</v>
      </c>
      <c r="H63" s="140">
        <v>180</v>
      </c>
      <c r="I63" s="115">
        <v>33</v>
      </c>
      <c r="J63" s="116">
        <v>18.333333333333332</v>
      </c>
    </row>
    <row r="64" spans="1:16" s="110" customFormat="1" ht="14.45" customHeight="1" x14ac:dyDescent="0.2">
      <c r="A64" s="120" t="s">
        <v>113</v>
      </c>
      <c r="B64" s="119" t="s">
        <v>116</v>
      </c>
      <c r="C64" s="113">
        <v>96.655636965256434</v>
      </c>
      <c r="D64" s="115">
        <v>8179</v>
      </c>
      <c r="E64" s="114">
        <v>8440</v>
      </c>
      <c r="F64" s="114">
        <v>8464</v>
      </c>
      <c r="G64" s="114">
        <v>8475</v>
      </c>
      <c r="H64" s="140">
        <v>8366</v>
      </c>
      <c r="I64" s="115">
        <v>-187</v>
      </c>
      <c r="J64" s="116">
        <v>-2.2352378675591682</v>
      </c>
    </row>
    <row r="65" spans="1:10" s="110" customFormat="1" ht="14.45" customHeight="1" x14ac:dyDescent="0.2">
      <c r="A65" s="123"/>
      <c r="B65" s="124" t="s">
        <v>117</v>
      </c>
      <c r="C65" s="125">
        <v>3.2143701252658947</v>
      </c>
      <c r="D65" s="143">
        <v>272</v>
      </c>
      <c r="E65" s="144">
        <v>297</v>
      </c>
      <c r="F65" s="144">
        <v>286</v>
      </c>
      <c r="G65" s="144">
        <v>278</v>
      </c>
      <c r="H65" s="145">
        <v>268</v>
      </c>
      <c r="I65" s="143">
        <v>4</v>
      </c>
      <c r="J65" s="146">
        <v>1.4925373134328359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7397</v>
      </c>
      <c r="G11" s="114">
        <v>7650</v>
      </c>
      <c r="H11" s="114">
        <v>7733</v>
      </c>
      <c r="I11" s="114">
        <v>7832</v>
      </c>
      <c r="J11" s="140">
        <v>7721</v>
      </c>
      <c r="K11" s="114">
        <v>-324</v>
      </c>
      <c r="L11" s="116">
        <v>-4.1963476233648489</v>
      </c>
    </row>
    <row r="12" spans="1:17" s="110" customFormat="1" ht="24" customHeight="1" x14ac:dyDescent="0.2">
      <c r="A12" s="604" t="s">
        <v>185</v>
      </c>
      <c r="B12" s="605"/>
      <c r="C12" s="605"/>
      <c r="D12" s="606"/>
      <c r="E12" s="113">
        <v>47.221846694605922</v>
      </c>
      <c r="F12" s="115">
        <v>3493</v>
      </c>
      <c r="G12" s="114">
        <v>3563</v>
      </c>
      <c r="H12" s="114">
        <v>3617</v>
      </c>
      <c r="I12" s="114">
        <v>3641</v>
      </c>
      <c r="J12" s="140">
        <v>3619</v>
      </c>
      <c r="K12" s="114">
        <v>-126</v>
      </c>
      <c r="L12" s="116">
        <v>-3.4816247582205029</v>
      </c>
    </row>
    <row r="13" spans="1:17" s="110" customFormat="1" ht="15" customHeight="1" x14ac:dyDescent="0.2">
      <c r="A13" s="120"/>
      <c r="B13" s="612" t="s">
        <v>107</v>
      </c>
      <c r="C13" s="612"/>
      <c r="E13" s="113">
        <v>52.778153305394078</v>
      </c>
      <c r="F13" s="115">
        <v>3904</v>
      </c>
      <c r="G13" s="114">
        <v>4087</v>
      </c>
      <c r="H13" s="114">
        <v>4116</v>
      </c>
      <c r="I13" s="114">
        <v>4191</v>
      </c>
      <c r="J13" s="140">
        <v>4102</v>
      </c>
      <c r="K13" s="114">
        <v>-198</v>
      </c>
      <c r="L13" s="116">
        <v>-4.8269137006338374</v>
      </c>
    </row>
    <row r="14" spans="1:17" s="110" customFormat="1" ht="22.5" customHeight="1" x14ac:dyDescent="0.2">
      <c r="A14" s="604" t="s">
        <v>186</v>
      </c>
      <c r="B14" s="605"/>
      <c r="C14" s="605"/>
      <c r="D14" s="606"/>
      <c r="E14" s="113">
        <v>15.46572934973638</v>
      </c>
      <c r="F14" s="115">
        <v>1144</v>
      </c>
      <c r="G14" s="114">
        <v>1142</v>
      </c>
      <c r="H14" s="114">
        <v>1162</v>
      </c>
      <c r="I14" s="114">
        <v>1233</v>
      </c>
      <c r="J14" s="140">
        <v>1140</v>
      </c>
      <c r="K14" s="114">
        <v>4</v>
      </c>
      <c r="L14" s="116">
        <v>0.35087719298245612</v>
      </c>
    </row>
    <row r="15" spans="1:17" s="110" customFormat="1" ht="15" customHeight="1" x14ac:dyDescent="0.2">
      <c r="A15" s="120"/>
      <c r="B15" s="119"/>
      <c r="C15" s="258" t="s">
        <v>106</v>
      </c>
      <c r="E15" s="113">
        <v>46.853146853146853</v>
      </c>
      <c r="F15" s="115">
        <v>536</v>
      </c>
      <c r="G15" s="114">
        <v>525</v>
      </c>
      <c r="H15" s="114">
        <v>535</v>
      </c>
      <c r="I15" s="114">
        <v>571</v>
      </c>
      <c r="J15" s="140">
        <v>533</v>
      </c>
      <c r="K15" s="114">
        <v>3</v>
      </c>
      <c r="L15" s="116">
        <v>0.56285178236397748</v>
      </c>
    </row>
    <row r="16" spans="1:17" s="110" customFormat="1" ht="15" customHeight="1" x14ac:dyDescent="0.2">
      <c r="A16" s="120"/>
      <c r="B16" s="119"/>
      <c r="C16" s="258" t="s">
        <v>107</v>
      </c>
      <c r="E16" s="113">
        <v>53.146853146853147</v>
      </c>
      <c r="F16" s="115">
        <v>608</v>
      </c>
      <c r="G16" s="114">
        <v>617</v>
      </c>
      <c r="H16" s="114">
        <v>627</v>
      </c>
      <c r="I16" s="114">
        <v>662</v>
      </c>
      <c r="J16" s="140">
        <v>607</v>
      </c>
      <c r="K16" s="114">
        <v>1</v>
      </c>
      <c r="L16" s="116">
        <v>0.16474464579901152</v>
      </c>
    </row>
    <row r="17" spans="1:12" s="110" customFormat="1" ht="15" customHeight="1" x14ac:dyDescent="0.2">
      <c r="A17" s="120"/>
      <c r="B17" s="121" t="s">
        <v>109</v>
      </c>
      <c r="C17" s="258"/>
      <c r="E17" s="113">
        <v>38.921184263890765</v>
      </c>
      <c r="F17" s="115">
        <v>2879</v>
      </c>
      <c r="G17" s="114">
        <v>3047</v>
      </c>
      <c r="H17" s="114">
        <v>3115</v>
      </c>
      <c r="I17" s="114">
        <v>3162</v>
      </c>
      <c r="J17" s="140">
        <v>3179</v>
      </c>
      <c r="K17" s="114">
        <v>-300</v>
      </c>
      <c r="L17" s="116">
        <v>-9.4369298521547655</v>
      </c>
    </row>
    <row r="18" spans="1:12" s="110" customFormat="1" ht="15" customHeight="1" x14ac:dyDescent="0.2">
      <c r="A18" s="120"/>
      <c r="B18" s="119"/>
      <c r="C18" s="258" t="s">
        <v>106</v>
      </c>
      <c r="E18" s="113">
        <v>41.507467870788467</v>
      </c>
      <c r="F18" s="115">
        <v>1195</v>
      </c>
      <c r="G18" s="114">
        <v>1227</v>
      </c>
      <c r="H18" s="114">
        <v>1277</v>
      </c>
      <c r="I18" s="114">
        <v>1271</v>
      </c>
      <c r="J18" s="140">
        <v>1279</v>
      </c>
      <c r="K18" s="114">
        <v>-84</v>
      </c>
      <c r="L18" s="116">
        <v>-6.5676309616888195</v>
      </c>
    </row>
    <row r="19" spans="1:12" s="110" customFormat="1" ht="15" customHeight="1" x14ac:dyDescent="0.2">
      <c r="A19" s="120"/>
      <c r="B19" s="119"/>
      <c r="C19" s="258" t="s">
        <v>107</v>
      </c>
      <c r="E19" s="113">
        <v>58.492532129211533</v>
      </c>
      <c r="F19" s="115">
        <v>1684</v>
      </c>
      <c r="G19" s="114">
        <v>1820</v>
      </c>
      <c r="H19" s="114">
        <v>1838</v>
      </c>
      <c r="I19" s="114">
        <v>1891</v>
      </c>
      <c r="J19" s="140">
        <v>1900</v>
      </c>
      <c r="K19" s="114">
        <v>-216</v>
      </c>
      <c r="L19" s="116">
        <v>-11.368421052631579</v>
      </c>
    </row>
    <row r="20" spans="1:12" s="110" customFormat="1" ht="15" customHeight="1" x14ac:dyDescent="0.2">
      <c r="A20" s="120"/>
      <c r="B20" s="121" t="s">
        <v>110</v>
      </c>
      <c r="C20" s="258"/>
      <c r="E20" s="113">
        <v>22.428011355955118</v>
      </c>
      <c r="F20" s="115">
        <v>1659</v>
      </c>
      <c r="G20" s="114">
        <v>1715</v>
      </c>
      <c r="H20" s="114">
        <v>1720</v>
      </c>
      <c r="I20" s="114">
        <v>1737</v>
      </c>
      <c r="J20" s="140">
        <v>1727</v>
      </c>
      <c r="K20" s="114">
        <v>-68</v>
      </c>
      <c r="L20" s="116">
        <v>-3.937463810075275</v>
      </c>
    </row>
    <row r="21" spans="1:12" s="110" customFormat="1" ht="15" customHeight="1" x14ac:dyDescent="0.2">
      <c r="A21" s="120"/>
      <c r="B21" s="119"/>
      <c r="C21" s="258" t="s">
        <v>106</v>
      </c>
      <c r="E21" s="113">
        <v>44.665461121157321</v>
      </c>
      <c r="F21" s="115">
        <v>741</v>
      </c>
      <c r="G21" s="114">
        <v>767</v>
      </c>
      <c r="H21" s="114">
        <v>764</v>
      </c>
      <c r="I21" s="114">
        <v>779</v>
      </c>
      <c r="J21" s="140">
        <v>781</v>
      </c>
      <c r="K21" s="114">
        <v>-40</v>
      </c>
      <c r="L21" s="116">
        <v>-5.1216389244558256</v>
      </c>
    </row>
    <row r="22" spans="1:12" s="110" customFormat="1" ht="15" customHeight="1" x14ac:dyDescent="0.2">
      <c r="A22" s="120"/>
      <c r="B22" s="119"/>
      <c r="C22" s="258" t="s">
        <v>107</v>
      </c>
      <c r="E22" s="113">
        <v>55.334538878842679</v>
      </c>
      <c r="F22" s="115">
        <v>918</v>
      </c>
      <c r="G22" s="114">
        <v>948</v>
      </c>
      <c r="H22" s="114">
        <v>956</v>
      </c>
      <c r="I22" s="114">
        <v>958</v>
      </c>
      <c r="J22" s="140">
        <v>946</v>
      </c>
      <c r="K22" s="114">
        <v>-28</v>
      </c>
      <c r="L22" s="116">
        <v>-2.9598308668076112</v>
      </c>
    </row>
    <row r="23" spans="1:12" s="110" customFormat="1" ht="15" customHeight="1" x14ac:dyDescent="0.2">
      <c r="A23" s="120"/>
      <c r="B23" s="121" t="s">
        <v>111</v>
      </c>
      <c r="C23" s="258"/>
      <c r="E23" s="113">
        <v>23.185075030417735</v>
      </c>
      <c r="F23" s="115">
        <v>1715</v>
      </c>
      <c r="G23" s="114">
        <v>1746</v>
      </c>
      <c r="H23" s="114">
        <v>1736</v>
      </c>
      <c r="I23" s="114">
        <v>1700</v>
      </c>
      <c r="J23" s="140">
        <v>1675</v>
      </c>
      <c r="K23" s="114">
        <v>40</v>
      </c>
      <c r="L23" s="116">
        <v>2.3880597014925371</v>
      </c>
    </row>
    <row r="24" spans="1:12" s="110" customFormat="1" ht="15" customHeight="1" x14ac:dyDescent="0.2">
      <c r="A24" s="120"/>
      <c r="B24" s="119"/>
      <c r="C24" s="258" t="s">
        <v>106</v>
      </c>
      <c r="E24" s="113">
        <v>59.533527696793001</v>
      </c>
      <c r="F24" s="115">
        <v>1021</v>
      </c>
      <c r="G24" s="114">
        <v>1044</v>
      </c>
      <c r="H24" s="114">
        <v>1041</v>
      </c>
      <c r="I24" s="114">
        <v>1020</v>
      </c>
      <c r="J24" s="140">
        <v>1026</v>
      </c>
      <c r="K24" s="114">
        <v>-5</v>
      </c>
      <c r="L24" s="116">
        <v>-0.48732943469785572</v>
      </c>
    </row>
    <row r="25" spans="1:12" s="110" customFormat="1" ht="15" customHeight="1" x14ac:dyDescent="0.2">
      <c r="A25" s="120"/>
      <c r="B25" s="119"/>
      <c r="C25" s="258" t="s">
        <v>107</v>
      </c>
      <c r="E25" s="113">
        <v>40.466472303206999</v>
      </c>
      <c r="F25" s="115">
        <v>694</v>
      </c>
      <c r="G25" s="114">
        <v>702</v>
      </c>
      <c r="H25" s="114">
        <v>695</v>
      </c>
      <c r="I25" s="114">
        <v>680</v>
      </c>
      <c r="J25" s="140">
        <v>649</v>
      </c>
      <c r="K25" s="114">
        <v>45</v>
      </c>
      <c r="L25" s="116">
        <v>6.9337442218798149</v>
      </c>
    </row>
    <row r="26" spans="1:12" s="110" customFormat="1" ht="15" customHeight="1" x14ac:dyDescent="0.2">
      <c r="A26" s="120"/>
      <c r="C26" s="121" t="s">
        <v>187</v>
      </c>
      <c r="D26" s="110" t="s">
        <v>188</v>
      </c>
      <c r="E26" s="113">
        <v>2.7308368257401647</v>
      </c>
      <c r="F26" s="115">
        <v>202</v>
      </c>
      <c r="G26" s="114">
        <v>202</v>
      </c>
      <c r="H26" s="114">
        <v>203</v>
      </c>
      <c r="I26" s="114">
        <v>158</v>
      </c>
      <c r="J26" s="140">
        <v>157</v>
      </c>
      <c r="K26" s="114">
        <v>45</v>
      </c>
      <c r="L26" s="116">
        <v>28.662420382165607</v>
      </c>
    </row>
    <row r="27" spans="1:12" s="110" customFormat="1" ht="15" customHeight="1" x14ac:dyDescent="0.2">
      <c r="A27" s="120"/>
      <c r="B27" s="119"/>
      <c r="D27" s="259" t="s">
        <v>106</v>
      </c>
      <c r="E27" s="113">
        <v>52.970297029702969</v>
      </c>
      <c r="F27" s="115">
        <v>107</v>
      </c>
      <c r="G27" s="114">
        <v>102</v>
      </c>
      <c r="H27" s="114">
        <v>108</v>
      </c>
      <c r="I27" s="114">
        <v>78</v>
      </c>
      <c r="J27" s="140">
        <v>89</v>
      </c>
      <c r="K27" s="114">
        <v>18</v>
      </c>
      <c r="L27" s="116">
        <v>20.224719101123597</v>
      </c>
    </row>
    <row r="28" spans="1:12" s="110" customFormat="1" ht="15" customHeight="1" x14ac:dyDescent="0.2">
      <c r="A28" s="120"/>
      <c r="B28" s="119"/>
      <c r="D28" s="259" t="s">
        <v>107</v>
      </c>
      <c r="E28" s="113">
        <v>47.029702970297031</v>
      </c>
      <c r="F28" s="115">
        <v>95</v>
      </c>
      <c r="G28" s="114">
        <v>100</v>
      </c>
      <c r="H28" s="114">
        <v>95</v>
      </c>
      <c r="I28" s="114">
        <v>80</v>
      </c>
      <c r="J28" s="140">
        <v>68</v>
      </c>
      <c r="K28" s="114">
        <v>27</v>
      </c>
      <c r="L28" s="116">
        <v>39.705882352941174</v>
      </c>
    </row>
    <row r="29" spans="1:12" s="110" customFormat="1" ht="24" customHeight="1" x14ac:dyDescent="0.2">
      <c r="A29" s="604" t="s">
        <v>189</v>
      </c>
      <c r="B29" s="605"/>
      <c r="C29" s="605"/>
      <c r="D29" s="606"/>
      <c r="E29" s="113">
        <v>95.349465999729617</v>
      </c>
      <c r="F29" s="115">
        <v>7053</v>
      </c>
      <c r="G29" s="114">
        <v>7294</v>
      </c>
      <c r="H29" s="114">
        <v>7357</v>
      </c>
      <c r="I29" s="114">
        <v>7471</v>
      </c>
      <c r="J29" s="140">
        <v>7382</v>
      </c>
      <c r="K29" s="114">
        <v>-329</v>
      </c>
      <c r="L29" s="116">
        <v>-4.4567867786507724</v>
      </c>
    </row>
    <row r="30" spans="1:12" s="110" customFormat="1" ht="15" customHeight="1" x14ac:dyDescent="0.2">
      <c r="A30" s="120"/>
      <c r="B30" s="119"/>
      <c r="C30" s="258" t="s">
        <v>106</v>
      </c>
      <c r="E30" s="113">
        <v>47.029632780377142</v>
      </c>
      <c r="F30" s="115">
        <v>3317</v>
      </c>
      <c r="G30" s="114">
        <v>3390</v>
      </c>
      <c r="H30" s="114">
        <v>3428</v>
      </c>
      <c r="I30" s="114">
        <v>3468</v>
      </c>
      <c r="J30" s="140">
        <v>3450</v>
      </c>
      <c r="K30" s="114">
        <v>-133</v>
      </c>
      <c r="L30" s="116">
        <v>-3.8550724637681157</v>
      </c>
    </row>
    <row r="31" spans="1:12" s="110" customFormat="1" ht="15" customHeight="1" x14ac:dyDescent="0.2">
      <c r="A31" s="120"/>
      <c r="B31" s="119"/>
      <c r="C31" s="258" t="s">
        <v>107</v>
      </c>
      <c r="E31" s="113">
        <v>52.970367219622858</v>
      </c>
      <c r="F31" s="115">
        <v>3736</v>
      </c>
      <c r="G31" s="114">
        <v>3904</v>
      </c>
      <c r="H31" s="114">
        <v>3929</v>
      </c>
      <c r="I31" s="114">
        <v>4003</v>
      </c>
      <c r="J31" s="140">
        <v>3932</v>
      </c>
      <c r="K31" s="114">
        <v>-196</v>
      </c>
      <c r="L31" s="116">
        <v>-4.9847405900305191</v>
      </c>
    </row>
    <row r="32" spans="1:12" s="110" customFormat="1" ht="15" customHeight="1" x14ac:dyDescent="0.2">
      <c r="A32" s="120"/>
      <c r="B32" s="119" t="s">
        <v>117</v>
      </c>
      <c r="C32" s="258"/>
      <c r="E32" s="113">
        <v>4.4342300932810597</v>
      </c>
      <c r="F32" s="114">
        <v>328</v>
      </c>
      <c r="G32" s="114">
        <v>340</v>
      </c>
      <c r="H32" s="114">
        <v>361</v>
      </c>
      <c r="I32" s="114">
        <v>343</v>
      </c>
      <c r="J32" s="140">
        <v>322</v>
      </c>
      <c r="K32" s="114">
        <v>6</v>
      </c>
      <c r="L32" s="116">
        <v>1.8633540372670807</v>
      </c>
    </row>
    <row r="33" spans="1:12" s="110" customFormat="1" ht="15" customHeight="1" x14ac:dyDescent="0.2">
      <c r="A33" s="120"/>
      <c r="B33" s="119"/>
      <c r="C33" s="258" t="s">
        <v>106</v>
      </c>
      <c r="E33" s="113">
        <v>50.609756097560975</v>
      </c>
      <c r="F33" s="114">
        <v>166</v>
      </c>
      <c r="G33" s="114">
        <v>162</v>
      </c>
      <c r="H33" s="114">
        <v>181</v>
      </c>
      <c r="I33" s="114">
        <v>163</v>
      </c>
      <c r="J33" s="140">
        <v>160</v>
      </c>
      <c r="K33" s="114">
        <v>6</v>
      </c>
      <c r="L33" s="116">
        <v>3.75</v>
      </c>
    </row>
    <row r="34" spans="1:12" s="110" customFormat="1" ht="15" customHeight="1" x14ac:dyDescent="0.2">
      <c r="A34" s="120"/>
      <c r="B34" s="119"/>
      <c r="C34" s="258" t="s">
        <v>107</v>
      </c>
      <c r="E34" s="113">
        <v>49.390243902439025</v>
      </c>
      <c r="F34" s="114">
        <v>162</v>
      </c>
      <c r="G34" s="114">
        <v>178</v>
      </c>
      <c r="H34" s="114">
        <v>180</v>
      </c>
      <c r="I34" s="114">
        <v>180</v>
      </c>
      <c r="J34" s="140">
        <v>162</v>
      </c>
      <c r="K34" s="114">
        <v>0</v>
      </c>
      <c r="L34" s="116">
        <v>0</v>
      </c>
    </row>
    <row r="35" spans="1:12" s="110" customFormat="1" ht="24" customHeight="1" x14ac:dyDescent="0.2">
      <c r="A35" s="604" t="s">
        <v>192</v>
      </c>
      <c r="B35" s="605"/>
      <c r="C35" s="605"/>
      <c r="D35" s="606"/>
      <c r="E35" s="113">
        <v>14.33013383804245</v>
      </c>
      <c r="F35" s="114">
        <v>1060</v>
      </c>
      <c r="G35" s="114">
        <v>1067</v>
      </c>
      <c r="H35" s="114">
        <v>1102</v>
      </c>
      <c r="I35" s="114">
        <v>1174</v>
      </c>
      <c r="J35" s="114">
        <v>1054</v>
      </c>
      <c r="K35" s="318">
        <v>6</v>
      </c>
      <c r="L35" s="319">
        <v>0.56925996204933582</v>
      </c>
    </row>
    <row r="36" spans="1:12" s="110" customFormat="1" ht="15" customHeight="1" x14ac:dyDescent="0.2">
      <c r="A36" s="120"/>
      <c r="B36" s="119"/>
      <c r="C36" s="258" t="s">
        <v>106</v>
      </c>
      <c r="E36" s="113">
        <v>46.226415094339622</v>
      </c>
      <c r="F36" s="114">
        <v>490</v>
      </c>
      <c r="G36" s="114">
        <v>486</v>
      </c>
      <c r="H36" s="114">
        <v>499</v>
      </c>
      <c r="I36" s="114">
        <v>530</v>
      </c>
      <c r="J36" s="114">
        <v>471</v>
      </c>
      <c r="K36" s="318">
        <v>19</v>
      </c>
      <c r="L36" s="116">
        <v>4.0339702760084926</v>
      </c>
    </row>
    <row r="37" spans="1:12" s="110" customFormat="1" ht="15" customHeight="1" x14ac:dyDescent="0.2">
      <c r="A37" s="120"/>
      <c r="B37" s="119"/>
      <c r="C37" s="258" t="s">
        <v>107</v>
      </c>
      <c r="E37" s="113">
        <v>53.773584905660378</v>
      </c>
      <c r="F37" s="114">
        <v>570</v>
      </c>
      <c r="G37" s="114">
        <v>581</v>
      </c>
      <c r="H37" s="114">
        <v>603</v>
      </c>
      <c r="I37" s="114">
        <v>644</v>
      </c>
      <c r="J37" s="140">
        <v>583</v>
      </c>
      <c r="K37" s="114">
        <v>-13</v>
      </c>
      <c r="L37" s="116">
        <v>-2.229845626072041</v>
      </c>
    </row>
    <row r="38" spans="1:12" s="110" customFormat="1" ht="15" customHeight="1" x14ac:dyDescent="0.2">
      <c r="A38" s="120"/>
      <c r="B38" s="119" t="s">
        <v>328</v>
      </c>
      <c r="C38" s="258"/>
      <c r="E38" s="113">
        <v>55.711775043936733</v>
      </c>
      <c r="F38" s="114">
        <v>4121</v>
      </c>
      <c r="G38" s="114">
        <v>4270</v>
      </c>
      <c r="H38" s="114">
        <v>4298</v>
      </c>
      <c r="I38" s="114">
        <v>4311</v>
      </c>
      <c r="J38" s="140">
        <v>4248</v>
      </c>
      <c r="K38" s="114">
        <v>-127</v>
      </c>
      <c r="L38" s="116">
        <v>-2.9896421845574386</v>
      </c>
    </row>
    <row r="39" spans="1:12" s="110" customFormat="1" ht="15" customHeight="1" x14ac:dyDescent="0.2">
      <c r="A39" s="120"/>
      <c r="B39" s="119"/>
      <c r="C39" s="258" t="s">
        <v>106</v>
      </c>
      <c r="E39" s="113">
        <v>46.590633341421984</v>
      </c>
      <c r="F39" s="115">
        <v>1920</v>
      </c>
      <c r="G39" s="114">
        <v>1970</v>
      </c>
      <c r="H39" s="114">
        <v>2002</v>
      </c>
      <c r="I39" s="114">
        <v>1997</v>
      </c>
      <c r="J39" s="140">
        <v>1972</v>
      </c>
      <c r="K39" s="114">
        <v>-52</v>
      </c>
      <c r="L39" s="116">
        <v>-2.6369168356997972</v>
      </c>
    </row>
    <row r="40" spans="1:12" s="110" customFormat="1" ht="15" customHeight="1" x14ac:dyDescent="0.2">
      <c r="A40" s="120"/>
      <c r="B40" s="119"/>
      <c r="C40" s="258" t="s">
        <v>107</v>
      </c>
      <c r="E40" s="113">
        <v>53.409366658578016</v>
      </c>
      <c r="F40" s="115">
        <v>2201</v>
      </c>
      <c r="G40" s="114">
        <v>2300</v>
      </c>
      <c r="H40" s="114">
        <v>2296</v>
      </c>
      <c r="I40" s="114">
        <v>2314</v>
      </c>
      <c r="J40" s="140">
        <v>2276</v>
      </c>
      <c r="K40" s="114">
        <v>-75</v>
      </c>
      <c r="L40" s="116">
        <v>-3.2952548330404219</v>
      </c>
    </row>
    <row r="41" spans="1:12" s="110" customFormat="1" ht="15" customHeight="1" x14ac:dyDescent="0.2">
      <c r="A41" s="120"/>
      <c r="B41" s="320" t="s">
        <v>517</v>
      </c>
      <c r="C41" s="258"/>
      <c r="E41" s="113">
        <v>8.4088143842098155</v>
      </c>
      <c r="F41" s="115">
        <v>622</v>
      </c>
      <c r="G41" s="114">
        <v>643</v>
      </c>
      <c r="H41" s="114">
        <v>626</v>
      </c>
      <c r="I41" s="114">
        <v>621</v>
      </c>
      <c r="J41" s="140">
        <v>628</v>
      </c>
      <c r="K41" s="114">
        <v>-6</v>
      </c>
      <c r="L41" s="116">
        <v>-0.95541401273885351</v>
      </c>
    </row>
    <row r="42" spans="1:12" s="110" customFormat="1" ht="15" customHeight="1" x14ac:dyDescent="0.2">
      <c r="A42" s="120"/>
      <c r="B42" s="119"/>
      <c r="C42" s="268" t="s">
        <v>106</v>
      </c>
      <c r="D42" s="182"/>
      <c r="E42" s="113">
        <v>49.517684887459808</v>
      </c>
      <c r="F42" s="115">
        <v>308</v>
      </c>
      <c r="G42" s="114">
        <v>314</v>
      </c>
      <c r="H42" s="114">
        <v>309</v>
      </c>
      <c r="I42" s="114">
        <v>309</v>
      </c>
      <c r="J42" s="140">
        <v>324</v>
      </c>
      <c r="K42" s="114">
        <v>-16</v>
      </c>
      <c r="L42" s="116">
        <v>-4.9382716049382713</v>
      </c>
    </row>
    <row r="43" spans="1:12" s="110" customFormat="1" ht="15" customHeight="1" x14ac:dyDescent="0.2">
      <c r="A43" s="120"/>
      <c r="B43" s="119"/>
      <c r="C43" s="268" t="s">
        <v>107</v>
      </c>
      <c r="D43" s="182"/>
      <c r="E43" s="113">
        <v>50.482315112540192</v>
      </c>
      <c r="F43" s="115">
        <v>314</v>
      </c>
      <c r="G43" s="114">
        <v>329</v>
      </c>
      <c r="H43" s="114">
        <v>317</v>
      </c>
      <c r="I43" s="114">
        <v>312</v>
      </c>
      <c r="J43" s="140">
        <v>304</v>
      </c>
      <c r="K43" s="114">
        <v>10</v>
      </c>
      <c r="L43" s="116">
        <v>3.2894736842105261</v>
      </c>
    </row>
    <row r="44" spans="1:12" s="110" customFormat="1" ht="15" customHeight="1" x14ac:dyDescent="0.2">
      <c r="A44" s="120"/>
      <c r="B44" s="119" t="s">
        <v>205</v>
      </c>
      <c r="C44" s="268"/>
      <c r="D44" s="182"/>
      <c r="E44" s="113">
        <v>21.549276733811006</v>
      </c>
      <c r="F44" s="115">
        <v>1594</v>
      </c>
      <c r="G44" s="114">
        <v>1670</v>
      </c>
      <c r="H44" s="114">
        <v>1707</v>
      </c>
      <c r="I44" s="114">
        <v>1726</v>
      </c>
      <c r="J44" s="140">
        <v>1791</v>
      </c>
      <c r="K44" s="114">
        <v>-197</v>
      </c>
      <c r="L44" s="116">
        <v>-10.999441652707985</v>
      </c>
    </row>
    <row r="45" spans="1:12" s="110" customFormat="1" ht="15" customHeight="1" x14ac:dyDescent="0.2">
      <c r="A45" s="120"/>
      <c r="B45" s="119"/>
      <c r="C45" s="268" t="s">
        <v>106</v>
      </c>
      <c r="D45" s="182"/>
      <c r="E45" s="113">
        <v>48.619824341279802</v>
      </c>
      <c r="F45" s="115">
        <v>775</v>
      </c>
      <c r="G45" s="114">
        <v>793</v>
      </c>
      <c r="H45" s="114">
        <v>807</v>
      </c>
      <c r="I45" s="114">
        <v>805</v>
      </c>
      <c r="J45" s="140">
        <v>852</v>
      </c>
      <c r="K45" s="114">
        <v>-77</v>
      </c>
      <c r="L45" s="116">
        <v>-9.0375586854460099</v>
      </c>
    </row>
    <row r="46" spans="1:12" s="110" customFormat="1" ht="15" customHeight="1" x14ac:dyDescent="0.2">
      <c r="A46" s="123"/>
      <c r="B46" s="124"/>
      <c r="C46" s="260" t="s">
        <v>107</v>
      </c>
      <c r="D46" s="261"/>
      <c r="E46" s="125">
        <v>51.380175658720198</v>
      </c>
      <c r="F46" s="143">
        <v>819</v>
      </c>
      <c r="G46" s="144">
        <v>877</v>
      </c>
      <c r="H46" s="144">
        <v>900</v>
      </c>
      <c r="I46" s="144">
        <v>921</v>
      </c>
      <c r="J46" s="145">
        <v>939</v>
      </c>
      <c r="K46" s="144">
        <v>-120</v>
      </c>
      <c r="L46" s="146">
        <v>-12.779552715654953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7397</v>
      </c>
      <c r="E11" s="114">
        <v>7650</v>
      </c>
      <c r="F11" s="114">
        <v>7733</v>
      </c>
      <c r="G11" s="114">
        <v>7832</v>
      </c>
      <c r="H11" s="140">
        <v>7721</v>
      </c>
      <c r="I11" s="115">
        <v>-324</v>
      </c>
      <c r="J11" s="116">
        <v>-4.1963476233648489</v>
      </c>
    </row>
    <row r="12" spans="1:15" s="110" customFormat="1" ht="24.95" customHeight="1" x14ac:dyDescent="0.2">
      <c r="A12" s="193" t="s">
        <v>132</v>
      </c>
      <c r="B12" s="194" t="s">
        <v>133</v>
      </c>
      <c r="C12" s="113">
        <v>3.433824523455455</v>
      </c>
      <c r="D12" s="115">
        <v>254</v>
      </c>
      <c r="E12" s="114">
        <v>261</v>
      </c>
      <c r="F12" s="114">
        <v>264</v>
      </c>
      <c r="G12" s="114">
        <v>275</v>
      </c>
      <c r="H12" s="140">
        <v>262</v>
      </c>
      <c r="I12" s="115">
        <v>-8</v>
      </c>
      <c r="J12" s="116">
        <v>-3.053435114503817</v>
      </c>
    </row>
    <row r="13" spans="1:15" s="110" customFormat="1" ht="24.95" customHeight="1" x14ac:dyDescent="0.2">
      <c r="A13" s="193" t="s">
        <v>134</v>
      </c>
      <c r="B13" s="199" t="s">
        <v>214</v>
      </c>
      <c r="C13" s="113">
        <v>0.98688657563877247</v>
      </c>
      <c r="D13" s="115">
        <v>73</v>
      </c>
      <c r="E13" s="114">
        <v>89</v>
      </c>
      <c r="F13" s="114">
        <v>80</v>
      </c>
      <c r="G13" s="114">
        <v>84</v>
      </c>
      <c r="H13" s="140">
        <v>79</v>
      </c>
      <c r="I13" s="115">
        <v>-6</v>
      </c>
      <c r="J13" s="116">
        <v>-7.5949367088607591</v>
      </c>
    </row>
    <row r="14" spans="1:15" s="287" customFormat="1" ht="24.95" customHeight="1" x14ac:dyDescent="0.2">
      <c r="A14" s="193" t="s">
        <v>215</v>
      </c>
      <c r="B14" s="199" t="s">
        <v>137</v>
      </c>
      <c r="C14" s="113">
        <v>6.3809652561849397</v>
      </c>
      <c r="D14" s="115">
        <v>472</v>
      </c>
      <c r="E14" s="114">
        <v>475</v>
      </c>
      <c r="F14" s="114">
        <v>454</v>
      </c>
      <c r="G14" s="114">
        <v>476</v>
      </c>
      <c r="H14" s="140">
        <v>491</v>
      </c>
      <c r="I14" s="115">
        <v>-19</v>
      </c>
      <c r="J14" s="116">
        <v>-3.8696537678207741</v>
      </c>
      <c r="K14" s="110"/>
      <c r="L14" s="110"/>
      <c r="M14" s="110"/>
      <c r="N14" s="110"/>
      <c r="O14" s="110"/>
    </row>
    <row r="15" spans="1:15" s="110" customFormat="1" ht="24.95" customHeight="1" x14ac:dyDescent="0.2">
      <c r="A15" s="193" t="s">
        <v>216</v>
      </c>
      <c r="B15" s="199" t="s">
        <v>217</v>
      </c>
      <c r="C15" s="113">
        <v>3.0688116804109775</v>
      </c>
      <c r="D15" s="115">
        <v>227</v>
      </c>
      <c r="E15" s="114">
        <v>232</v>
      </c>
      <c r="F15" s="114">
        <v>217</v>
      </c>
      <c r="G15" s="114">
        <v>233</v>
      </c>
      <c r="H15" s="140">
        <v>215</v>
      </c>
      <c r="I15" s="115">
        <v>12</v>
      </c>
      <c r="J15" s="116">
        <v>5.5813953488372094</v>
      </c>
    </row>
    <row r="16" spans="1:15" s="287" customFormat="1" ht="24.95" customHeight="1" x14ac:dyDescent="0.2">
      <c r="A16" s="193" t="s">
        <v>218</v>
      </c>
      <c r="B16" s="199" t="s">
        <v>141</v>
      </c>
      <c r="C16" s="113">
        <v>2.4334189536298498</v>
      </c>
      <c r="D16" s="115">
        <v>180</v>
      </c>
      <c r="E16" s="114">
        <v>185</v>
      </c>
      <c r="F16" s="114">
        <v>180</v>
      </c>
      <c r="G16" s="114">
        <v>182</v>
      </c>
      <c r="H16" s="140">
        <v>214</v>
      </c>
      <c r="I16" s="115">
        <v>-34</v>
      </c>
      <c r="J16" s="116">
        <v>-15.88785046728972</v>
      </c>
      <c r="K16" s="110"/>
      <c r="L16" s="110"/>
      <c r="M16" s="110"/>
      <c r="N16" s="110"/>
      <c r="O16" s="110"/>
    </row>
    <row r="17" spans="1:15" s="110" customFormat="1" ht="24.95" customHeight="1" x14ac:dyDescent="0.2">
      <c r="A17" s="193" t="s">
        <v>142</v>
      </c>
      <c r="B17" s="199" t="s">
        <v>220</v>
      </c>
      <c r="C17" s="113">
        <v>0.87873462214411246</v>
      </c>
      <c r="D17" s="115">
        <v>65</v>
      </c>
      <c r="E17" s="114">
        <v>58</v>
      </c>
      <c r="F17" s="114">
        <v>57</v>
      </c>
      <c r="G17" s="114">
        <v>61</v>
      </c>
      <c r="H17" s="140">
        <v>62</v>
      </c>
      <c r="I17" s="115">
        <v>3</v>
      </c>
      <c r="J17" s="116">
        <v>4.838709677419355</v>
      </c>
    </row>
    <row r="18" spans="1:15" s="287" customFormat="1" ht="24.95" customHeight="1" x14ac:dyDescent="0.2">
      <c r="A18" s="201" t="s">
        <v>144</v>
      </c>
      <c r="B18" s="202" t="s">
        <v>145</v>
      </c>
      <c r="C18" s="113">
        <v>7.9221305934838444</v>
      </c>
      <c r="D18" s="115">
        <v>586</v>
      </c>
      <c r="E18" s="114">
        <v>591</v>
      </c>
      <c r="F18" s="114">
        <v>575</v>
      </c>
      <c r="G18" s="114">
        <v>565</v>
      </c>
      <c r="H18" s="140">
        <v>564</v>
      </c>
      <c r="I18" s="115">
        <v>22</v>
      </c>
      <c r="J18" s="116">
        <v>3.9007092198581561</v>
      </c>
      <c r="K18" s="110"/>
      <c r="L18" s="110"/>
      <c r="M18" s="110"/>
      <c r="N18" s="110"/>
      <c r="O18" s="110"/>
    </row>
    <row r="19" spans="1:15" s="110" customFormat="1" ht="24.95" customHeight="1" x14ac:dyDescent="0.2">
      <c r="A19" s="193" t="s">
        <v>146</v>
      </c>
      <c r="B19" s="199" t="s">
        <v>147</v>
      </c>
      <c r="C19" s="113">
        <v>16.628362849803974</v>
      </c>
      <c r="D19" s="115">
        <v>1230</v>
      </c>
      <c r="E19" s="114">
        <v>1240</v>
      </c>
      <c r="F19" s="114">
        <v>1242</v>
      </c>
      <c r="G19" s="114">
        <v>1244</v>
      </c>
      <c r="H19" s="140">
        <v>1212</v>
      </c>
      <c r="I19" s="115">
        <v>18</v>
      </c>
      <c r="J19" s="116">
        <v>1.4851485148514851</v>
      </c>
    </row>
    <row r="20" spans="1:15" s="287" customFormat="1" ht="24.95" customHeight="1" x14ac:dyDescent="0.2">
      <c r="A20" s="193" t="s">
        <v>148</v>
      </c>
      <c r="B20" s="199" t="s">
        <v>149</v>
      </c>
      <c r="C20" s="113">
        <v>17.344869541706096</v>
      </c>
      <c r="D20" s="115">
        <v>1283</v>
      </c>
      <c r="E20" s="114">
        <v>1302</v>
      </c>
      <c r="F20" s="114">
        <v>1377</v>
      </c>
      <c r="G20" s="114">
        <v>1402</v>
      </c>
      <c r="H20" s="140">
        <v>1447</v>
      </c>
      <c r="I20" s="115">
        <v>-164</v>
      </c>
      <c r="J20" s="116">
        <v>-11.333794056668971</v>
      </c>
      <c r="K20" s="110"/>
      <c r="L20" s="110"/>
      <c r="M20" s="110"/>
      <c r="N20" s="110"/>
      <c r="O20" s="110"/>
    </row>
    <row r="21" spans="1:15" s="110" customFormat="1" ht="24.95" customHeight="1" x14ac:dyDescent="0.2">
      <c r="A21" s="201" t="s">
        <v>150</v>
      </c>
      <c r="B21" s="202" t="s">
        <v>151</v>
      </c>
      <c r="C21" s="113">
        <v>7.7869406516155202</v>
      </c>
      <c r="D21" s="115">
        <v>576</v>
      </c>
      <c r="E21" s="114">
        <v>660</v>
      </c>
      <c r="F21" s="114">
        <v>701</v>
      </c>
      <c r="G21" s="114">
        <v>716</v>
      </c>
      <c r="H21" s="140">
        <v>666</v>
      </c>
      <c r="I21" s="115">
        <v>-90</v>
      </c>
      <c r="J21" s="116">
        <v>-13.513513513513514</v>
      </c>
    </row>
    <row r="22" spans="1:15" s="110" customFormat="1" ht="24.95" customHeight="1" x14ac:dyDescent="0.2">
      <c r="A22" s="201" t="s">
        <v>152</v>
      </c>
      <c r="B22" s="199" t="s">
        <v>153</v>
      </c>
      <c r="C22" s="113">
        <v>1.2167094768149249</v>
      </c>
      <c r="D22" s="115">
        <v>90</v>
      </c>
      <c r="E22" s="114">
        <v>88</v>
      </c>
      <c r="F22" s="114">
        <v>89</v>
      </c>
      <c r="G22" s="114">
        <v>94</v>
      </c>
      <c r="H22" s="140">
        <v>85</v>
      </c>
      <c r="I22" s="115">
        <v>5</v>
      </c>
      <c r="J22" s="116">
        <v>5.882352941176471</v>
      </c>
    </row>
    <row r="23" spans="1:15" s="110" customFormat="1" ht="24.95" customHeight="1" x14ac:dyDescent="0.2">
      <c r="A23" s="193" t="s">
        <v>154</v>
      </c>
      <c r="B23" s="199" t="s">
        <v>155</v>
      </c>
      <c r="C23" s="113">
        <v>0.82465864539678246</v>
      </c>
      <c r="D23" s="115">
        <v>61</v>
      </c>
      <c r="E23" s="114">
        <v>62</v>
      </c>
      <c r="F23" s="114">
        <v>61</v>
      </c>
      <c r="G23" s="114">
        <v>60</v>
      </c>
      <c r="H23" s="140">
        <v>56</v>
      </c>
      <c r="I23" s="115">
        <v>5</v>
      </c>
      <c r="J23" s="116">
        <v>8.9285714285714288</v>
      </c>
    </row>
    <row r="24" spans="1:15" s="110" customFormat="1" ht="24.95" customHeight="1" x14ac:dyDescent="0.2">
      <c r="A24" s="193" t="s">
        <v>156</v>
      </c>
      <c r="B24" s="199" t="s">
        <v>221</v>
      </c>
      <c r="C24" s="113">
        <v>7.5571177504393674</v>
      </c>
      <c r="D24" s="115">
        <v>559</v>
      </c>
      <c r="E24" s="114">
        <v>590</v>
      </c>
      <c r="F24" s="114">
        <v>580</v>
      </c>
      <c r="G24" s="114">
        <v>571</v>
      </c>
      <c r="H24" s="140">
        <v>559</v>
      </c>
      <c r="I24" s="115">
        <v>0</v>
      </c>
      <c r="J24" s="116">
        <v>0</v>
      </c>
    </row>
    <row r="25" spans="1:15" s="110" customFormat="1" ht="24.95" customHeight="1" x14ac:dyDescent="0.2">
      <c r="A25" s="193" t="s">
        <v>222</v>
      </c>
      <c r="B25" s="204" t="s">
        <v>159</v>
      </c>
      <c r="C25" s="113">
        <v>8.2195484655941602</v>
      </c>
      <c r="D25" s="115">
        <v>608</v>
      </c>
      <c r="E25" s="114">
        <v>614</v>
      </c>
      <c r="F25" s="114">
        <v>582</v>
      </c>
      <c r="G25" s="114">
        <v>587</v>
      </c>
      <c r="H25" s="140">
        <v>583</v>
      </c>
      <c r="I25" s="115">
        <v>25</v>
      </c>
      <c r="J25" s="116">
        <v>4.2881646655231558</v>
      </c>
    </row>
    <row r="26" spans="1:15" s="110" customFormat="1" ht="24.95" customHeight="1" x14ac:dyDescent="0.2">
      <c r="A26" s="201">
        <v>782.78300000000002</v>
      </c>
      <c r="B26" s="203" t="s">
        <v>160</v>
      </c>
      <c r="C26" s="113">
        <v>0.90577261051777747</v>
      </c>
      <c r="D26" s="115">
        <v>67</v>
      </c>
      <c r="E26" s="114">
        <v>64</v>
      </c>
      <c r="F26" s="114">
        <v>59</v>
      </c>
      <c r="G26" s="114">
        <v>59</v>
      </c>
      <c r="H26" s="140">
        <v>67</v>
      </c>
      <c r="I26" s="115">
        <v>0</v>
      </c>
      <c r="J26" s="116">
        <v>0</v>
      </c>
    </row>
    <row r="27" spans="1:15" s="110" customFormat="1" ht="24.95" customHeight="1" x14ac:dyDescent="0.2">
      <c r="A27" s="193" t="s">
        <v>161</v>
      </c>
      <c r="B27" s="199" t="s">
        <v>162</v>
      </c>
      <c r="C27" s="113">
        <v>1.0409625523861026</v>
      </c>
      <c r="D27" s="115">
        <v>77</v>
      </c>
      <c r="E27" s="114">
        <v>80</v>
      </c>
      <c r="F27" s="114">
        <v>92</v>
      </c>
      <c r="G27" s="114">
        <v>90</v>
      </c>
      <c r="H27" s="140">
        <v>78</v>
      </c>
      <c r="I27" s="115">
        <v>-1</v>
      </c>
      <c r="J27" s="116">
        <v>-1.2820512820512822</v>
      </c>
    </row>
    <row r="28" spans="1:15" s="110" customFormat="1" ht="24.95" customHeight="1" x14ac:dyDescent="0.2">
      <c r="A28" s="193" t="s">
        <v>163</v>
      </c>
      <c r="B28" s="199" t="s">
        <v>164</v>
      </c>
      <c r="C28" s="113">
        <v>1.7709882384750575</v>
      </c>
      <c r="D28" s="115">
        <v>131</v>
      </c>
      <c r="E28" s="114">
        <v>132</v>
      </c>
      <c r="F28" s="114">
        <v>124</v>
      </c>
      <c r="G28" s="114">
        <v>125</v>
      </c>
      <c r="H28" s="140">
        <v>135</v>
      </c>
      <c r="I28" s="115">
        <v>-4</v>
      </c>
      <c r="J28" s="116">
        <v>-2.9629629629629628</v>
      </c>
    </row>
    <row r="29" spans="1:15" s="110" customFormat="1" ht="24.95" customHeight="1" x14ac:dyDescent="0.2">
      <c r="A29" s="193">
        <v>86</v>
      </c>
      <c r="B29" s="199" t="s">
        <v>165</v>
      </c>
      <c r="C29" s="113">
        <v>4.4207110990942278</v>
      </c>
      <c r="D29" s="115">
        <v>327</v>
      </c>
      <c r="E29" s="114">
        <v>327</v>
      </c>
      <c r="F29" s="114">
        <v>348</v>
      </c>
      <c r="G29" s="114">
        <v>361</v>
      </c>
      <c r="H29" s="140">
        <v>361</v>
      </c>
      <c r="I29" s="115">
        <v>-34</v>
      </c>
      <c r="J29" s="116">
        <v>-9.418282548476455</v>
      </c>
    </row>
    <row r="30" spans="1:15" s="110" customFormat="1" ht="24.95" customHeight="1" x14ac:dyDescent="0.2">
      <c r="A30" s="193">
        <v>87.88</v>
      </c>
      <c r="B30" s="204" t="s">
        <v>166</v>
      </c>
      <c r="C30" s="113">
        <v>5.1507367851831827</v>
      </c>
      <c r="D30" s="115">
        <v>381</v>
      </c>
      <c r="E30" s="114">
        <v>385</v>
      </c>
      <c r="F30" s="114">
        <v>396</v>
      </c>
      <c r="G30" s="114">
        <v>394</v>
      </c>
      <c r="H30" s="140">
        <v>381</v>
      </c>
      <c r="I30" s="115">
        <v>0</v>
      </c>
      <c r="J30" s="116">
        <v>0</v>
      </c>
    </row>
    <row r="31" spans="1:15" s="110" customFormat="1" ht="24.95" customHeight="1" x14ac:dyDescent="0.2">
      <c r="A31" s="193" t="s">
        <v>167</v>
      </c>
      <c r="B31" s="199" t="s">
        <v>168</v>
      </c>
      <c r="C31" s="113">
        <v>8.4088143842098155</v>
      </c>
      <c r="D31" s="115">
        <v>622</v>
      </c>
      <c r="E31" s="114">
        <v>690</v>
      </c>
      <c r="F31" s="114">
        <v>709</v>
      </c>
      <c r="G31" s="114">
        <v>729</v>
      </c>
      <c r="H31" s="140">
        <v>695</v>
      </c>
      <c r="I31" s="115">
        <v>-73</v>
      </c>
      <c r="J31" s="116">
        <v>-10.503597122302159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3.433824523455455</v>
      </c>
      <c r="D34" s="115">
        <v>254</v>
      </c>
      <c r="E34" s="114">
        <v>261</v>
      </c>
      <c r="F34" s="114">
        <v>264</v>
      </c>
      <c r="G34" s="114">
        <v>275</v>
      </c>
      <c r="H34" s="140">
        <v>262</v>
      </c>
      <c r="I34" s="115">
        <v>-8</v>
      </c>
      <c r="J34" s="116">
        <v>-3.053435114503817</v>
      </c>
    </row>
    <row r="35" spans="1:10" s="110" customFormat="1" ht="24.95" customHeight="1" x14ac:dyDescent="0.2">
      <c r="A35" s="292" t="s">
        <v>171</v>
      </c>
      <c r="B35" s="293" t="s">
        <v>172</v>
      </c>
      <c r="C35" s="113">
        <v>15.289982425307556</v>
      </c>
      <c r="D35" s="115">
        <v>1131</v>
      </c>
      <c r="E35" s="114">
        <v>1155</v>
      </c>
      <c r="F35" s="114">
        <v>1109</v>
      </c>
      <c r="G35" s="114">
        <v>1125</v>
      </c>
      <c r="H35" s="140">
        <v>1134</v>
      </c>
      <c r="I35" s="115">
        <v>-3</v>
      </c>
      <c r="J35" s="116">
        <v>-0.26455026455026454</v>
      </c>
    </row>
    <row r="36" spans="1:10" s="110" customFormat="1" ht="24.95" customHeight="1" x14ac:dyDescent="0.2">
      <c r="A36" s="294" t="s">
        <v>173</v>
      </c>
      <c r="B36" s="295" t="s">
        <v>174</v>
      </c>
      <c r="C36" s="125">
        <v>81.276193051236987</v>
      </c>
      <c r="D36" s="143">
        <v>6012</v>
      </c>
      <c r="E36" s="144">
        <v>6234</v>
      </c>
      <c r="F36" s="144">
        <v>6360</v>
      </c>
      <c r="G36" s="144">
        <v>6432</v>
      </c>
      <c r="H36" s="145">
        <v>6325</v>
      </c>
      <c r="I36" s="143">
        <v>-313</v>
      </c>
      <c r="J36" s="146">
        <v>-4.9486166007905137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7397</v>
      </c>
      <c r="F11" s="264">
        <v>7650</v>
      </c>
      <c r="G11" s="264">
        <v>7733</v>
      </c>
      <c r="H11" s="264">
        <v>7832</v>
      </c>
      <c r="I11" s="265">
        <v>7721</v>
      </c>
      <c r="J11" s="263">
        <v>-324</v>
      </c>
      <c r="K11" s="266">
        <v>-4.1963476233648489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44.585642828173583</v>
      </c>
      <c r="E13" s="115">
        <v>3298</v>
      </c>
      <c r="F13" s="114">
        <v>3424</v>
      </c>
      <c r="G13" s="114">
        <v>3465</v>
      </c>
      <c r="H13" s="114">
        <v>3463</v>
      </c>
      <c r="I13" s="140">
        <v>3482</v>
      </c>
      <c r="J13" s="115">
        <v>-184</v>
      </c>
      <c r="K13" s="116">
        <v>-5.2843193566915563</v>
      </c>
    </row>
    <row r="14" spans="1:15" ht="15.95" customHeight="1" x14ac:dyDescent="0.2">
      <c r="A14" s="306" t="s">
        <v>230</v>
      </c>
      <c r="B14" s="307"/>
      <c r="C14" s="308"/>
      <c r="D14" s="113">
        <v>43.220224415303498</v>
      </c>
      <c r="E14" s="115">
        <v>3197</v>
      </c>
      <c r="F14" s="114">
        <v>3288</v>
      </c>
      <c r="G14" s="114">
        <v>3344</v>
      </c>
      <c r="H14" s="114">
        <v>3412</v>
      </c>
      <c r="I14" s="140">
        <v>3285</v>
      </c>
      <c r="J14" s="115">
        <v>-88</v>
      </c>
      <c r="K14" s="116">
        <v>-2.6788432267884321</v>
      </c>
    </row>
    <row r="15" spans="1:15" ht="15.95" customHeight="1" x14ac:dyDescent="0.2">
      <c r="A15" s="306" t="s">
        <v>231</v>
      </c>
      <c r="B15" s="307"/>
      <c r="C15" s="308"/>
      <c r="D15" s="113">
        <v>6.1781803433824525</v>
      </c>
      <c r="E15" s="115">
        <v>457</v>
      </c>
      <c r="F15" s="114">
        <v>460</v>
      </c>
      <c r="G15" s="114">
        <v>451</v>
      </c>
      <c r="H15" s="114">
        <v>463</v>
      </c>
      <c r="I15" s="140">
        <v>471</v>
      </c>
      <c r="J15" s="115">
        <v>-14</v>
      </c>
      <c r="K15" s="116">
        <v>-2.9723991507430996</v>
      </c>
    </row>
    <row r="16" spans="1:15" ht="15.95" customHeight="1" x14ac:dyDescent="0.2">
      <c r="A16" s="306" t="s">
        <v>232</v>
      </c>
      <c r="B16" s="307"/>
      <c r="C16" s="308"/>
      <c r="D16" s="113">
        <v>2.3658239826956873</v>
      </c>
      <c r="E16" s="115">
        <v>175</v>
      </c>
      <c r="F16" s="114">
        <v>191</v>
      </c>
      <c r="G16" s="114">
        <v>190</v>
      </c>
      <c r="H16" s="114">
        <v>196</v>
      </c>
      <c r="I16" s="140">
        <v>198</v>
      </c>
      <c r="J16" s="115">
        <v>-23</v>
      </c>
      <c r="K16" s="116">
        <v>-11.616161616161616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2.8525077734216575</v>
      </c>
      <c r="E18" s="115">
        <v>211</v>
      </c>
      <c r="F18" s="114">
        <v>212</v>
      </c>
      <c r="G18" s="114">
        <v>205</v>
      </c>
      <c r="H18" s="114">
        <v>219</v>
      </c>
      <c r="I18" s="140">
        <v>214</v>
      </c>
      <c r="J18" s="115">
        <v>-3</v>
      </c>
      <c r="K18" s="116">
        <v>-1.4018691588785046</v>
      </c>
    </row>
    <row r="19" spans="1:11" ht="14.1" customHeight="1" x14ac:dyDescent="0.2">
      <c r="A19" s="306" t="s">
        <v>235</v>
      </c>
      <c r="B19" s="307" t="s">
        <v>236</v>
      </c>
      <c r="C19" s="308"/>
      <c r="D19" s="113">
        <v>1.8656211977828849</v>
      </c>
      <c r="E19" s="115">
        <v>138</v>
      </c>
      <c r="F19" s="114">
        <v>147</v>
      </c>
      <c r="G19" s="114">
        <v>142</v>
      </c>
      <c r="H19" s="114">
        <v>145</v>
      </c>
      <c r="I19" s="140">
        <v>148</v>
      </c>
      <c r="J19" s="115">
        <v>-10</v>
      </c>
      <c r="K19" s="116">
        <v>-6.756756756756757</v>
      </c>
    </row>
    <row r="20" spans="1:11" ht="14.1" customHeight="1" x14ac:dyDescent="0.2">
      <c r="A20" s="306">
        <v>12</v>
      </c>
      <c r="B20" s="307" t="s">
        <v>237</v>
      </c>
      <c r="C20" s="308"/>
      <c r="D20" s="113">
        <v>1.3113424361227524</v>
      </c>
      <c r="E20" s="115">
        <v>97</v>
      </c>
      <c r="F20" s="114">
        <v>110</v>
      </c>
      <c r="G20" s="114">
        <v>119</v>
      </c>
      <c r="H20" s="114">
        <v>123</v>
      </c>
      <c r="I20" s="140">
        <v>122</v>
      </c>
      <c r="J20" s="115">
        <v>-25</v>
      </c>
      <c r="K20" s="116">
        <v>-20.491803278688526</v>
      </c>
    </row>
    <row r="21" spans="1:11" ht="14.1" customHeight="1" x14ac:dyDescent="0.2">
      <c r="A21" s="306">
        <v>21</v>
      </c>
      <c r="B21" s="307" t="s">
        <v>238</v>
      </c>
      <c r="C21" s="308"/>
      <c r="D21" s="113" t="s">
        <v>513</v>
      </c>
      <c r="E21" s="115" t="s">
        <v>513</v>
      </c>
      <c r="F21" s="114">
        <v>9</v>
      </c>
      <c r="G21" s="114">
        <v>10</v>
      </c>
      <c r="H21" s="114">
        <v>8</v>
      </c>
      <c r="I21" s="140">
        <v>7</v>
      </c>
      <c r="J21" s="115" t="s">
        <v>513</v>
      </c>
      <c r="K21" s="116" t="s">
        <v>513</v>
      </c>
    </row>
    <row r="22" spans="1:11" ht="14.1" customHeight="1" x14ac:dyDescent="0.2">
      <c r="A22" s="306">
        <v>22</v>
      </c>
      <c r="B22" s="307" t="s">
        <v>239</v>
      </c>
      <c r="C22" s="308"/>
      <c r="D22" s="113">
        <v>0.56779775584696501</v>
      </c>
      <c r="E22" s="115">
        <v>42</v>
      </c>
      <c r="F22" s="114">
        <v>32</v>
      </c>
      <c r="G22" s="114">
        <v>29</v>
      </c>
      <c r="H22" s="114">
        <v>32</v>
      </c>
      <c r="I22" s="140">
        <v>30</v>
      </c>
      <c r="J22" s="115">
        <v>12</v>
      </c>
      <c r="K22" s="116">
        <v>40</v>
      </c>
    </row>
    <row r="23" spans="1:11" ht="14.1" customHeight="1" x14ac:dyDescent="0.2">
      <c r="A23" s="306">
        <v>23</v>
      </c>
      <c r="B23" s="307" t="s">
        <v>240</v>
      </c>
      <c r="C23" s="308"/>
      <c r="D23" s="113">
        <v>0.25686088954981751</v>
      </c>
      <c r="E23" s="115">
        <v>19</v>
      </c>
      <c r="F23" s="114">
        <v>19</v>
      </c>
      <c r="G23" s="114">
        <v>22</v>
      </c>
      <c r="H23" s="114">
        <v>23</v>
      </c>
      <c r="I23" s="140">
        <v>24</v>
      </c>
      <c r="J23" s="115">
        <v>-5</v>
      </c>
      <c r="K23" s="116">
        <v>-20.833333333333332</v>
      </c>
    </row>
    <row r="24" spans="1:11" ht="14.1" customHeight="1" x14ac:dyDescent="0.2">
      <c r="A24" s="306">
        <v>24</v>
      </c>
      <c r="B24" s="307" t="s">
        <v>241</v>
      </c>
      <c r="C24" s="308"/>
      <c r="D24" s="113">
        <v>0.73002568608895502</v>
      </c>
      <c r="E24" s="115">
        <v>54</v>
      </c>
      <c r="F24" s="114">
        <v>51</v>
      </c>
      <c r="G24" s="114">
        <v>51</v>
      </c>
      <c r="H24" s="114">
        <v>50</v>
      </c>
      <c r="I24" s="140">
        <v>51</v>
      </c>
      <c r="J24" s="115">
        <v>3</v>
      </c>
      <c r="K24" s="116">
        <v>5.882352941176471</v>
      </c>
    </row>
    <row r="25" spans="1:11" ht="14.1" customHeight="1" x14ac:dyDescent="0.2">
      <c r="A25" s="306">
        <v>25</v>
      </c>
      <c r="B25" s="307" t="s">
        <v>242</v>
      </c>
      <c r="C25" s="308"/>
      <c r="D25" s="113">
        <v>1.4330133838042449</v>
      </c>
      <c r="E25" s="115">
        <v>106</v>
      </c>
      <c r="F25" s="114">
        <v>100</v>
      </c>
      <c r="G25" s="114">
        <v>99</v>
      </c>
      <c r="H25" s="114">
        <v>105</v>
      </c>
      <c r="I25" s="140">
        <v>110</v>
      </c>
      <c r="J25" s="115">
        <v>-4</v>
      </c>
      <c r="K25" s="116">
        <v>-3.6363636363636362</v>
      </c>
    </row>
    <row r="26" spans="1:11" ht="14.1" customHeight="1" x14ac:dyDescent="0.2">
      <c r="A26" s="306">
        <v>26</v>
      </c>
      <c r="B26" s="307" t="s">
        <v>243</v>
      </c>
      <c r="C26" s="308"/>
      <c r="D26" s="113">
        <v>0.95984858726510747</v>
      </c>
      <c r="E26" s="115">
        <v>71</v>
      </c>
      <c r="F26" s="114">
        <v>73</v>
      </c>
      <c r="G26" s="114">
        <v>70</v>
      </c>
      <c r="H26" s="114">
        <v>73</v>
      </c>
      <c r="I26" s="140">
        <v>76</v>
      </c>
      <c r="J26" s="115">
        <v>-5</v>
      </c>
      <c r="K26" s="116">
        <v>-6.5789473684210522</v>
      </c>
    </row>
    <row r="27" spans="1:11" ht="14.1" customHeight="1" x14ac:dyDescent="0.2">
      <c r="A27" s="306">
        <v>27</v>
      </c>
      <c r="B27" s="307" t="s">
        <v>244</v>
      </c>
      <c r="C27" s="308"/>
      <c r="D27" s="113">
        <v>0.33797485467081251</v>
      </c>
      <c r="E27" s="115">
        <v>25</v>
      </c>
      <c r="F27" s="114">
        <v>26</v>
      </c>
      <c r="G27" s="114">
        <v>24</v>
      </c>
      <c r="H27" s="114">
        <v>22</v>
      </c>
      <c r="I27" s="140">
        <v>24</v>
      </c>
      <c r="J27" s="115">
        <v>1</v>
      </c>
      <c r="K27" s="116">
        <v>4.166666666666667</v>
      </c>
    </row>
    <row r="28" spans="1:11" ht="14.1" customHeight="1" x14ac:dyDescent="0.2">
      <c r="A28" s="306">
        <v>28</v>
      </c>
      <c r="B28" s="307" t="s">
        <v>245</v>
      </c>
      <c r="C28" s="308"/>
      <c r="D28" s="113">
        <v>0.16222793024199</v>
      </c>
      <c r="E28" s="115">
        <v>12</v>
      </c>
      <c r="F28" s="114">
        <v>13</v>
      </c>
      <c r="G28" s="114">
        <v>14</v>
      </c>
      <c r="H28" s="114">
        <v>14</v>
      </c>
      <c r="I28" s="140">
        <v>13</v>
      </c>
      <c r="J28" s="115">
        <v>-1</v>
      </c>
      <c r="K28" s="116">
        <v>-7.6923076923076925</v>
      </c>
    </row>
    <row r="29" spans="1:11" ht="14.1" customHeight="1" x14ac:dyDescent="0.2">
      <c r="A29" s="306">
        <v>29</v>
      </c>
      <c r="B29" s="307" t="s">
        <v>246</v>
      </c>
      <c r="C29" s="308"/>
      <c r="D29" s="113">
        <v>1.8250642152223875</v>
      </c>
      <c r="E29" s="115">
        <v>135</v>
      </c>
      <c r="F29" s="114">
        <v>161</v>
      </c>
      <c r="G29" s="114">
        <v>159</v>
      </c>
      <c r="H29" s="114">
        <v>173</v>
      </c>
      <c r="I29" s="140">
        <v>170</v>
      </c>
      <c r="J29" s="115">
        <v>-35</v>
      </c>
      <c r="K29" s="116">
        <v>-20.588235294117649</v>
      </c>
    </row>
    <row r="30" spans="1:11" ht="14.1" customHeight="1" x14ac:dyDescent="0.2">
      <c r="A30" s="306" t="s">
        <v>247</v>
      </c>
      <c r="B30" s="307" t="s">
        <v>248</v>
      </c>
      <c r="C30" s="308"/>
      <c r="D30" s="113">
        <v>0.25686088954981751</v>
      </c>
      <c r="E30" s="115">
        <v>19</v>
      </c>
      <c r="F30" s="114">
        <v>22</v>
      </c>
      <c r="G30" s="114">
        <v>22</v>
      </c>
      <c r="H30" s="114">
        <v>22</v>
      </c>
      <c r="I30" s="140">
        <v>21</v>
      </c>
      <c r="J30" s="115">
        <v>-2</v>
      </c>
      <c r="K30" s="116">
        <v>-9.5238095238095237</v>
      </c>
    </row>
    <row r="31" spans="1:11" ht="14.1" customHeight="1" x14ac:dyDescent="0.2">
      <c r="A31" s="306" t="s">
        <v>249</v>
      </c>
      <c r="B31" s="307" t="s">
        <v>250</v>
      </c>
      <c r="C31" s="308"/>
      <c r="D31" s="113">
        <v>1.56820332567257</v>
      </c>
      <c r="E31" s="115">
        <v>116</v>
      </c>
      <c r="F31" s="114">
        <v>139</v>
      </c>
      <c r="G31" s="114">
        <v>137</v>
      </c>
      <c r="H31" s="114">
        <v>151</v>
      </c>
      <c r="I31" s="140">
        <v>149</v>
      </c>
      <c r="J31" s="115">
        <v>-33</v>
      </c>
      <c r="K31" s="116">
        <v>-22.14765100671141</v>
      </c>
    </row>
    <row r="32" spans="1:11" ht="14.1" customHeight="1" x14ac:dyDescent="0.2">
      <c r="A32" s="306">
        <v>31</v>
      </c>
      <c r="B32" s="307" t="s">
        <v>251</v>
      </c>
      <c r="C32" s="308"/>
      <c r="D32" s="113">
        <v>0.44612680816547251</v>
      </c>
      <c r="E32" s="115">
        <v>33</v>
      </c>
      <c r="F32" s="114">
        <v>36</v>
      </c>
      <c r="G32" s="114">
        <v>33</v>
      </c>
      <c r="H32" s="114">
        <v>35</v>
      </c>
      <c r="I32" s="140">
        <v>39</v>
      </c>
      <c r="J32" s="115">
        <v>-6</v>
      </c>
      <c r="K32" s="116">
        <v>-15.384615384615385</v>
      </c>
    </row>
    <row r="33" spans="1:11" ht="14.1" customHeight="1" x14ac:dyDescent="0.2">
      <c r="A33" s="306">
        <v>32</v>
      </c>
      <c r="B33" s="307" t="s">
        <v>252</v>
      </c>
      <c r="C33" s="308"/>
      <c r="D33" s="113">
        <v>1.5276463431120724</v>
      </c>
      <c r="E33" s="115">
        <v>113</v>
      </c>
      <c r="F33" s="114">
        <v>113</v>
      </c>
      <c r="G33" s="114">
        <v>116</v>
      </c>
      <c r="H33" s="114">
        <v>99</v>
      </c>
      <c r="I33" s="140">
        <v>103</v>
      </c>
      <c r="J33" s="115">
        <v>10</v>
      </c>
      <c r="K33" s="116">
        <v>9.7087378640776691</v>
      </c>
    </row>
    <row r="34" spans="1:11" ht="14.1" customHeight="1" x14ac:dyDescent="0.2">
      <c r="A34" s="306">
        <v>33</v>
      </c>
      <c r="B34" s="307" t="s">
        <v>253</v>
      </c>
      <c r="C34" s="308"/>
      <c r="D34" s="113">
        <v>0.68946870352845746</v>
      </c>
      <c r="E34" s="115">
        <v>51</v>
      </c>
      <c r="F34" s="114">
        <v>54</v>
      </c>
      <c r="G34" s="114">
        <v>57</v>
      </c>
      <c r="H34" s="114">
        <v>58</v>
      </c>
      <c r="I34" s="140">
        <v>57</v>
      </c>
      <c r="J34" s="115">
        <v>-6</v>
      </c>
      <c r="K34" s="116">
        <v>-10.526315789473685</v>
      </c>
    </row>
    <row r="35" spans="1:11" ht="14.1" customHeight="1" x14ac:dyDescent="0.2">
      <c r="A35" s="306">
        <v>34</v>
      </c>
      <c r="B35" s="307" t="s">
        <v>254</v>
      </c>
      <c r="C35" s="308"/>
      <c r="D35" s="113">
        <v>5.8402054887116401</v>
      </c>
      <c r="E35" s="115">
        <v>432</v>
      </c>
      <c r="F35" s="114">
        <v>443</v>
      </c>
      <c r="G35" s="114">
        <v>423</v>
      </c>
      <c r="H35" s="114">
        <v>423</v>
      </c>
      <c r="I35" s="140">
        <v>432</v>
      </c>
      <c r="J35" s="115">
        <v>0</v>
      </c>
      <c r="K35" s="116">
        <v>0</v>
      </c>
    </row>
    <row r="36" spans="1:11" ht="14.1" customHeight="1" x14ac:dyDescent="0.2">
      <c r="A36" s="306">
        <v>41</v>
      </c>
      <c r="B36" s="307" t="s">
        <v>255</v>
      </c>
      <c r="C36" s="308"/>
      <c r="D36" s="113">
        <v>0.33797485467081251</v>
      </c>
      <c r="E36" s="115">
        <v>25</v>
      </c>
      <c r="F36" s="114">
        <v>25</v>
      </c>
      <c r="G36" s="114">
        <v>25</v>
      </c>
      <c r="H36" s="114">
        <v>26</v>
      </c>
      <c r="I36" s="140">
        <v>26</v>
      </c>
      <c r="J36" s="115">
        <v>-1</v>
      </c>
      <c r="K36" s="116">
        <v>-3.8461538461538463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0.39205083141814251</v>
      </c>
      <c r="E38" s="115">
        <v>29</v>
      </c>
      <c r="F38" s="114">
        <v>30</v>
      </c>
      <c r="G38" s="114">
        <v>30</v>
      </c>
      <c r="H38" s="114">
        <v>27</v>
      </c>
      <c r="I38" s="140">
        <v>40</v>
      </c>
      <c r="J38" s="115">
        <v>-11</v>
      </c>
      <c r="K38" s="116">
        <v>-27.5</v>
      </c>
    </row>
    <row r="39" spans="1:11" ht="14.1" customHeight="1" x14ac:dyDescent="0.2">
      <c r="A39" s="306">
        <v>51</v>
      </c>
      <c r="B39" s="307" t="s">
        <v>258</v>
      </c>
      <c r="C39" s="308"/>
      <c r="D39" s="113">
        <v>16.43909693118832</v>
      </c>
      <c r="E39" s="115">
        <v>1216</v>
      </c>
      <c r="F39" s="114">
        <v>1238</v>
      </c>
      <c r="G39" s="114">
        <v>1288</v>
      </c>
      <c r="H39" s="114">
        <v>1307</v>
      </c>
      <c r="I39" s="140">
        <v>1393</v>
      </c>
      <c r="J39" s="115">
        <v>-177</v>
      </c>
      <c r="K39" s="116">
        <v>-12.706389088298636</v>
      </c>
    </row>
    <row r="40" spans="1:11" ht="14.1" customHeight="1" x14ac:dyDescent="0.2">
      <c r="A40" s="306" t="s">
        <v>259</v>
      </c>
      <c r="B40" s="307" t="s">
        <v>260</v>
      </c>
      <c r="C40" s="308"/>
      <c r="D40" s="113">
        <v>16.074084088143842</v>
      </c>
      <c r="E40" s="115">
        <v>1189</v>
      </c>
      <c r="F40" s="114">
        <v>1213</v>
      </c>
      <c r="G40" s="114">
        <v>1261</v>
      </c>
      <c r="H40" s="114">
        <v>1280</v>
      </c>
      <c r="I40" s="140">
        <v>1369</v>
      </c>
      <c r="J40" s="115">
        <v>-180</v>
      </c>
      <c r="K40" s="116">
        <v>-13.148283418553689</v>
      </c>
    </row>
    <row r="41" spans="1:11" ht="14.1" customHeight="1" x14ac:dyDescent="0.2">
      <c r="A41" s="306"/>
      <c r="B41" s="307" t="s">
        <v>261</v>
      </c>
      <c r="C41" s="308"/>
      <c r="D41" s="113">
        <v>2.9606597269163175</v>
      </c>
      <c r="E41" s="115">
        <v>219</v>
      </c>
      <c r="F41" s="114">
        <v>217</v>
      </c>
      <c r="G41" s="114">
        <v>230</v>
      </c>
      <c r="H41" s="114">
        <v>245</v>
      </c>
      <c r="I41" s="140">
        <v>241</v>
      </c>
      <c r="J41" s="115">
        <v>-22</v>
      </c>
      <c r="K41" s="116">
        <v>-9.1286307053941904</v>
      </c>
    </row>
    <row r="42" spans="1:11" ht="14.1" customHeight="1" x14ac:dyDescent="0.2">
      <c r="A42" s="306">
        <v>52</v>
      </c>
      <c r="B42" s="307" t="s">
        <v>262</v>
      </c>
      <c r="C42" s="308"/>
      <c r="D42" s="113">
        <v>5.1101798026226852</v>
      </c>
      <c r="E42" s="115">
        <v>378</v>
      </c>
      <c r="F42" s="114">
        <v>367</v>
      </c>
      <c r="G42" s="114">
        <v>382</v>
      </c>
      <c r="H42" s="114">
        <v>384</v>
      </c>
      <c r="I42" s="140">
        <v>353</v>
      </c>
      <c r="J42" s="115">
        <v>25</v>
      </c>
      <c r="K42" s="116">
        <v>7.0821529745042495</v>
      </c>
    </row>
    <row r="43" spans="1:11" ht="14.1" customHeight="1" x14ac:dyDescent="0.2">
      <c r="A43" s="306" t="s">
        <v>263</v>
      </c>
      <c r="B43" s="307" t="s">
        <v>264</v>
      </c>
      <c r="C43" s="308"/>
      <c r="D43" s="113">
        <v>4.8533189130728678</v>
      </c>
      <c r="E43" s="115">
        <v>359</v>
      </c>
      <c r="F43" s="114">
        <v>346</v>
      </c>
      <c r="G43" s="114">
        <v>360</v>
      </c>
      <c r="H43" s="114">
        <v>360</v>
      </c>
      <c r="I43" s="140">
        <v>329</v>
      </c>
      <c r="J43" s="115">
        <v>30</v>
      </c>
      <c r="K43" s="116">
        <v>9.1185410334346511</v>
      </c>
    </row>
    <row r="44" spans="1:11" ht="14.1" customHeight="1" x14ac:dyDescent="0.2">
      <c r="A44" s="306">
        <v>53</v>
      </c>
      <c r="B44" s="307" t="s">
        <v>265</v>
      </c>
      <c r="C44" s="308"/>
      <c r="D44" s="113">
        <v>1.1491145058807626</v>
      </c>
      <c r="E44" s="115">
        <v>85</v>
      </c>
      <c r="F44" s="114">
        <v>87</v>
      </c>
      <c r="G44" s="114">
        <v>93</v>
      </c>
      <c r="H44" s="114">
        <v>86</v>
      </c>
      <c r="I44" s="140">
        <v>76</v>
      </c>
      <c r="J44" s="115">
        <v>9</v>
      </c>
      <c r="K44" s="116">
        <v>11.842105263157896</v>
      </c>
    </row>
    <row r="45" spans="1:11" ht="14.1" customHeight="1" x14ac:dyDescent="0.2">
      <c r="A45" s="306" t="s">
        <v>266</v>
      </c>
      <c r="B45" s="307" t="s">
        <v>267</v>
      </c>
      <c r="C45" s="308"/>
      <c r="D45" s="113">
        <v>1.1085575233202649</v>
      </c>
      <c r="E45" s="115">
        <v>82</v>
      </c>
      <c r="F45" s="114">
        <v>84</v>
      </c>
      <c r="G45" s="114">
        <v>90</v>
      </c>
      <c r="H45" s="114">
        <v>84</v>
      </c>
      <c r="I45" s="140">
        <v>74</v>
      </c>
      <c r="J45" s="115">
        <v>8</v>
      </c>
      <c r="K45" s="116">
        <v>10.810810810810811</v>
      </c>
    </row>
    <row r="46" spans="1:11" ht="14.1" customHeight="1" x14ac:dyDescent="0.2">
      <c r="A46" s="306">
        <v>54</v>
      </c>
      <c r="B46" s="307" t="s">
        <v>268</v>
      </c>
      <c r="C46" s="308"/>
      <c r="D46" s="113">
        <v>8.8279032040016219</v>
      </c>
      <c r="E46" s="115">
        <v>653</v>
      </c>
      <c r="F46" s="114">
        <v>690</v>
      </c>
      <c r="G46" s="114">
        <v>676</v>
      </c>
      <c r="H46" s="114">
        <v>660</v>
      </c>
      <c r="I46" s="140">
        <v>643</v>
      </c>
      <c r="J46" s="115">
        <v>10</v>
      </c>
      <c r="K46" s="116">
        <v>1.5552099533437014</v>
      </c>
    </row>
    <row r="47" spans="1:11" ht="14.1" customHeight="1" x14ac:dyDescent="0.2">
      <c r="A47" s="306">
        <v>61</v>
      </c>
      <c r="B47" s="307" t="s">
        <v>269</v>
      </c>
      <c r="C47" s="308"/>
      <c r="D47" s="113">
        <v>0.93281059889144247</v>
      </c>
      <c r="E47" s="115">
        <v>69</v>
      </c>
      <c r="F47" s="114">
        <v>66</v>
      </c>
      <c r="G47" s="114">
        <v>69</v>
      </c>
      <c r="H47" s="114">
        <v>65</v>
      </c>
      <c r="I47" s="140">
        <v>63</v>
      </c>
      <c r="J47" s="115">
        <v>6</v>
      </c>
      <c r="K47" s="116">
        <v>9.5238095238095237</v>
      </c>
    </row>
    <row r="48" spans="1:11" ht="14.1" customHeight="1" x14ac:dyDescent="0.2">
      <c r="A48" s="306">
        <v>62</v>
      </c>
      <c r="B48" s="307" t="s">
        <v>270</v>
      </c>
      <c r="C48" s="308"/>
      <c r="D48" s="113">
        <v>12.369879680951737</v>
      </c>
      <c r="E48" s="115">
        <v>915</v>
      </c>
      <c r="F48" s="114">
        <v>937</v>
      </c>
      <c r="G48" s="114">
        <v>945</v>
      </c>
      <c r="H48" s="114">
        <v>963</v>
      </c>
      <c r="I48" s="140">
        <v>912</v>
      </c>
      <c r="J48" s="115">
        <v>3</v>
      </c>
      <c r="K48" s="116">
        <v>0.32894736842105265</v>
      </c>
    </row>
    <row r="49" spans="1:11" ht="14.1" customHeight="1" x14ac:dyDescent="0.2">
      <c r="A49" s="306">
        <v>63</v>
      </c>
      <c r="B49" s="307" t="s">
        <v>271</v>
      </c>
      <c r="C49" s="308"/>
      <c r="D49" s="113">
        <v>6.502636203866432</v>
      </c>
      <c r="E49" s="115">
        <v>481</v>
      </c>
      <c r="F49" s="114">
        <v>550</v>
      </c>
      <c r="G49" s="114">
        <v>610</v>
      </c>
      <c r="H49" s="114">
        <v>610</v>
      </c>
      <c r="I49" s="140">
        <v>551</v>
      </c>
      <c r="J49" s="115">
        <v>-70</v>
      </c>
      <c r="K49" s="116">
        <v>-12.704174228675136</v>
      </c>
    </row>
    <row r="50" spans="1:11" ht="14.1" customHeight="1" x14ac:dyDescent="0.2">
      <c r="A50" s="306" t="s">
        <v>272</v>
      </c>
      <c r="B50" s="307" t="s">
        <v>273</v>
      </c>
      <c r="C50" s="308"/>
      <c r="D50" s="113">
        <v>0.55427876166013246</v>
      </c>
      <c r="E50" s="115">
        <v>41</v>
      </c>
      <c r="F50" s="114">
        <v>40</v>
      </c>
      <c r="G50" s="114">
        <v>36</v>
      </c>
      <c r="H50" s="114">
        <v>36</v>
      </c>
      <c r="I50" s="140">
        <v>28</v>
      </c>
      <c r="J50" s="115">
        <v>13</v>
      </c>
      <c r="K50" s="116">
        <v>46.428571428571431</v>
      </c>
    </row>
    <row r="51" spans="1:11" ht="14.1" customHeight="1" x14ac:dyDescent="0.2">
      <c r="A51" s="306" t="s">
        <v>274</v>
      </c>
      <c r="B51" s="307" t="s">
        <v>275</v>
      </c>
      <c r="C51" s="308"/>
      <c r="D51" s="113">
        <v>5.4481546572934976</v>
      </c>
      <c r="E51" s="115">
        <v>403</v>
      </c>
      <c r="F51" s="114">
        <v>462</v>
      </c>
      <c r="G51" s="114">
        <v>508</v>
      </c>
      <c r="H51" s="114">
        <v>519</v>
      </c>
      <c r="I51" s="140">
        <v>474</v>
      </c>
      <c r="J51" s="115">
        <v>-71</v>
      </c>
      <c r="K51" s="116">
        <v>-14.978902953586498</v>
      </c>
    </row>
    <row r="52" spans="1:11" ht="14.1" customHeight="1" x14ac:dyDescent="0.2">
      <c r="A52" s="306">
        <v>71</v>
      </c>
      <c r="B52" s="307" t="s">
        <v>276</v>
      </c>
      <c r="C52" s="308"/>
      <c r="D52" s="113">
        <v>14.546437745031769</v>
      </c>
      <c r="E52" s="115">
        <v>1076</v>
      </c>
      <c r="F52" s="114">
        <v>1097</v>
      </c>
      <c r="G52" s="114">
        <v>1075</v>
      </c>
      <c r="H52" s="114">
        <v>1075</v>
      </c>
      <c r="I52" s="140">
        <v>1063</v>
      </c>
      <c r="J52" s="115">
        <v>13</v>
      </c>
      <c r="K52" s="116">
        <v>1.2229539040451551</v>
      </c>
    </row>
    <row r="53" spans="1:11" ht="14.1" customHeight="1" x14ac:dyDescent="0.2">
      <c r="A53" s="306" t="s">
        <v>277</v>
      </c>
      <c r="B53" s="307" t="s">
        <v>278</v>
      </c>
      <c r="C53" s="308"/>
      <c r="D53" s="113">
        <v>1.2843044477490875</v>
      </c>
      <c r="E53" s="115">
        <v>95</v>
      </c>
      <c r="F53" s="114">
        <v>94</v>
      </c>
      <c r="G53" s="114">
        <v>92</v>
      </c>
      <c r="H53" s="114">
        <v>97</v>
      </c>
      <c r="I53" s="140">
        <v>90</v>
      </c>
      <c r="J53" s="115">
        <v>5</v>
      </c>
      <c r="K53" s="116">
        <v>5.5555555555555554</v>
      </c>
    </row>
    <row r="54" spans="1:11" ht="14.1" customHeight="1" x14ac:dyDescent="0.2">
      <c r="A54" s="306" t="s">
        <v>279</v>
      </c>
      <c r="B54" s="307" t="s">
        <v>280</v>
      </c>
      <c r="C54" s="308"/>
      <c r="D54" s="113">
        <v>12.843044477490874</v>
      </c>
      <c r="E54" s="115">
        <v>950</v>
      </c>
      <c r="F54" s="114">
        <v>969</v>
      </c>
      <c r="G54" s="114">
        <v>951</v>
      </c>
      <c r="H54" s="114">
        <v>943</v>
      </c>
      <c r="I54" s="140">
        <v>935</v>
      </c>
      <c r="J54" s="115">
        <v>15</v>
      </c>
      <c r="K54" s="116">
        <v>1.6042780748663101</v>
      </c>
    </row>
    <row r="55" spans="1:11" ht="14.1" customHeight="1" x14ac:dyDescent="0.2">
      <c r="A55" s="306">
        <v>72</v>
      </c>
      <c r="B55" s="307" t="s">
        <v>281</v>
      </c>
      <c r="C55" s="308"/>
      <c r="D55" s="113">
        <v>1.5952413140462349</v>
      </c>
      <c r="E55" s="115">
        <v>118</v>
      </c>
      <c r="F55" s="114">
        <v>119</v>
      </c>
      <c r="G55" s="114">
        <v>117</v>
      </c>
      <c r="H55" s="114">
        <v>120</v>
      </c>
      <c r="I55" s="140">
        <v>114</v>
      </c>
      <c r="J55" s="115">
        <v>4</v>
      </c>
      <c r="K55" s="116">
        <v>3.5087719298245612</v>
      </c>
    </row>
    <row r="56" spans="1:11" ht="14.1" customHeight="1" x14ac:dyDescent="0.2">
      <c r="A56" s="306" t="s">
        <v>282</v>
      </c>
      <c r="B56" s="307" t="s">
        <v>283</v>
      </c>
      <c r="C56" s="308"/>
      <c r="D56" s="113">
        <v>0.135189941868325</v>
      </c>
      <c r="E56" s="115">
        <v>10</v>
      </c>
      <c r="F56" s="114">
        <v>11</v>
      </c>
      <c r="G56" s="114">
        <v>11</v>
      </c>
      <c r="H56" s="114">
        <v>11</v>
      </c>
      <c r="I56" s="140">
        <v>9</v>
      </c>
      <c r="J56" s="115">
        <v>1</v>
      </c>
      <c r="K56" s="116">
        <v>11.111111111111111</v>
      </c>
    </row>
    <row r="57" spans="1:11" ht="14.1" customHeight="1" x14ac:dyDescent="0.2">
      <c r="A57" s="306" t="s">
        <v>284</v>
      </c>
      <c r="B57" s="307" t="s">
        <v>285</v>
      </c>
      <c r="C57" s="308"/>
      <c r="D57" s="113">
        <v>1.1626335000675949</v>
      </c>
      <c r="E57" s="115">
        <v>86</v>
      </c>
      <c r="F57" s="114">
        <v>87</v>
      </c>
      <c r="G57" s="114">
        <v>87</v>
      </c>
      <c r="H57" s="114">
        <v>90</v>
      </c>
      <c r="I57" s="140">
        <v>87</v>
      </c>
      <c r="J57" s="115">
        <v>-1</v>
      </c>
      <c r="K57" s="116">
        <v>-1.1494252873563218</v>
      </c>
    </row>
    <row r="58" spans="1:11" ht="14.1" customHeight="1" x14ac:dyDescent="0.2">
      <c r="A58" s="306">
        <v>73</v>
      </c>
      <c r="B58" s="307" t="s">
        <v>286</v>
      </c>
      <c r="C58" s="308"/>
      <c r="D58" s="113">
        <v>0.52724077328646746</v>
      </c>
      <c r="E58" s="115">
        <v>39</v>
      </c>
      <c r="F58" s="114">
        <v>40</v>
      </c>
      <c r="G58" s="114">
        <v>40</v>
      </c>
      <c r="H58" s="114">
        <v>38</v>
      </c>
      <c r="I58" s="140">
        <v>41</v>
      </c>
      <c r="J58" s="115">
        <v>-2</v>
      </c>
      <c r="K58" s="116">
        <v>-4.8780487804878048</v>
      </c>
    </row>
    <row r="59" spans="1:11" ht="14.1" customHeight="1" x14ac:dyDescent="0.2">
      <c r="A59" s="306" t="s">
        <v>287</v>
      </c>
      <c r="B59" s="307" t="s">
        <v>288</v>
      </c>
      <c r="C59" s="308"/>
      <c r="D59" s="113">
        <v>0.35149384885764501</v>
      </c>
      <c r="E59" s="115">
        <v>26</v>
      </c>
      <c r="F59" s="114">
        <v>25</v>
      </c>
      <c r="G59" s="114">
        <v>25</v>
      </c>
      <c r="H59" s="114">
        <v>22</v>
      </c>
      <c r="I59" s="140">
        <v>25</v>
      </c>
      <c r="J59" s="115">
        <v>1</v>
      </c>
      <c r="K59" s="116">
        <v>4</v>
      </c>
    </row>
    <row r="60" spans="1:11" ht="14.1" customHeight="1" x14ac:dyDescent="0.2">
      <c r="A60" s="306">
        <v>81</v>
      </c>
      <c r="B60" s="307" t="s">
        <v>289</v>
      </c>
      <c r="C60" s="308"/>
      <c r="D60" s="113">
        <v>2.5821278896850073</v>
      </c>
      <c r="E60" s="115">
        <v>191</v>
      </c>
      <c r="F60" s="114">
        <v>185</v>
      </c>
      <c r="G60" s="114">
        <v>190</v>
      </c>
      <c r="H60" s="114">
        <v>210</v>
      </c>
      <c r="I60" s="140">
        <v>199</v>
      </c>
      <c r="J60" s="115">
        <v>-8</v>
      </c>
      <c r="K60" s="116">
        <v>-4.0201005025125625</v>
      </c>
    </row>
    <row r="61" spans="1:11" ht="14.1" customHeight="1" x14ac:dyDescent="0.2">
      <c r="A61" s="306" t="s">
        <v>290</v>
      </c>
      <c r="B61" s="307" t="s">
        <v>291</v>
      </c>
      <c r="C61" s="308"/>
      <c r="D61" s="113">
        <v>0.95984858726510747</v>
      </c>
      <c r="E61" s="115">
        <v>71</v>
      </c>
      <c r="F61" s="114">
        <v>65</v>
      </c>
      <c r="G61" s="114">
        <v>64</v>
      </c>
      <c r="H61" s="114">
        <v>70</v>
      </c>
      <c r="I61" s="140">
        <v>65</v>
      </c>
      <c r="J61" s="115">
        <v>6</v>
      </c>
      <c r="K61" s="116">
        <v>9.2307692307692299</v>
      </c>
    </row>
    <row r="62" spans="1:11" ht="14.1" customHeight="1" x14ac:dyDescent="0.2">
      <c r="A62" s="306" t="s">
        <v>292</v>
      </c>
      <c r="B62" s="307" t="s">
        <v>293</v>
      </c>
      <c r="C62" s="308"/>
      <c r="D62" s="113">
        <v>0.91929160470461002</v>
      </c>
      <c r="E62" s="115">
        <v>68</v>
      </c>
      <c r="F62" s="114">
        <v>65</v>
      </c>
      <c r="G62" s="114">
        <v>72</v>
      </c>
      <c r="H62" s="114">
        <v>82</v>
      </c>
      <c r="I62" s="140">
        <v>77</v>
      </c>
      <c r="J62" s="115">
        <v>-9</v>
      </c>
      <c r="K62" s="116">
        <v>-11.688311688311689</v>
      </c>
    </row>
    <row r="63" spans="1:11" ht="14.1" customHeight="1" x14ac:dyDescent="0.2">
      <c r="A63" s="306"/>
      <c r="B63" s="307" t="s">
        <v>294</v>
      </c>
      <c r="C63" s="308"/>
      <c r="D63" s="113">
        <v>0.70298769771529002</v>
      </c>
      <c r="E63" s="115">
        <v>52</v>
      </c>
      <c r="F63" s="114">
        <v>50</v>
      </c>
      <c r="G63" s="114">
        <v>55</v>
      </c>
      <c r="H63" s="114">
        <v>63</v>
      </c>
      <c r="I63" s="140">
        <v>58</v>
      </c>
      <c r="J63" s="115">
        <v>-6</v>
      </c>
      <c r="K63" s="116">
        <v>-10.344827586206897</v>
      </c>
    </row>
    <row r="64" spans="1:11" ht="14.1" customHeight="1" x14ac:dyDescent="0.2">
      <c r="A64" s="306" t="s">
        <v>295</v>
      </c>
      <c r="B64" s="307" t="s">
        <v>296</v>
      </c>
      <c r="C64" s="308"/>
      <c r="D64" s="113">
        <v>0.1216709476814925</v>
      </c>
      <c r="E64" s="115">
        <v>9</v>
      </c>
      <c r="F64" s="114">
        <v>9</v>
      </c>
      <c r="G64" s="114">
        <v>10</v>
      </c>
      <c r="H64" s="114">
        <v>9</v>
      </c>
      <c r="I64" s="140">
        <v>9</v>
      </c>
      <c r="J64" s="115">
        <v>0</v>
      </c>
      <c r="K64" s="116">
        <v>0</v>
      </c>
    </row>
    <row r="65" spans="1:11" ht="14.1" customHeight="1" x14ac:dyDescent="0.2">
      <c r="A65" s="306" t="s">
        <v>297</v>
      </c>
      <c r="B65" s="307" t="s">
        <v>298</v>
      </c>
      <c r="C65" s="308"/>
      <c r="D65" s="113">
        <v>0.32445586048398001</v>
      </c>
      <c r="E65" s="115">
        <v>24</v>
      </c>
      <c r="F65" s="114">
        <v>25</v>
      </c>
      <c r="G65" s="114">
        <v>27</v>
      </c>
      <c r="H65" s="114">
        <v>29</v>
      </c>
      <c r="I65" s="140">
        <v>31</v>
      </c>
      <c r="J65" s="115">
        <v>-7</v>
      </c>
      <c r="K65" s="116">
        <v>-22.580645161290324</v>
      </c>
    </row>
    <row r="66" spans="1:11" ht="14.1" customHeight="1" x14ac:dyDescent="0.2">
      <c r="A66" s="306">
        <v>82</v>
      </c>
      <c r="B66" s="307" t="s">
        <v>299</v>
      </c>
      <c r="C66" s="308"/>
      <c r="D66" s="113">
        <v>1.56820332567257</v>
      </c>
      <c r="E66" s="115">
        <v>116</v>
      </c>
      <c r="F66" s="114">
        <v>129</v>
      </c>
      <c r="G66" s="114">
        <v>137</v>
      </c>
      <c r="H66" s="114">
        <v>147</v>
      </c>
      <c r="I66" s="140">
        <v>136</v>
      </c>
      <c r="J66" s="115">
        <v>-20</v>
      </c>
      <c r="K66" s="116">
        <v>-14.705882352941176</v>
      </c>
    </row>
    <row r="67" spans="1:11" ht="14.1" customHeight="1" x14ac:dyDescent="0.2">
      <c r="A67" s="306" t="s">
        <v>300</v>
      </c>
      <c r="B67" s="307" t="s">
        <v>301</v>
      </c>
      <c r="C67" s="308"/>
      <c r="D67" s="113">
        <v>0.75706367446262002</v>
      </c>
      <c r="E67" s="115">
        <v>56</v>
      </c>
      <c r="F67" s="114">
        <v>60</v>
      </c>
      <c r="G67" s="114">
        <v>64</v>
      </c>
      <c r="H67" s="114">
        <v>72</v>
      </c>
      <c r="I67" s="140">
        <v>70</v>
      </c>
      <c r="J67" s="115">
        <v>-14</v>
      </c>
      <c r="K67" s="116">
        <v>-20</v>
      </c>
    </row>
    <row r="68" spans="1:11" ht="14.1" customHeight="1" x14ac:dyDescent="0.2">
      <c r="A68" s="306" t="s">
        <v>302</v>
      </c>
      <c r="B68" s="307" t="s">
        <v>303</v>
      </c>
      <c r="C68" s="308"/>
      <c r="D68" s="113">
        <v>0.41908881979180751</v>
      </c>
      <c r="E68" s="115">
        <v>31</v>
      </c>
      <c r="F68" s="114">
        <v>41</v>
      </c>
      <c r="G68" s="114">
        <v>42</v>
      </c>
      <c r="H68" s="114">
        <v>43</v>
      </c>
      <c r="I68" s="140">
        <v>38</v>
      </c>
      <c r="J68" s="115">
        <v>-7</v>
      </c>
      <c r="K68" s="116">
        <v>-18.421052631578949</v>
      </c>
    </row>
    <row r="69" spans="1:11" ht="14.1" customHeight="1" x14ac:dyDescent="0.2">
      <c r="A69" s="306">
        <v>83</v>
      </c>
      <c r="B69" s="307" t="s">
        <v>304</v>
      </c>
      <c r="C69" s="308"/>
      <c r="D69" s="113">
        <v>2.5415709071245098</v>
      </c>
      <c r="E69" s="115">
        <v>188</v>
      </c>
      <c r="F69" s="114">
        <v>191</v>
      </c>
      <c r="G69" s="114">
        <v>191</v>
      </c>
      <c r="H69" s="114">
        <v>200</v>
      </c>
      <c r="I69" s="140">
        <v>199</v>
      </c>
      <c r="J69" s="115">
        <v>-11</v>
      </c>
      <c r="K69" s="116">
        <v>-5.5276381909547743</v>
      </c>
    </row>
    <row r="70" spans="1:11" ht="14.1" customHeight="1" x14ac:dyDescent="0.2">
      <c r="A70" s="306" t="s">
        <v>305</v>
      </c>
      <c r="B70" s="307" t="s">
        <v>306</v>
      </c>
      <c r="C70" s="308"/>
      <c r="D70" s="113">
        <v>1.83858320940922</v>
      </c>
      <c r="E70" s="115">
        <v>136</v>
      </c>
      <c r="F70" s="114">
        <v>135</v>
      </c>
      <c r="G70" s="114">
        <v>135</v>
      </c>
      <c r="H70" s="114">
        <v>144</v>
      </c>
      <c r="I70" s="140">
        <v>141</v>
      </c>
      <c r="J70" s="115">
        <v>-5</v>
      </c>
      <c r="K70" s="116">
        <v>-3.5460992907801416</v>
      </c>
    </row>
    <row r="71" spans="1:11" ht="14.1" customHeight="1" x14ac:dyDescent="0.2">
      <c r="A71" s="306"/>
      <c r="B71" s="307" t="s">
        <v>307</v>
      </c>
      <c r="C71" s="308"/>
      <c r="D71" s="113">
        <v>0.85169663377044746</v>
      </c>
      <c r="E71" s="115">
        <v>63</v>
      </c>
      <c r="F71" s="114">
        <v>62</v>
      </c>
      <c r="G71" s="114">
        <v>63</v>
      </c>
      <c r="H71" s="114">
        <v>67</v>
      </c>
      <c r="I71" s="140">
        <v>66</v>
      </c>
      <c r="J71" s="115">
        <v>-3</v>
      </c>
      <c r="K71" s="116">
        <v>-4.5454545454545459</v>
      </c>
    </row>
    <row r="72" spans="1:11" ht="14.1" customHeight="1" x14ac:dyDescent="0.2">
      <c r="A72" s="306">
        <v>84</v>
      </c>
      <c r="B72" s="307" t="s">
        <v>308</v>
      </c>
      <c r="C72" s="308"/>
      <c r="D72" s="113">
        <v>1.0139245640124375</v>
      </c>
      <c r="E72" s="115">
        <v>75</v>
      </c>
      <c r="F72" s="114">
        <v>75</v>
      </c>
      <c r="G72" s="114">
        <v>75</v>
      </c>
      <c r="H72" s="114">
        <v>75</v>
      </c>
      <c r="I72" s="140">
        <v>78</v>
      </c>
      <c r="J72" s="115">
        <v>-3</v>
      </c>
      <c r="K72" s="116">
        <v>-3.8461538461538463</v>
      </c>
    </row>
    <row r="73" spans="1:11" ht="14.1" customHeight="1" x14ac:dyDescent="0.2">
      <c r="A73" s="306" t="s">
        <v>309</v>
      </c>
      <c r="B73" s="307" t="s">
        <v>310</v>
      </c>
      <c r="C73" s="308"/>
      <c r="D73" s="113">
        <v>0.135189941868325</v>
      </c>
      <c r="E73" s="115">
        <v>10</v>
      </c>
      <c r="F73" s="114">
        <v>6</v>
      </c>
      <c r="G73" s="114">
        <v>9</v>
      </c>
      <c r="H73" s="114">
        <v>8</v>
      </c>
      <c r="I73" s="140">
        <v>9</v>
      </c>
      <c r="J73" s="115">
        <v>1</v>
      </c>
      <c r="K73" s="116">
        <v>11.111111111111111</v>
      </c>
    </row>
    <row r="74" spans="1:11" ht="14.1" customHeight="1" x14ac:dyDescent="0.2">
      <c r="A74" s="306" t="s">
        <v>311</v>
      </c>
      <c r="B74" s="307" t="s">
        <v>312</v>
      </c>
      <c r="C74" s="308"/>
      <c r="D74" s="113">
        <v>5.4075976747330001E-2</v>
      </c>
      <c r="E74" s="115">
        <v>4</v>
      </c>
      <c r="F74" s="114">
        <v>4</v>
      </c>
      <c r="G74" s="114" t="s">
        <v>513</v>
      </c>
      <c r="H74" s="114" t="s">
        <v>513</v>
      </c>
      <c r="I74" s="140" t="s">
        <v>513</v>
      </c>
      <c r="J74" s="115" t="s">
        <v>513</v>
      </c>
      <c r="K74" s="116" t="s">
        <v>513</v>
      </c>
    </row>
    <row r="75" spans="1:11" ht="14.1" customHeight="1" x14ac:dyDescent="0.2">
      <c r="A75" s="306" t="s">
        <v>313</v>
      </c>
      <c r="B75" s="307" t="s">
        <v>314</v>
      </c>
      <c r="C75" s="308"/>
      <c r="D75" s="113">
        <v>0</v>
      </c>
      <c r="E75" s="115">
        <v>0</v>
      </c>
      <c r="F75" s="114">
        <v>0</v>
      </c>
      <c r="G75" s="114" t="s">
        <v>513</v>
      </c>
      <c r="H75" s="114">
        <v>0</v>
      </c>
      <c r="I75" s="140">
        <v>0</v>
      </c>
      <c r="J75" s="115">
        <v>0</v>
      </c>
      <c r="K75" s="116">
        <v>0</v>
      </c>
    </row>
    <row r="76" spans="1:11" ht="14.1" customHeight="1" x14ac:dyDescent="0.2">
      <c r="A76" s="306">
        <v>91</v>
      </c>
      <c r="B76" s="307" t="s">
        <v>315</v>
      </c>
      <c r="C76" s="308"/>
      <c r="D76" s="113">
        <v>0</v>
      </c>
      <c r="E76" s="115">
        <v>0</v>
      </c>
      <c r="F76" s="114">
        <v>0</v>
      </c>
      <c r="G76" s="114">
        <v>0</v>
      </c>
      <c r="H76" s="114" t="s">
        <v>513</v>
      </c>
      <c r="I76" s="140" t="s">
        <v>513</v>
      </c>
      <c r="J76" s="115" t="s">
        <v>513</v>
      </c>
      <c r="K76" s="116" t="s">
        <v>513</v>
      </c>
    </row>
    <row r="77" spans="1:11" ht="14.1" customHeight="1" x14ac:dyDescent="0.2">
      <c r="A77" s="306">
        <v>92</v>
      </c>
      <c r="B77" s="307" t="s">
        <v>316</v>
      </c>
      <c r="C77" s="308"/>
      <c r="D77" s="113">
        <v>0.37853183723131001</v>
      </c>
      <c r="E77" s="115">
        <v>28</v>
      </c>
      <c r="F77" s="114">
        <v>26</v>
      </c>
      <c r="G77" s="114">
        <v>26</v>
      </c>
      <c r="H77" s="114">
        <v>29</v>
      </c>
      <c r="I77" s="140">
        <v>24</v>
      </c>
      <c r="J77" s="115">
        <v>4</v>
      </c>
      <c r="K77" s="116">
        <v>16.666666666666668</v>
      </c>
    </row>
    <row r="78" spans="1:11" ht="14.1" customHeight="1" x14ac:dyDescent="0.2">
      <c r="A78" s="306">
        <v>93</v>
      </c>
      <c r="B78" s="307" t="s">
        <v>317</v>
      </c>
      <c r="C78" s="308"/>
      <c r="D78" s="113">
        <v>0.135189941868325</v>
      </c>
      <c r="E78" s="115">
        <v>10</v>
      </c>
      <c r="F78" s="114" t="s">
        <v>513</v>
      </c>
      <c r="G78" s="114" t="s">
        <v>513</v>
      </c>
      <c r="H78" s="114">
        <v>6</v>
      </c>
      <c r="I78" s="140">
        <v>8</v>
      </c>
      <c r="J78" s="115">
        <v>2</v>
      </c>
      <c r="K78" s="116">
        <v>25</v>
      </c>
    </row>
    <row r="79" spans="1:11" ht="14.1" customHeight="1" x14ac:dyDescent="0.2">
      <c r="A79" s="306">
        <v>94</v>
      </c>
      <c r="B79" s="307" t="s">
        <v>318</v>
      </c>
      <c r="C79" s="308"/>
      <c r="D79" s="113">
        <v>0.32445586048398001</v>
      </c>
      <c r="E79" s="115">
        <v>24</v>
      </c>
      <c r="F79" s="114">
        <v>50</v>
      </c>
      <c r="G79" s="114">
        <v>42</v>
      </c>
      <c r="H79" s="114">
        <v>46</v>
      </c>
      <c r="I79" s="140">
        <v>42</v>
      </c>
      <c r="J79" s="115">
        <v>-18</v>
      </c>
      <c r="K79" s="116">
        <v>-42.857142857142854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3.650128430444775</v>
      </c>
      <c r="E81" s="143">
        <v>270</v>
      </c>
      <c r="F81" s="144">
        <v>287</v>
      </c>
      <c r="G81" s="144">
        <v>283</v>
      </c>
      <c r="H81" s="144">
        <v>298</v>
      </c>
      <c r="I81" s="145">
        <v>285</v>
      </c>
      <c r="J81" s="143">
        <v>-15</v>
      </c>
      <c r="K81" s="146">
        <v>-5.2631578947368425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3901</v>
      </c>
      <c r="G12" s="536">
        <v>3064</v>
      </c>
      <c r="H12" s="536">
        <v>3975</v>
      </c>
      <c r="I12" s="536">
        <v>4683</v>
      </c>
      <c r="J12" s="537">
        <v>3595</v>
      </c>
      <c r="K12" s="538">
        <v>306</v>
      </c>
      <c r="L12" s="349">
        <v>8.5118219749652297</v>
      </c>
    </row>
    <row r="13" spans="1:17" s="110" customFormat="1" ht="15" customHeight="1" x14ac:dyDescent="0.2">
      <c r="A13" s="350" t="s">
        <v>344</v>
      </c>
      <c r="B13" s="351" t="s">
        <v>345</v>
      </c>
      <c r="C13" s="347"/>
      <c r="D13" s="347"/>
      <c r="E13" s="348"/>
      <c r="F13" s="536">
        <v>2323</v>
      </c>
      <c r="G13" s="536">
        <v>1716</v>
      </c>
      <c r="H13" s="536">
        <v>2314</v>
      </c>
      <c r="I13" s="536">
        <v>2753</v>
      </c>
      <c r="J13" s="537">
        <v>2226</v>
      </c>
      <c r="K13" s="538">
        <v>97</v>
      </c>
      <c r="L13" s="349">
        <v>4.3575920934411503</v>
      </c>
    </row>
    <row r="14" spans="1:17" s="110" customFormat="1" ht="22.5" customHeight="1" x14ac:dyDescent="0.2">
      <c r="A14" s="350"/>
      <c r="B14" s="351" t="s">
        <v>346</v>
      </c>
      <c r="C14" s="347"/>
      <c r="D14" s="347"/>
      <c r="E14" s="348"/>
      <c r="F14" s="536">
        <v>1578</v>
      </c>
      <c r="G14" s="536">
        <v>1348</v>
      </c>
      <c r="H14" s="536">
        <v>1661</v>
      </c>
      <c r="I14" s="536">
        <v>1930</v>
      </c>
      <c r="J14" s="537">
        <v>1369</v>
      </c>
      <c r="K14" s="538">
        <v>209</v>
      </c>
      <c r="L14" s="349">
        <v>15.266617969320672</v>
      </c>
    </row>
    <row r="15" spans="1:17" s="110" customFormat="1" ht="15" customHeight="1" x14ac:dyDescent="0.2">
      <c r="A15" s="350" t="s">
        <v>347</v>
      </c>
      <c r="B15" s="351" t="s">
        <v>108</v>
      </c>
      <c r="C15" s="347"/>
      <c r="D15" s="347"/>
      <c r="E15" s="348"/>
      <c r="F15" s="536">
        <v>619</v>
      </c>
      <c r="G15" s="536">
        <v>651</v>
      </c>
      <c r="H15" s="536">
        <v>1253</v>
      </c>
      <c r="I15" s="536">
        <v>691</v>
      </c>
      <c r="J15" s="537">
        <v>537</v>
      </c>
      <c r="K15" s="538">
        <v>82</v>
      </c>
      <c r="L15" s="349">
        <v>15.270018621973929</v>
      </c>
    </row>
    <row r="16" spans="1:17" s="110" customFormat="1" ht="15" customHeight="1" x14ac:dyDescent="0.2">
      <c r="A16" s="350"/>
      <c r="B16" s="351" t="s">
        <v>109</v>
      </c>
      <c r="C16" s="347"/>
      <c r="D16" s="347"/>
      <c r="E16" s="348"/>
      <c r="F16" s="536">
        <v>2706</v>
      </c>
      <c r="G16" s="536">
        <v>2089</v>
      </c>
      <c r="H16" s="536">
        <v>2425</v>
      </c>
      <c r="I16" s="536">
        <v>3313</v>
      </c>
      <c r="J16" s="537">
        <v>2567</v>
      </c>
      <c r="K16" s="538">
        <v>139</v>
      </c>
      <c r="L16" s="349">
        <v>5.4148811842617839</v>
      </c>
    </row>
    <row r="17" spans="1:12" s="110" customFormat="1" ht="15" customHeight="1" x14ac:dyDescent="0.2">
      <c r="A17" s="350"/>
      <c r="B17" s="351" t="s">
        <v>110</v>
      </c>
      <c r="C17" s="347"/>
      <c r="D17" s="347"/>
      <c r="E17" s="348"/>
      <c r="F17" s="536">
        <v>538</v>
      </c>
      <c r="G17" s="536">
        <v>301</v>
      </c>
      <c r="H17" s="536">
        <v>272</v>
      </c>
      <c r="I17" s="536">
        <v>639</v>
      </c>
      <c r="J17" s="537">
        <v>446</v>
      </c>
      <c r="K17" s="538">
        <v>92</v>
      </c>
      <c r="L17" s="349">
        <v>20.627802690582961</v>
      </c>
    </row>
    <row r="18" spans="1:12" s="110" customFormat="1" ht="15" customHeight="1" x14ac:dyDescent="0.2">
      <c r="A18" s="350"/>
      <c r="B18" s="351" t="s">
        <v>111</v>
      </c>
      <c r="C18" s="347"/>
      <c r="D18" s="347"/>
      <c r="E18" s="348"/>
      <c r="F18" s="536">
        <v>38</v>
      </c>
      <c r="G18" s="536">
        <v>23</v>
      </c>
      <c r="H18" s="536">
        <v>25</v>
      </c>
      <c r="I18" s="536">
        <v>40</v>
      </c>
      <c r="J18" s="537">
        <v>45</v>
      </c>
      <c r="K18" s="538">
        <v>-7</v>
      </c>
      <c r="L18" s="349">
        <v>-15.555555555555555</v>
      </c>
    </row>
    <row r="19" spans="1:12" s="110" customFormat="1" ht="15" customHeight="1" x14ac:dyDescent="0.2">
      <c r="A19" s="118" t="s">
        <v>113</v>
      </c>
      <c r="B19" s="119" t="s">
        <v>181</v>
      </c>
      <c r="C19" s="347"/>
      <c r="D19" s="347"/>
      <c r="E19" s="348"/>
      <c r="F19" s="536">
        <v>2472</v>
      </c>
      <c r="G19" s="536">
        <v>1895</v>
      </c>
      <c r="H19" s="536">
        <v>2564</v>
      </c>
      <c r="I19" s="536">
        <v>3312</v>
      </c>
      <c r="J19" s="537">
        <v>2267</v>
      </c>
      <c r="K19" s="538">
        <v>205</v>
      </c>
      <c r="L19" s="349">
        <v>9.042787825319806</v>
      </c>
    </row>
    <row r="20" spans="1:12" s="110" customFormat="1" ht="15" customHeight="1" x14ac:dyDescent="0.2">
      <c r="A20" s="118"/>
      <c r="B20" s="119" t="s">
        <v>182</v>
      </c>
      <c r="C20" s="347"/>
      <c r="D20" s="347"/>
      <c r="E20" s="348"/>
      <c r="F20" s="536">
        <v>1429</v>
      </c>
      <c r="G20" s="536">
        <v>1169</v>
      </c>
      <c r="H20" s="536">
        <v>1411</v>
      </c>
      <c r="I20" s="536">
        <v>1371</v>
      </c>
      <c r="J20" s="537">
        <v>1328</v>
      </c>
      <c r="K20" s="538">
        <v>101</v>
      </c>
      <c r="L20" s="349">
        <v>7.6054216867469879</v>
      </c>
    </row>
    <row r="21" spans="1:12" s="110" customFormat="1" ht="15" customHeight="1" x14ac:dyDescent="0.2">
      <c r="A21" s="118" t="s">
        <v>113</v>
      </c>
      <c r="B21" s="119" t="s">
        <v>116</v>
      </c>
      <c r="C21" s="347"/>
      <c r="D21" s="347"/>
      <c r="E21" s="348"/>
      <c r="F21" s="536">
        <v>3223</v>
      </c>
      <c r="G21" s="536">
        <v>2314</v>
      </c>
      <c r="H21" s="536">
        <v>3186</v>
      </c>
      <c r="I21" s="536">
        <v>3624</v>
      </c>
      <c r="J21" s="537">
        <v>2937</v>
      </c>
      <c r="K21" s="538">
        <v>286</v>
      </c>
      <c r="L21" s="349">
        <v>9.7378277153558059</v>
      </c>
    </row>
    <row r="22" spans="1:12" s="110" customFormat="1" ht="15" customHeight="1" x14ac:dyDescent="0.2">
      <c r="A22" s="118"/>
      <c r="B22" s="119" t="s">
        <v>117</v>
      </c>
      <c r="C22" s="347"/>
      <c r="D22" s="347"/>
      <c r="E22" s="348"/>
      <c r="F22" s="536">
        <v>672</v>
      </c>
      <c r="G22" s="536">
        <v>741</v>
      </c>
      <c r="H22" s="536">
        <v>784</v>
      </c>
      <c r="I22" s="536">
        <v>1055</v>
      </c>
      <c r="J22" s="537">
        <v>651</v>
      </c>
      <c r="K22" s="538">
        <v>21</v>
      </c>
      <c r="L22" s="349">
        <v>3.225806451612903</v>
      </c>
    </row>
    <row r="23" spans="1:12" s="110" customFormat="1" ht="15" customHeight="1" x14ac:dyDescent="0.2">
      <c r="A23" s="352" t="s">
        <v>347</v>
      </c>
      <c r="B23" s="353" t="s">
        <v>193</v>
      </c>
      <c r="C23" s="354"/>
      <c r="D23" s="354"/>
      <c r="E23" s="355"/>
      <c r="F23" s="539">
        <v>76</v>
      </c>
      <c r="G23" s="539">
        <v>147</v>
      </c>
      <c r="H23" s="539">
        <v>571</v>
      </c>
      <c r="I23" s="539">
        <v>31</v>
      </c>
      <c r="J23" s="540">
        <v>50</v>
      </c>
      <c r="K23" s="541">
        <v>26</v>
      </c>
      <c r="L23" s="356">
        <v>52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30.7</v>
      </c>
      <c r="G25" s="542">
        <v>39.799999999999997</v>
      </c>
      <c r="H25" s="542">
        <v>37.4</v>
      </c>
      <c r="I25" s="542">
        <v>52.4</v>
      </c>
      <c r="J25" s="542">
        <v>34.1</v>
      </c>
      <c r="K25" s="543" t="s">
        <v>349</v>
      </c>
      <c r="L25" s="364">
        <v>-3.4000000000000021</v>
      </c>
    </row>
    <row r="26" spans="1:12" s="110" customFormat="1" ht="15" customHeight="1" x14ac:dyDescent="0.2">
      <c r="A26" s="365" t="s">
        <v>105</v>
      </c>
      <c r="B26" s="366" t="s">
        <v>345</v>
      </c>
      <c r="C26" s="362"/>
      <c r="D26" s="362"/>
      <c r="E26" s="363"/>
      <c r="F26" s="542">
        <v>26.9</v>
      </c>
      <c r="G26" s="542">
        <v>33.700000000000003</v>
      </c>
      <c r="H26" s="542">
        <v>29.7</v>
      </c>
      <c r="I26" s="542">
        <v>48.9</v>
      </c>
      <c r="J26" s="544">
        <v>29.5</v>
      </c>
      <c r="K26" s="543" t="s">
        <v>349</v>
      </c>
      <c r="L26" s="364">
        <v>-2.6000000000000014</v>
      </c>
    </row>
    <row r="27" spans="1:12" s="110" customFormat="1" ht="15" customHeight="1" x14ac:dyDescent="0.2">
      <c r="A27" s="365"/>
      <c r="B27" s="366" t="s">
        <v>346</v>
      </c>
      <c r="C27" s="362"/>
      <c r="D27" s="362"/>
      <c r="E27" s="363"/>
      <c r="F27" s="542">
        <v>36.5</v>
      </c>
      <c r="G27" s="542">
        <v>47.7</v>
      </c>
      <c r="H27" s="542">
        <v>47.4</v>
      </c>
      <c r="I27" s="542">
        <v>57.4</v>
      </c>
      <c r="J27" s="542">
        <v>41.7</v>
      </c>
      <c r="K27" s="543" t="s">
        <v>349</v>
      </c>
      <c r="L27" s="364">
        <v>-5.2000000000000028</v>
      </c>
    </row>
    <row r="28" spans="1:12" s="110" customFormat="1" ht="15" customHeight="1" x14ac:dyDescent="0.2">
      <c r="A28" s="365" t="s">
        <v>113</v>
      </c>
      <c r="B28" s="366" t="s">
        <v>108</v>
      </c>
      <c r="C28" s="362"/>
      <c r="D28" s="362"/>
      <c r="E28" s="363"/>
      <c r="F28" s="542">
        <v>46.3</v>
      </c>
      <c r="G28" s="542">
        <v>52.1</v>
      </c>
      <c r="H28" s="542">
        <v>44.8</v>
      </c>
      <c r="I28" s="542">
        <v>53.4</v>
      </c>
      <c r="J28" s="542">
        <v>47.5</v>
      </c>
      <c r="K28" s="543" t="s">
        <v>349</v>
      </c>
      <c r="L28" s="364">
        <v>-1.2000000000000028</v>
      </c>
    </row>
    <row r="29" spans="1:12" s="110" customFormat="1" ht="11.25" x14ac:dyDescent="0.2">
      <c r="A29" s="365"/>
      <c r="B29" s="366" t="s">
        <v>109</v>
      </c>
      <c r="C29" s="362"/>
      <c r="D29" s="362"/>
      <c r="E29" s="363"/>
      <c r="F29" s="542">
        <v>27.5</v>
      </c>
      <c r="G29" s="542">
        <v>36.4</v>
      </c>
      <c r="H29" s="542">
        <v>35.700000000000003</v>
      </c>
      <c r="I29" s="542">
        <v>50.9</v>
      </c>
      <c r="J29" s="544">
        <v>32</v>
      </c>
      <c r="K29" s="543" t="s">
        <v>349</v>
      </c>
      <c r="L29" s="364">
        <v>-4.5</v>
      </c>
    </row>
    <row r="30" spans="1:12" s="110" customFormat="1" ht="15" customHeight="1" x14ac:dyDescent="0.2">
      <c r="A30" s="365"/>
      <c r="B30" s="366" t="s">
        <v>110</v>
      </c>
      <c r="C30" s="362"/>
      <c r="D30" s="362"/>
      <c r="E30" s="363"/>
      <c r="F30" s="542">
        <v>30.9</v>
      </c>
      <c r="G30" s="542">
        <v>41.6</v>
      </c>
      <c r="H30" s="542">
        <v>33.9</v>
      </c>
      <c r="I30" s="542">
        <v>59.7</v>
      </c>
      <c r="J30" s="542">
        <v>31.2</v>
      </c>
      <c r="K30" s="543" t="s">
        <v>349</v>
      </c>
      <c r="L30" s="364">
        <v>-0.30000000000000071</v>
      </c>
    </row>
    <row r="31" spans="1:12" s="110" customFormat="1" ht="15" customHeight="1" x14ac:dyDescent="0.2">
      <c r="A31" s="365"/>
      <c r="B31" s="366" t="s">
        <v>111</v>
      </c>
      <c r="C31" s="362"/>
      <c r="D31" s="362"/>
      <c r="E31" s="363"/>
      <c r="F31" s="542">
        <v>36.799999999999997</v>
      </c>
      <c r="G31" s="542">
        <v>39.1</v>
      </c>
      <c r="H31" s="542">
        <v>32</v>
      </c>
      <c r="I31" s="542">
        <v>42.5</v>
      </c>
      <c r="J31" s="542">
        <v>37.799999999999997</v>
      </c>
      <c r="K31" s="543" t="s">
        <v>349</v>
      </c>
      <c r="L31" s="364">
        <v>-1</v>
      </c>
    </row>
    <row r="32" spans="1:12" s="110" customFormat="1" ht="15" customHeight="1" x14ac:dyDescent="0.2">
      <c r="A32" s="367" t="s">
        <v>113</v>
      </c>
      <c r="B32" s="368" t="s">
        <v>181</v>
      </c>
      <c r="C32" s="362"/>
      <c r="D32" s="362"/>
      <c r="E32" s="363"/>
      <c r="F32" s="542">
        <v>27.5</v>
      </c>
      <c r="G32" s="542">
        <v>39.5</v>
      </c>
      <c r="H32" s="542">
        <v>34.299999999999997</v>
      </c>
      <c r="I32" s="542">
        <v>56.3</v>
      </c>
      <c r="J32" s="544">
        <v>30.8</v>
      </c>
      <c r="K32" s="543" t="s">
        <v>349</v>
      </c>
      <c r="L32" s="364">
        <v>-3.3000000000000007</v>
      </c>
    </row>
    <row r="33" spans="1:12" s="110" customFormat="1" ht="15" customHeight="1" x14ac:dyDescent="0.2">
      <c r="A33" s="367"/>
      <c r="B33" s="368" t="s">
        <v>182</v>
      </c>
      <c r="C33" s="362"/>
      <c r="D33" s="362"/>
      <c r="E33" s="363"/>
      <c r="F33" s="542">
        <v>36.200000000000003</v>
      </c>
      <c r="G33" s="542">
        <v>40.1</v>
      </c>
      <c r="H33" s="542">
        <v>41.7</v>
      </c>
      <c r="I33" s="542">
        <v>43</v>
      </c>
      <c r="J33" s="542">
        <v>39.700000000000003</v>
      </c>
      <c r="K33" s="543" t="s">
        <v>349</v>
      </c>
      <c r="L33" s="364">
        <v>-3.5</v>
      </c>
    </row>
    <row r="34" spans="1:12" s="369" customFormat="1" ht="15" customHeight="1" x14ac:dyDescent="0.2">
      <c r="A34" s="367" t="s">
        <v>113</v>
      </c>
      <c r="B34" s="368" t="s">
        <v>116</v>
      </c>
      <c r="C34" s="362"/>
      <c r="D34" s="362"/>
      <c r="E34" s="363"/>
      <c r="F34" s="542">
        <v>30.8</v>
      </c>
      <c r="G34" s="542">
        <v>38.700000000000003</v>
      </c>
      <c r="H34" s="542">
        <v>37.9</v>
      </c>
      <c r="I34" s="542">
        <v>49.5</v>
      </c>
      <c r="J34" s="542">
        <v>34.9</v>
      </c>
      <c r="K34" s="543" t="s">
        <v>349</v>
      </c>
      <c r="L34" s="364">
        <v>-4.0999999999999979</v>
      </c>
    </row>
    <row r="35" spans="1:12" s="369" customFormat="1" ht="11.25" x14ac:dyDescent="0.2">
      <c r="A35" s="370"/>
      <c r="B35" s="371" t="s">
        <v>117</v>
      </c>
      <c r="C35" s="372"/>
      <c r="D35" s="372"/>
      <c r="E35" s="373"/>
      <c r="F35" s="545">
        <v>30.6</v>
      </c>
      <c r="G35" s="545">
        <v>43.1</v>
      </c>
      <c r="H35" s="545">
        <v>35.799999999999997</v>
      </c>
      <c r="I35" s="545">
        <v>62.3</v>
      </c>
      <c r="J35" s="546">
        <v>31</v>
      </c>
      <c r="K35" s="547" t="s">
        <v>349</v>
      </c>
      <c r="L35" s="374">
        <v>-0.39999999999999858</v>
      </c>
    </row>
    <row r="36" spans="1:12" s="369" customFormat="1" ht="15.95" customHeight="1" x14ac:dyDescent="0.2">
      <c r="A36" s="375" t="s">
        <v>350</v>
      </c>
      <c r="B36" s="376"/>
      <c r="C36" s="377"/>
      <c r="D36" s="376"/>
      <c r="E36" s="378"/>
      <c r="F36" s="548">
        <v>3815</v>
      </c>
      <c r="G36" s="548">
        <v>2898</v>
      </c>
      <c r="H36" s="548">
        <v>3343</v>
      </c>
      <c r="I36" s="548">
        <v>4637</v>
      </c>
      <c r="J36" s="548">
        <v>3529</v>
      </c>
      <c r="K36" s="549">
        <v>286</v>
      </c>
      <c r="L36" s="380">
        <v>8.1042788325304613</v>
      </c>
    </row>
    <row r="37" spans="1:12" s="369" customFormat="1" ht="15.95" customHeight="1" x14ac:dyDescent="0.2">
      <c r="A37" s="381"/>
      <c r="B37" s="382" t="s">
        <v>113</v>
      </c>
      <c r="C37" s="382" t="s">
        <v>351</v>
      </c>
      <c r="D37" s="382"/>
      <c r="E37" s="383"/>
      <c r="F37" s="548">
        <v>1173</v>
      </c>
      <c r="G37" s="548">
        <v>1152</v>
      </c>
      <c r="H37" s="548">
        <v>1249</v>
      </c>
      <c r="I37" s="548">
        <v>2430</v>
      </c>
      <c r="J37" s="548">
        <v>1204</v>
      </c>
      <c r="K37" s="549">
        <v>-31</v>
      </c>
      <c r="L37" s="380">
        <v>-2.5747508305647839</v>
      </c>
    </row>
    <row r="38" spans="1:12" s="369" customFormat="1" ht="15.95" customHeight="1" x14ac:dyDescent="0.2">
      <c r="A38" s="381"/>
      <c r="B38" s="384" t="s">
        <v>105</v>
      </c>
      <c r="C38" s="384" t="s">
        <v>106</v>
      </c>
      <c r="D38" s="385"/>
      <c r="E38" s="383"/>
      <c r="F38" s="548">
        <v>2278</v>
      </c>
      <c r="G38" s="548">
        <v>1649</v>
      </c>
      <c r="H38" s="548">
        <v>1894</v>
      </c>
      <c r="I38" s="548">
        <v>2728</v>
      </c>
      <c r="J38" s="550">
        <v>2192</v>
      </c>
      <c r="K38" s="549">
        <v>86</v>
      </c>
      <c r="L38" s="380">
        <v>3.9233576642335768</v>
      </c>
    </row>
    <row r="39" spans="1:12" s="369" customFormat="1" ht="15.95" customHeight="1" x14ac:dyDescent="0.2">
      <c r="A39" s="381"/>
      <c r="B39" s="385"/>
      <c r="C39" s="382" t="s">
        <v>352</v>
      </c>
      <c r="D39" s="385"/>
      <c r="E39" s="383"/>
      <c r="F39" s="548">
        <v>612</v>
      </c>
      <c r="G39" s="548">
        <v>556</v>
      </c>
      <c r="H39" s="548">
        <v>562</v>
      </c>
      <c r="I39" s="548">
        <v>1335</v>
      </c>
      <c r="J39" s="548">
        <v>647</v>
      </c>
      <c r="K39" s="549">
        <v>-35</v>
      </c>
      <c r="L39" s="380">
        <v>-5.4095826893353944</v>
      </c>
    </row>
    <row r="40" spans="1:12" s="369" customFormat="1" ht="15.95" customHeight="1" x14ac:dyDescent="0.2">
      <c r="A40" s="381"/>
      <c r="B40" s="384"/>
      <c r="C40" s="384" t="s">
        <v>107</v>
      </c>
      <c r="D40" s="385"/>
      <c r="E40" s="383"/>
      <c r="F40" s="548">
        <v>1537</v>
      </c>
      <c r="G40" s="548">
        <v>1249</v>
      </c>
      <c r="H40" s="548">
        <v>1449</v>
      </c>
      <c r="I40" s="548">
        <v>1909</v>
      </c>
      <c r="J40" s="548">
        <v>1337</v>
      </c>
      <c r="K40" s="549">
        <v>200</v>
      </c>
      <c r="L40" s="380">
        <v>14.958863126402393</v>
      </c>
    </row>
    <row r="41" spans="1:12" s="369" customFormat="1" ht="24" customHeight="1" x14ac:dyDescent="0.2">
      <c r="A41" s="381"/>
      <c r="B41" s="385"/>
      <c r="C41" s="382" t="s">
        <v>352</v>
      </c>
      <c r="D41" s="385"/>
      <c r="E41" s="383"/>
      <c r="F41" s="548">
        <v>561</v>
      </c>
      <c r="G41" s="548">
        <v>596</v>
      </c>
      <c r="H41" s="548">
        <v>687</v>
      </c>
      <c r="I41" s="548">
        <v>1095</v>
      </c>
      <c r="J41" s="550">
        <v>557</v>
      </c>
      <c r="K41" s="549">
        <v>4</v>
      </c>
      <c r="L41" s="380">
        <v>0.71813285457809695</v>
      </c>
    </row>
    <row r="42" spans="1:12" s="110" customFormat="1" ht="15" customHeight="1" x14ac:dyDescent="0.2">
      <c r="A42" s="381"/>
      <c r="B42" s="384" t="s">
        <v>113</v>
      </c>
      <c r="C42" s="384" t="s">
        <v>353</v>
      </c>
      <c r="D42" s="385"/>
      <c r="E42" s="383"/>
      <c r="F42" s="548">
        <v>547</v>
      </c>
      <c r="G42" s="548">
        <v>518</v>
      </c>
      <c r="H42" s="548">
        <v>668</v>
      </c>
      <c r="I42" s="548">
        <v>656</v>
      </c>
      <c r="J42" s="548">
        <v>493</v>
      </c>
      <c r="K42" s="549">
        <v>54</v>
      </c>
      <c r="L42" s="380">
        <v>10.953346855983773</v>
      </c>
    </row>
    <row r="43" spans="1:12" s="110" customFormat="1" ht="15" customHeight="1" x14ac:dyDescent="0.2">
      <c r="A43" s="381"/>
      <c r="B43" s="385"/>
      <c r="C43" s="382" t="s">
        <v>352</v>
      </c>
      <c r="D43" s="385"/>
      <c r="E43" s="383"/>
      <c r="F43" s="548">
        <v>253</v>
      </c>
      <c r="G43" s="548">
        <v>270</v>
      </c>
      <c r="H43" s="548">
        <v>299</v>
      </c>
      <c r="I43" s="548">
        <v>350</v>
      </c>
      <c r="J43" s="548">
        <v>234</v>
      </c>
      <c r="K43" s="549">
        <v>19</v>
      </c>
      <c r="L43" s="380">
        <v>8.1196581196581192</v>
      </c>
    </row>
    <row r="44" spans="1:12" s="110" customFormat="1" ht="15" customHeight="1" x14ac:dyDescent="0.2">
      <c r="A44" s="381"/>
      <c r="B44" s="384"/>
      <c r="C44" s="366" t="s">
        <v>109</v>
      </c>
      <c r="D44" s="385"/>
      <c r="E44" s="383"/>
      <c r="F44" s="548">
        <v>2692</v>
      </c>
      <c r="G44" s="548">
        <v>2059</v>
      </c>
      <c r="H44" s="548">
        <v>2379</v>
      </c>
      <c r="I44" s="548">
        <v>3304</v>
      </c>
      <c r="J44" s="550">
        <v>2548</v>
      </c>
      <c r="K44" s="549">
        <v>144</v>
      </c>
      <c r="L44" s="380">
        <v>5.6514913657770798</v>
      </c>
    </row>
    <row r="45" spans="1:12" s="110" customFormat="1" ht="15" customHeight="1" x14ac:dyDescent="0.2">
      <c r="A45" s="381"/>
      <c r="B45" s="385"/>
      <c r="C45" s="382" t="s">
        <v>352</v>
      </c>
      <c r="D45" s="385"/>
      <c r="E45" s="383"/>
      <c r="F45" s="548">
        <v>740</v>
      </c>
      <c r="G45" s="548">
        <v>749</v>
      </c>
      <c r="H45" s="548">
        <v>850</v>
      </c>
      <c r="I45" s="548">
        <v>1683</v>
      </c>
      <c r="J45" s="548">
        <v>815</v>
      </c>
      <c r="K45" s="549">
        <v>-75</v>
      </c>
      <c r="L45" s="380">
        <v>-9.2024539877300615</v>
      </c>
    </row>
    <row r="46" spans="1:12" s="110" customFormat="1" ht="15" customHeight="1" x14ac:dyDescent="0.2">
      <c r="A46" s="381"/>
      <c r="B46" s="384"/>
      <c r="C46" s="366" t="s">
        <v>110</v>
      </c>
      <c r="D46" s="385"/>
      <c r="E46" s="383"/>
      <c r="F46" s="548">
        <v>538</v>
      </c>
      <c r="G46" s="548">
        <v>298</v>
      </c>
      <c r="H46" s="548">
        <v>271</v>
      </c>
      <c r="I46" s="548">
        <v>637</v>
      </c>
      <c r="J46" s="548">
        <v>443</v>
      </c>
      <c r="K46" s="549">
        <v>95</v>
      </c>
      <c r="L46" s="380">
        <v>21.444695259593679</v>
      </c>
    </row>
    <row r="47" spans="1:12" s="110" customFormat="1" ht="15" customHeight="1" x14ac:dyDescent="0.2">
      <c r="A47" s="381"/>
      <c r="B47" s="385"/>
      <c r="C47" s="382" t="s">
        <v>352</v>
      </c>
      <c r="D47" s="385"/>
      <c r="E47" s="383"/>
      <c r="F47" s="548">
        <v>166</v>
      </c>
      <c r="G47" s="548">
        <v>124</v>
      </c>
      <c r="H47" s="548">
        <v>92</v>
      </c>
      <c r="I47" s="548">
        <v>380</v>
      </c>
      <c r="J47" s="550">
        <v>138</v>
      </c>
      <c r="K47" s="549">
        <v>28</v>
      </c>
      <c r="L47" s="380">
        <v>20.289855072463769</v>
      </c>
    </row>
    <row r="48" spans="1:12" s="110" customFormat="1" ht="15" customHeight="1" x14ac:dyDescent="0.2">
      <c r="A48" s="381"/>
      <c r="B48" s="385"/>
      <c r="C48" s="366" t="s">
        <v>111</v>
      </c>
      <c r="D48" s="386"/>
      <c r="E48" s="387"/>
      <c r="F48" s="548">
        <v>38</v>
      </c>
      <c r="G48" s="548">
        <v>23</v>
      </c>
      <c r="H48" s="548">
        <v>25</v>
      </c>
      <c r="I48" s="548">
        <v>40</v>
      </c>
      <c r="J48" s="548">
        <v>45</v>
      </c>
      <c r="K48" s="549">
        <v>-7</v>
      </c>
      <c r="L48" s="380">
        <v>-15.555555555555555</v>
      </c>
    </row>
    <row r="49" spans="1:12" s="110" customFormat="1" ht="15" customHeight="1" x14ac:dyDescent="0.2">
      <c r="A49" s="381"/>
      <c r="B49" s="385"/>
      <c r="C49" s="382" t="s">
        <v>352</v>
      </c>
      <c r="D49" s="385"/>
      <c r="E49" s="383"/>
      <c r="F49" s="548">
        <v>14</v>
      </c>
      <c r="G49" s="548">
        <v>9</v>
      </c>
      <c r="H49" s="548">
        <v>8</v>
      </c>
      <c r="I49" s="548">
        <v>17</v>
      </c>
      <c r="J49" s="548">
        <v>17</v>
      </c>
      <c r="K49" s="549">
        <v>-3</v>
      </c>
      <c r="L49" s="380">
        <v>-17.647058823529413</v>
      </c>
    </row>
    <row r="50" spans="1:12" s="110" customFormat="1" ht="15" customHeight="1" x14ac:dyDescent="0.2">
      <c r="A50" s="381"/>
      <c r="B50" s="384" t="s">
        <v>113</v>
      </c>
      <c r="C50" s="382" t="s">
        <v>181</v>
      </c>
      <c r="D50" s="385"/>
      <c r="E50" s="383"/>
      <c r="F50" s="548">
        <v>2393</v>
      </c>
      <c r="G50" s="548">
        <v>1744</v>
      </c>
      <c r="H50" s="548">
        <v>1951</v>
      </c>
      <c r="I50" s="548">
        <v>3274</v>
      </c>
      <c r="J50" s="550">
        <v>2213</v>
      </c>
      <c r="K50" s="549">
        <v>180</v>
      </c>
      <c r="L50" s="380">
        <v>8.1337550835969274</v>
      </c>
    </row>
    <row r="51" spans="1:12" s="110" customFormat="1" ht="15" customHeight="1" x14ac:dyDescent="0.2">
      <c r="A51" s="381"/>
      <c r="B51" s="385"/>
      <c r="C51" s="382" t="s">
        <v>352</v>
      </c>
      <c r="D51" s="385"/>
      <c r="E51" s="383"/>
      <c r="F51" s="548">
        <v>658</v>
      </c>
      <c r="G51" s="548">
        <v>689</v>
      </c>
      <c r="H51" s="548">
        <v>669</v>
      </c>
      <c r="I51" s="548">
        <v>1844</v>
      </c>
      <c r="J51" s="548">
        <v>681</v>
      </c>
      <c r="K51" s="549">
        <v>-23</v>
      </c>
      <c r="L51" s="380">
        <v>-3.3773861967694567</v>
      </c>
    </row>
    <row r="52" spans="1:12" s="110" customFormat="1" ht="15" customHeight="1" x14ac:dyDescent="0.2">
      <c r="A52" s="381"/>
      <c r="B52" s="384"/>
      <c r="C52" s="382" t="s">
        <v>182</v>
      </c>
      <c r="D52" s="385"/>
      <c r="E52" s="383"/>
      <c r="F52" s="548">
        <v>1422</v>
      </c>
      <c r="G52" s="548">
        <v>1154</v>
      </c>
      <c r="H52" s="548">
        <v>1392</v>
      </c>
      <c r="I52" s="548">
        <v>1363</v>
      </c>
      <c r="J52" s="548">
        <v>1316</v>
      </c>
      <c r="K52" s="549">
        <v>106</v>
      </c>
      <c r="L52" s="380">
        <v>8.0547112462006076</v>
      </c>
    </row>
    <row r="53" spans="1:12" s="269" customFormat="1" ht="11.25" customHeight="1" x14ac:dyDescent="0.2">
      <c r="A53" s="381"/>
      <c r="B53" s="385"/>
      <c r="C53" s="382" t="s">
        <v>352</v>
      </c>
      <c r="D53" s="385"/>
      <c r="E53" s="383"/>
      <c r="F53" s="548">
        <v>515</v>
      </c>
      <c r="G53" s="548">
        <v>463</v>
      </c>
      <c r="H53" s="548">
        <v>580</v>
      </c>
      <c r="I53" s="548">
        <v>586</v>
      </c>
      <c r="J53" s="550">
        <v>523</v>
      </c>
      <c r="K53" s="549">
        <v>-8</v>
      </c>
      <c r="L53" s="380">
        <v>-1.5296367112810707</v>
      </c>
    </row>
    <row r="54" spans="1:12" s="151" customFormat="1" ht="12.75" customHeight="1" x14ac:dyDescent="0.2">
      <c r="A54" s="381"/>
      <c r="B54" s="384" t="s">
        <v>113</v>
      </c>
      <c r="C54" s="384" t="s">
        <v>116</v>
      </c>
      <c r="D54" s="385"/>
      <c r="E54" s="383"/>
      <c r="F54" s="548">
        <v>3140</v>
      </c>
      <c r="G54" s="548">
        <v>2162</v>
      </c>
      <c r="H54" s="548">
        <v>2581</v>
      </c>
      <c r="I54" s="548">
        <v>3579</v>
      </c>
      <c r="J54" s="548">
        <v>2881</v>
      </c>
      <c r="K54" s="549">
        <v>259</v>
      </c>
      <c r="L54" s="380">
        <v>8.9899340506768475</v>
      </c>
    </row>
    <row r="55" spans="1:12" ht="11.25" x14ac:dyDescent="0.2">
      <c r="A55" s="381"/>
      <c r="B55" s="385"/>
      <c r="C55" s="382" t="s">
        <v>352</v>
      </c>
      <c r="D55" s="385"/>
      <c r="E55" s="383"/>
      <c r="F55" s="548">
        <v>967</v>
      </c>
      <c r="G55" s="548">
        <v>837</v>
      </c>
      <c r="H55" s="548">
        <v>977</v>
      </c>
      <c r="I55" s="548">
        <v>1772</v>
      </c>
      <c r="J55" s="548">
        <v>1005</v>
      </c>
      <c r="K55" s="549">
        <v>-38</v>
      </c>
      <c r="L55" s="380">
        <v>-3.7810945273631842</v>
      </c>
    </row>
    <row r="56" spans="1:12" ht="14.25" customHeight="1" x14ac:dyDescent="0.2">
      <c r="A56" s="381"/>
      <c r="B56" s="385"/>
      <c r="C56" s="384" t="s">
        <v>117</v>
      </c>
      <c r="D56" s="385"/>
      <c r="E56" s="383"/>
      <c r="F56" s="548">
        <v>669</v>
      </c>
      <c r="G56" s="548">
        <v>727</v>
      </c>
      <c r="H56" s="548">
        <v>758</v>
      </c>
      <c r="I56" s="548">
        <v>1054</v>
      </c>
      <c r="J56" s="548">
        <v>641</v>
      </c>
      <c r="K56" s="549">
        <v>28</v>
      </c>
      <c r="L56" s="380">
        <v>4.3681747269890794</v>
      </c>
    </row>
    <row r="57" spans="1:12" ht="18.75" customHeight="1" x14ac:dyDescent="0.2">
      <c r="A57" s="388"/>
      <c r="B57" s="389"/>
      <c r="C57" s="390" t="s">
        <v>352</v>
      </c>
      <c r="D57" s="389"/>
      <c r="E57" s="391"/>
      <c r="F57" s="551">
        <v>205</v>
      </c>
      <c r="G57" s="552">
        <v>313</v>
      </c>
      <c r="H57" s="552">
        <v>271</v>
      </c>
      <c r="I57" s="552">
        <v>657</v>
      </c>
      <c r="J57" s="552">
        <v>199</v>
      </c>
      <c r="K57" s="553">
        <f t="shared" ref="K57" si="0">IF(OR(F57=".",J57=".")=TRUE,".",IF(OR(F57="*",J57="*")=TRUE,"*",IF(AND(F57="-",J57="-")=TRUE,"-",IF(AND(ISNUMBER(J57),ISNUMBER(F57))=TRUE,IF(F57-J57=0,0,F57-J57),IF(ISNUMBER(F57)=TRUE,F57,-J57)))))</f>
        <v>6</v>
      </c>
      <c r="L57" s="392">
        <f t="shared" ref="L57" si="1">IF(K57 =".",".",IF(K57 ="*","*",IF(K57="-","-",IF(K57=0,0,IF(OR(J57="-",J57=".",F57="-",F57=".")=TRUE,"X",IF(J57=0,"0,0",IF(ABS(K57*100/J57)&gt;250,".X",(K57*100/J57))))))))</f>
        <v>3.0150753768844223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3901</v>
      </c>
      <c r="E11" s="114">
        <v>3064</v>
      </c>
      <c r="F11" s="114">
        <v>3975</v>
      </c>
      <c r="G11" s="114">
        <v>4683</v>
      </c>
      <c r="H11" s="140">
        <v>3595</v>
      </c>
      <c r="I11" s="115">
        <v>306</v>
      </c>
      <c r="J11" s="116">
        <v>8.5118219749652297</v>
      </c>
    </row>
    <row r="12" spans="1:15" s="110" customFormat="1" ht="24.95" customHeight="1" x14ac:dyDescent="0.2">
      <c r="A12" s="193" t="s">
        <v>132</v>
      </c>
      <c r="B12" s="194" t="s">
        <v>133</v>
      </c>
      <c r="C12" s="113">
        <v>5.4345039733401688</v>
      </c>
      <c r="D12" s="115">
        <v>212</v>
      </c>
      <c r="E12" s="114">
        <v>121</v>
      </c>
      <c r="F12" s="114">
        <v>127</v>
      </c>
      <c r="G12" s="114">
        <v>101</v>
      </c>
      <c r="H12" s="140">
        <v>119</v>
      </c>
      <c r="I12" s="115">
        <v>93</v>
      </c>
      <c r="J12" s="116">
        <v>78.151260504201687</v>
      </c>
    </row>
    <row r="13" spans="1:15" s="110" customFormat="1" ht="24.95" customHeight="1" x14ac:dyDescent="0.2">
      <c r="A13" s="193" t="s">
        <v>134</v>
      </c>
      <c r="B13" s="199" t="s">
        <v>214</v>
      </c>
      <c r="C13" s="113">
        <v>1.486798256857216</v>
      </c>
      <c r="D13" s="115">
        <v>58</v>
      </c>
      <c r="E13" s="114">
        <v>43</v>
      </c>
      <c r="F13" s="114">
        <v>72</v>
      </c>
      <c r="G13" s="114">
        <v>61</v>
      </c>
      <c r="H13" s="140">
        <v>75</v>
      </c>
      <c r="I13" s="115">
        <v>-17</v>
      </c>
      <c r="J13" s="116">
        <v>-22.666666666666668</v>
      </c>
    </row>
    <row r="14" spans="1:15" s="287" customFormat="1" ht="24.95" customHeight="1" x14ac:dyDescent="0.2">
      <c r="A14" s="193" t="s">
        <v>215</v>
      </c>
      <c r="B14" s="199" t="s">
        <v>137</v>
      </c>
      <c r="C14" s="113">
        <v>11.79184824403999</v>
      </c>
      <c r="D14" s="115">
        <v>460</v>
      </c>
      <c r="E14" s="114">
        <v>263</v>
      </c>
      <c r="F14" s="114">
        <v>414</v>
      </c>
      <c r="G14" s="114">
        <v>420</v>
      </c>
      <c r="H14" s="140">
        <v>370</v>
      </c>
      <c r="I14" s="115">
        <v>90</v>
      </c>
      <c r="J14" s="116">
        <v>24.324324324324323</v>
      </c>
      <c r="K14" s="110"/>
      <c r="L14" s="110"/>
      <c r="M14" s="110"/>
      <c r="N14" s="110"/>
      <c r="O14" s="110"/>
    </row>
    <row r="15" spans="1:15" s="110" customFormat="1" ht="24.95" customHeight="1" x14ac:dyDescent="0.2">
      <c r="A15" s="193" t="s">
        <v>216</v>
      </c>
      <c r="B15" s="199" t="s">
        <v>217</v>
      </c>
      <c r="C15" s="113">
        <v>2.3583696488079982</v>
      </c>
      <c r="D15" s="115">
        <v>92</v>
      </c>
      <c r="E15" s="114">
        <v>84</v>
      </c>
      <c r="F15" s="114">
        <v>110</v>
      </c>
      <c r="G15" s="114">
        <v>127</v>
      </c>
      <c r="H15" s="140">
        <v>70</v>
      </c>
      <c r="I15" s="115">
        <v>22</v>
      </c>
      <c r="J15" s="116">
        <v>31.428571428571427</v>
      </c>
    </row>
    <row r="16" spans="1:15" s="287" customFormat="1" ht="24.95" customHeight="1" x14ac:dyDescent="0.2">
      <c r="A16" s="193" t="s">
        <v>218</v>
      </c>
      <c r="B16" s="199" t="s">
        <v>141</v>
      </c>
      <c r="C16" s="113">
        <v>6.6393232504486033</v>
      </c>
      <c r="D16" s="115">
        <v>259</v>
      </c>
      <c r="E16" s="114">
        <v>106</v>
      </c>
      <c r="F16" s="114">
        <v>218</v>
      </c>
      <c r="G16" s="114">
        <v>222</v>
      </c>
      <c r="H16" s="140">
        <v>193</v>
      </c>
      <c r="I16" s="115">
        <v>66</v>
      </c>
      <c r="J16" s="116">
        <v>34.196891191709845</v>
      </c>
      <c r="K16" s="110"/>
      <c r="L16" s="110"/>
      <c r="M16" s="110"/>
      <c r="N16" s="110"/>
      <c r="O16" s="110"/>
    </row>
    <row r="17" spans="1:15" s="110" customFormat="1" ht="24.95" customHeight="1" x14ac:dyDescent="0.2">
      <c r="A17" s="193" t="s">
        <v>142</v>
      </c>
      <c r="B17" s="199" t="s">
        <v>220</v>
      </c>
      <c r="C17" s="113">
        <v>2.7941553447833889</v>
      </c>
      <c r="D17" s="115">
        <v>109</v>
      </c>
      <c r="E17" s="114">
        <v>73</v>
      </c>
      <c r="F17" s="114">
        <v>86</v>
      </c>
      <c r="G17" s="114">
        <v>71</v>
      </c>
      <c r="H17" s="140">
        <v>107</v>
      </c>
      <c r="I17" s="115">
        <v>2</v>
      </c>
      <c r="J17" s="116">
        <v>1.8691588785046729</v>
      </c>
    </row>
    <row r="18" spans="1:15" s="287" customFormat="1" ht="24.95" customHeight="1" x14ac:dyDescent="0.2">
      <c r="A18" s="201" t="s">
        <v>144</v>
      </c>
      <c r="B18" s="202" t="s">
        <v>145</v>
      </c>
      <c r="C18" s="113">
        <v>11.048449115611382</v>
      </c>
      <c r="D18" s="115">
        <v>431</v>
      </c>
      <c r="E18" s="114">
        <v>178</v>
      </c>
      <c r="F18" s="114">
        <v>362</v>
      </c>
      <c r="G18" s="114">
        <v>330</v>
      </c>
      <c r="H18" s="140">
        <v>446</v>
      </c>
      <c r="I18" s="115">
        <v>-15</v>
      </c>
      <c r="J18" s="116">
        <v>-3.3632286995515694</v>
      </c>
      <c r="K18" s="110"/>
      <c r="L18" s="110"/>
      <c r="M18" s="110"/>
      <c r="N18" s="110"/>
      <c r="O18" s="110"/>
    </row>
    <row r="19" spans="1:15" s="110" customFormat="1" ht="24.95" customHeight="1" x14ac:dyDescent="0.2">
      <c r="A19" s="193" t="s">
        <v>146</v>
      </c>
      <c r="B19" s="199" t="s">
        <v>147</v>
      </c>
      <c r="C19" s="113">
        <v>17.303255575493463</v>
      </c>
      <c r="D19" s="115">
        <v>675</v>
      </c>
      <c r="E19" s="114">
        <v>648</v>
      </c>
      <c r="F19" s="114">
        <v>706</v>
      </c>
      <c r="G19" s="114">
        <v>649</v>
      </c>
      <c r="H19" s="140">
        <v>574</v>
      </c>
      <c r="I19" s="115">
        <v>101</v>
      </c>
      <c r="J19" s="116">
        <v>17.595818815331011</v>
      </c>
    </row>
    <row r="20" spans="1:15" s="287" customFormat="1" ht="24.95" customHeight="1" x14ac:dyDescent="0.2">
      <c r="A20" s="193" t="s">
        <v>148</v>
      </c>
      <c r="B20" s="199" t="s">
        <v>149</v>
      </c>
      <c r="C20" s="113">
        <v>12.483978467059728</v>
      </c>
      <c r="D20" s="115">
        <v>487</v>
      </c>
      <c r="E20" s="114">
        <v>567</v>
      </c>
      <c r="F20" s="114">
        <v>612</v>
      </c>
      <c r="G20" s="114">
        <v>1536</v>
      </c>
      <c r="H20" s="140">
        <v>436</v>
      </c>
      <c r="I20" s="115">
        <v>51</v>
      </c>
      <c r="J20" s="116">
        <v>11.697247706422019</v>
      </c>
      <c r="K20" s="110"/>
      <c r="L20" s="110"/>
      <c r="M20" s="110"/>
      <c r="N20" s="110"/>
      <c r="O20" s="110"/>
    </row>
    <row r="21" spans="1:15" s="110" customFormat="1" ht="24.95" customHeight="1" x14ac:dyDescent="0.2">
      <c r="A21" s="201" t="s">
        <v>150</v>
      </c>
      <c r="B21" s="202" t="s">
        <v>151</v>
      </c>
      <c r="C21" s="113">
        <v>4.8961804665470394</v>
      </c>
      <c r="D21" s="115">
        <v>191</v>
      </c>
      <c r="E21" s="114">
        <v>170</v>
      </c>
      <c r="F21" s="114">
        <v>181</v>
      </c>
      <c r="G21" s="114">
        <v>263</v>
      </c>
      <c r="H21" s="140">
        <v>208</v>
      </c>
      <c r="I21" s="115">
        <v>-17</v>
      </c>
      <c r="J21" s="116">
        <v>-8.1730769230769234</v>
      </c>
    </row>
    <row r="22" spans="1:15" s="110" customFormat="1" ht="24.95" customHeight="1" x14ac:dyDescent="0.2">
      <c r="A22" s="201" t="s">
        <v>152</v>
      </c>
      <c r="B22" s="199" t="s">
        <v>153</v>
      </c>
      <c r="C22" s="113">
        <v>1.2560881825173034</v>
      </c>
      <c r="D22" s="115">
        <v>49</v>
      </c>
      <c r="E22" s="114">
        <v>46</v>
      </c>
      <c r="F22" s="114">
        <v>23</v>
      </c>
      <c r="G22" s="114">
        <v>26</v>
      </c>
      <c r="H22" s="140">
        <v>23</v>
      </c>
      <c r="I22" s="115">
        <v>26</v>
      </c>
      <c r="J22" s="116">
        <v>113.04347826086956</v>
      </c>
    </row>
    <row r="23" spans="1:15" s="110" customFormat="1" ht="24.95" customHeight="1" x14ac:dyDescent="0.2">
      <c r="A23" s="193" t="s">
        <v>154</v>
      </c>
      <c r="B23" s="199" t="s">
        <v>155</v>
      </c>
      <c r="C23" s="113">
        <v>0.43578569597539091</v>
      </c>
      <c r="D23" s="115">
        <v>17</v>
      </c>
      <c r="E23" s="114">
        <v>6</v>
      </c>
      <c r="F23" s="114">
        <v>4</v>
      </c>
      <c r="G23" s="114">
        <v>9</v>
      </c>
      <c r="H23" s="140">
        <v>11</v>
      </c>
      <c r="I23" s="115">
        <v>6</v>
      </c>
      <c r="J23" s="116">
        <v>54.545454545454547</v>
      </c>
    </row>
    <row r="24" spans="1:15" s="110" customFormat="1" ht="24.95" customHeight="1" x14ac:dyDescent="0.2">
      <c r="A24" s="193" t="s">
        <v>156</v>
      </c>
      <c r="B24" s="199" t="s">
        <v>221</v>
      </c>
      <c r="C24" s="113">
        <v>4.5372981286849523</v>
      </c>
      <c r="D24" s="115">
        <v>177</v>
      </c>
      <c r="E24" s="114">
        <v>75</v>
      </c>
      <c r="F24" s="114">
        <v>131</v>
      </c>
      <c r="G24" s="114">
        <v>111</v>
      </c>
      <c r="H24" s="140">
        <v>133</v>
      </c>
      <c r="I24" s="115">
        <v>44</v>
      </c>
      <c r="J24" s="116">
        <v>33.082706766917291</v>
      </c>
    </row>
    <row r="25" spans="1:15" s="110" customFormat="1" ht="24.95" customHeight="1" x14ac:dyDescent="0.2">
      <c r="A25" s="193" t="s">
        <v>222</v>
      </c>
      <c r="B25" s="204" t="s">
        <v>159</v>
      </c>
      <c r="C25" s="113">
        <v>7.2289156626506026</v>
      </c>
      <c r="D25" s="115">
        <v>282</v>
      </c>
      <c r="E25" s="114">
        <v>131</v>
      </c>
      <c r="F25" s="114">
        <v>226</v>
      </c>
      <c r="G25" s="114">
        <v>303</v>
      </c>
      <c r="H25" s="140">
        <v>249</v>
      </c>
      <c r="I25" s="115">
        <v>33</v>
      </c>
      <c r="J25" s="116">
        <v>13.253012048192771</v>
      </c>
    </row>
    <row r="26" spans="1:15" s="110" customFormat="1" ht="24.95" customHeight="1" x14ac:dyDescent="0.2">
      <c r="A26" s="201">
        <v>782.78300000000002</v>
      </c>
      <c r="B26" s="203" t="s">
        <v>160</v>
      </c>
      <c r="C26" s="113">
        <v>2.6403486285567803</v>
      </c>
      <c r="D26" s="115">
        <v>103</v>
      </c>
      <c r="E26" s="114">
        <v>97</v>
      </c>
      <c r="F26" s="114">
        <v>172</v>
      </c>
      <c r="G26" s="114">
        <v>157</v>
      </c>
      <c r="H26" s="140">
        <v>127</v>
      </c>
      <c r="I26" s="115">
        <v>-24</v>
      </c>
      <c r="J26" s="116">
        <v>-18.897637795275589</v>
      </c>
    </row>
    <row r="27" spans="1:15" s="110" customFormat="1" ht="24.95" customHeight="1" x14ac:dyDescent="0.2">
      <c r="A27" s="193" t="s">
        <v>161</v>
      </c>
      <c r="B27" s="199" t="s">
        <v>162</v>
      </c>
      <c r="C27" s="113">
        <v>2.2814662906946936</v>
      </c>
      <c r="D27" s="115">
        <v>89</v>
      </c>
      <c r="E27" s="114">
        <v>100</v>
      </c>
      <c r="F27" s="114">
        <v>173</v>
      </c>
      <c r="G27" s="114">
        <v>114</v>
      </c>
      <c r="H27" s="140">
        <v>98</v>
      </c>
      <c r="I27" s="115">
        <v>-9</v>
      </c>
      <c r="J27" s="116">
        <v>-9.183673469387756</v>
      </c>
    </row>
    <row r="28" spans="1:15" s="110" customFormat="1" ht="24.95" customHeight="1" x14ac:dyDescent="0.2">
      <c r="A28" s="193" t="s">
        <v>163</v>
      </c>
      <c r="B28" s="199" t="s">
        <v>164</v>
      </c>
      <c r="C28" s="113">
        <v>3.0504998718277365</v>
      </c>
      <c r="D28" s="115">
        <v>119</v>
      </c>
      <c r="E28" s="114">
        <v>100</v>
      </c>
      <c r="F28" s="114">
        <v>199</v>
      </c>
      <c r="G28" s="114">
        <v>108</v>
      </c>
      <c r="H28" s="140">
        <v>166</v>
      </c>
      <c r="I28" s="115">
        <v>-47</v>
      </c>
      <c r="J28" s="116">
        <v>-28.313253012048193</v>
      </c>
    </row>
    <row r="29" spans="1:15" s="110" customFormat="1" ht="24.95" customHeight="1" x14ac:dyDescent="0.2">
      <c r="A29" s="193">
        <v>86</v>
      </c>
      <c r="B29" s="199" t="s">
        <v>165</v>
      </c>
      <c r="C29" s="113">
        <v>4.3322225070494742</v>
      </c>
      <c r="D29" s="115">
        <v>169</v>
      </c>
      <c r="E29" s="114">
        <v>150</v>
      </c>
      <c r="F29" s="114">
        <v>163</v>
      </c>
      <c r="G29" s="114">
        <v>135</v>
      </c>
      <c r="H29" s="140">
        <v>137</v>
      </c>
      <c r="I29" s="115">
        <v>32</v>
      </c>
      <c r="J29" s="116">
        <v>23.357664233576642</v>
      </c>
    </row>
    <row r="30" spans="1:15" s="110" customFormat="1" ht="24.95" customHeight="1" x14ac:dyDescent="0.2">
      <c r="A30" s="193">
        <v>87.88</v>
      </c>
      <c r="B30" s="204" t="s">
        <v>166</v>
      </c>
      <c r="C30" s="113">
        <v>7.2801845680594717</v>
      </c>
      <c r="D30" s="115">
        <v>284</v>
      </c>
      <c r="E30" s="114">
        <v>291</v>
      </c>
      <c r="F30" s="114">
        <v>302</v>
      </c>
      <c r="G30" s="114">
        <v>254</v>
      </c>
      <c r="H30" s="140">
        <v>296</v>
      </c>
      <c r="I30" s="115">
        <v>-12</v>
      </c>
      <c r="J30" s="116">
        <v>-4.0540540540540544</v>
      </c>
    </row>
    <row r="31" spans="1:15" s="110" customFormat="1" ht="24.95" customHeight="1" x14ac:dyDescent="0.2">
      <c r="A31" s="193" t="s">
        <v>167</v>
      </c>
      <c r="B31" s="199" t="s">
        <v>168</v>
      </c>
      <c r="C31" s="113">
        <v>2.5121763650346067</v>
      </c>
      <c r="D31" s="115">
        <v>98</v>
      </c>
      <c r="E31" s="114">
        <v>78</v>
      </c>
      <c r="F31" s="114">
        <v>108</v>
      </c>
      <c r="G31" s="114">
        <v>106</v>
      </c>
      <c r="H31" s="140">
        <v>127</v>
      </c>
      <c r="I31" s="115">
        <v>-29</v>
      </c>
      <c r="J31" s="116">
        <v>-22.834645669291337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5.4345039733401688</v>
      </c>
      <c r="D34" s="115">
        <v>212</v>
      </c>
      <c r="E34" s="114">
        <v>121</v>
      </c>
      <c r="F34" s="114">
        <v>127</v>
      </c>
      <c r="G34" s="114">
        <v>101</v>
      </c>
      <c r="H34" s="140">
        <v>119</v>
      </c>
      <c r="I34" s="115">
        <v>93</v>
      </c>
      <c r="J34" s="116">
        <v>78.151260504201687</v>
      </c>
    </row>
    <row r="35" spans="1:10" s="110" customFormat="1" ht="24.95" customHeight="1" x14ac:dyDescent="0.2">
      <c r="A35" s="292" t="s">
        <v>171</v>
      </c>
      <c r="B35" s="293" t="s">
        <v>172</v>
      </c>
      <c r="C35" s="113">
        <v>24.327095616508586</v>
      </c>
      <c r="D35" s="115">
        <v>949</v>
      </c>
      <c r="E35" s="114">
        <v>484</v>
      </c>
      <c r="F35" s="114">
        <v>848</v>
      </c>
      <c r="G35" s="114">
        <v>811</v>
      </c>
      <c r="H35" s="140">
        <v>891</v>
      </c>
      <c r="I35" s="115">
        <v>58</v>
      </c>
      <c r="J35" s="116">
        <v>6.5095398428731759</v>
      </c>
    </row>
    <row r="36" spans="1:10" s="110" customFormat="1" ht="24.95" customHeight="1" x14ac:dyDescent="0.2">
      <c r="A36" s="294" t="s">
        <v>173</v>
      </c>
      <c r="B36" s="295" t="s">
        <v>174</v>
      </c>
      <c r="C36" s="125">
        <v>70.238400410151243</v>
      </c>
      <c r="D36" s="143">
        <v>2740</v>
      </c>
      <c r="E36" s="144">
        <v>2459</v>
      </c>
      <c r="F36" s="144">
        <v>3000</v>
      </c>
      <c r="G36" s="144">
        <v>3771</v>
      </c>
      <c r="H36" s="145">
        <v>2585</v>
      </c>
      <c r="I36" s="143">
        <v>155</v>
      </c>
      <c r="J36" s="146">
        <v>5.9961315280464218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3901</v>
      </c>
      <c r="F11" s="264">
        <v>3064</v>
      </c>
      <c r="G11" s="264">
        <v>3975</v>
      </c>
      <c r="H11" s="264">
        <v>4683</v>
      </c>
      <c r="I11" s="265">
        <v>3595</v>
      </c>
      <c r="J11" s="263">
        <v>306</v>
      </c>
      <c r="K11" s="266">
        <v>8.5118219749652297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27.63394001538067</v>
      </c>
      <c r="E13" s="115">
        <v>1078</v>
      </c>
      <c r="F13" s="114">
        <v>917</v>
      </c>
      <c r="G13" s="114">
        <v>984</v>
      </c>
      <c r="H13" s="114">
        <v>2134</v>
      </c>
      <c r="I13" s="140">
        <v>1018</v>
      </c>
      <c r="J13" s="115">
        <v>60</v>
      </c>
      <c r="K13" s="116">
        <v>5.8939096267190569</v>
      </c>
    </row>
    <row r="14" spans="1:15" ht="15.95" customHeight="1" x14ac:dyDescent="0.2">
      <c r="A14" s="306" t="s">
        <v>230</v>
      </c>
      <c r="B14" s="307"/>
      <c r="C14" s="308"/>
      <c r="D14" s="113">
        <v>56.95975390925404</v>
      </c>
      <c r="E14" s="115">
        <v>2222</v>
      </c>
      <c r="F14" s="114">
        <v>1779</v>
      </c>
      <c r="G14" s="114">
        <v>2464</v>
      </c>
      <c r="H14" s="114">
        <v>2059</v>
      </c>
      <c r="I14" s="140">
        <v>2019</v>
      </c>
      <c r="J14" s="115">
        <v>203</v>
      </c>
      <c r="K14" s="116">
        <v>10.054482417038137</v>
      </c>
    </row>
    <row r="15" spans="1:15" ht="15.95" customHeight="1" x14ac:dyDescent="0.2">
      <c r="A15" s="306" t="s">
        <v>231</v>
      </c>
      <c r="B15" s="307"/>
      <c r="C15" s="308"/>
      <c r="D15" s="113">
        <v>7.895411432965906</v>
      </c>
      <c r="E15" s="115">
        <v>308</v>
      </c>
      <c r="F15" s="114">
        <v>195</v>
      </c>
      <c r="G15" s="114">
        <v>238</v>
      </c>
      <c r="H15" s="114">
        <v>252</v>
      </c>
      <c r="I15" s="140">
        <v>266</v>
      </c>
      <c r="J15" s="115">
        <v>42</v>
      </c>
      <c r="K15" s="116">
        <v>15.789473684210526</v>
      </c>
    </row>
    <row r="16" spans="1:15" ht="15.95" customHeight="1" x14ac:dyDescent="0.2">
      <c r="A16" s="306" t="s">
        <v>232</v>
      </c>
      <c r="B16" s="307"/>
      <c r="C16" s="308"/>
      <c r="D16" s="113">
        <v>7.5108946423993848</v>
      </c>
      <c r="E16" s="115">
        <v>293</v>
      </c>
      <c r="F16" s="114">
        <v>172</v>
      </c>
      <c r="G16" s="114">
        <v>268</v>
      </c>
      <c r="H16" s="114">
        <v>238</v>
      </c>
      <c r="I16" s="140">
        <v>289</v>
      </c>
      <c r="J16" s="115">
        <v>4</v>
      </c>
      <c r="K16" s="116">
        <v>1.3840830449826989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2.6916175339656498</v>
      </c>
      <c r="E18" s="115">
        <v>105</v>
      </c>
      <c r="F18" s="114">
        <v>117</v>
      </c>
      <c r="G18" s="114">
        <v>126</v>
      </c>
      <c r="H18" s="114">
        <v>95</v>
      </c>
      <c r="I18" s="140">
        <v>97</v>
      </c>
      <c r="J18" s="115">
        <v>8</v>
      </c>
      <c r="K18" s="116">
        <v>8.2474226804123703</v>
      </c>
    </row>
    <row r="19" spans="1:11" ht="14.1" customHeight="1" x14ac:dyDescent="0.2">
      <c r="A19" s="306" t="s">
        <v>235</v>
      </c>
      <c r="B19" s="307" t="s">
        <v>236</v>
      </c>
      <c r="C19" s="308"/>
      <c r="D19" s="113">
        <v>1.6406049730838246</v>
      </c>
      <c r="E19" s="115">
        <v>64</v>
      </c>
      <c r="F19" s="114">
        <v>97</v>
      </c>
      <c r="G19" s="114">
        <v>93</v>
      </c>
      <c r="H19" s="114">
        <v>65</v>
      </c>
      <c r="I19" s="140">
        <v>47</v>
      </c>
      <c r="J19" s="115">
        <v>17</v>
      </c>
      <c r="K19" s="116">
        <v>36.170212765957444</v>
      </c>
    </row>
    <row r="20" spans="1:11" ht="14.1" customHeight="1" x14ac:dyDescent="0.2">
      <c r="A20" s="306">
        <v>12</v>
      </c>
      <c r="B20" s="307" t="s">
        <v>237</v>
      </c>
      <c r="C20" s="308"/>
      <c r="D20" s="113">
        <v>4.9730838246603435</v>
      </c>
      <c r="E20" s="115">
        <v>194</v>
      </c>
      <c r="F20" s="114">
        <v>21</v>
      </c>
      <c r="G20" s="114">
        <v>85</v>
      </c>
      <c r="H20" s="114">
        <v>117</v>
      </c>
      <c r="I20" s="140">
        <v>126</v>
      </c>
      <c r="J20" s="115">
        <v>68</v>
      </c>
      <c r="K20" s="116">
        <v>53.968253968253968</v>
      </c>
    </row>
    <row r="21" spans="1:11" ht="14.1" customHeight="1" x14ac:dyDescent="0.2">
      <c r="A21" s="306">
        <v>21</v>
      </c>
      <c r="B21" s="307" t="s">
        <v>238</v>
      </c>
      <c r="C21" s="308"/>
      <c r="D21" s="113">
        <v>0.28197897974878239</v>
      </c>
      <c r="E21" s="115">
        <v>11</v>
      </c>
      <c r="F21" s="114">
        <v>5</v>
      </c>
      <c r="G21" s="114">
        <v>18</v>
      </c>
      <c r="H21" s="114">
        <v>13</v>
      </c>
      <c r="I21" s="140">
        <v>23</v>
      </c>
      <c r="J21" s="115">
        <v>-12</v>
      </c>
      <c r="K21" s="116">
        <v>-52.173913043478258</v>
      </c>
    </row>
    <row r="22" spans="1:11" ht="14.1" customHeight="1" x14ac:dyDescent="0.2">
      <c r="A22" s="306">
        <v>22</v>
      </c>
      <c r="B22" s="307" t="s">
        <v>239</v>
      </c>
      <c r="C22" s="308"/>
      <c r="D22" s="113">
        <v>1.07664701358626</v>
      </c>
      <c r="E22" s="115">
        <v>42</v>
      </c>
      <c r="F22" s="114">
        <v>17</v>
      </c>
      <c r="G22" s="114">
        <v>39</v>
      </c>
      <c r="H22" s="114">
        <v>24</v>
      </c>
      <c r="I22" s="140">
        <v>35</v>
      </c>
      <c r="J22" s="115">
        <v>7</v>
      </c>
      <c r="K22" s="116">
        <v>20</v>
      </c>
    </row>
    <row r="23" spans="1:11" ht="14.1" customHeight="1" x14ac:dyDescent="0.2">
      <c r="A23" s="306">
        <v>23</v>
      </c>
      <c r="B23" s="307" t="s">
        <v>240</v>
      </c>
      <c r="C23" s="308"/>
      <c r="D23" s="113">
        <v>0.25634452704434763</v>
      </c>
      <c r="E23" s="115">
        <v>10</v>
      </c>
      <c r="F23" s="114">
        <v>20</v>
      </c>
      <c r="G23" s="114">
        <v>22</v>
      </c>
      <c r="H23" s="114">
        <v>9</v>
      </c>
      <c r="I23" s="140">
        <v>27</v>
      </c>
      <c r="J23" s="115">
        <v>-17</v>
      </c>
      <c r="K23" s="116">
        <v>-62.962962962962962</v>
      </c>
    </row>
    <row r="24" spans="1:11" ht="14.1" customHeight="1" x14ac:dyDescent="0.2">
      <c r="A24" s="306">
        <v>24</v>
      </c>
      <c r="B24" s="307" t="s">
        <v>241</v>
      </c>
      <c r="C24" s="308"/>
      <c r="D24" s="113">
        <v>2.8966931556011279</v>
      </c>
      <c r="E24" s="115">
        <v>113</v>
      </c>
      <c r="F24" s="114">
        <v>46</v>
      </c>
      <c r="G24" s="114">
        <v>81</v>
      </c>
      <c r="H24" s="114">
        <v>57</v>
      </c>
      <c r="I24" s="140">
        <v>91</v>
      </c>
      <c r="J24" s="115">
        <v>22</v>
      </c>
      <c r="K24" s="116">
        <v>24.175824175824175</v>
      </c>
    </row>
    <row r="25" spans="1:11" ht="14.1" customHeight="1" x14ac:dyDescent="0.2">
      <c r="A25" s="306">
        <v>25</v>
      </c>
      <c r="B25" s="307" t="s">
        <v>242</v>
      </c>
      <c r="C25" s="308"/>
      <c r="D25" s="113">
        <v>4.2040502435273011</v>
      </c>
      <c r="E25" s="115">
        <v>164</v>
      </c>
      <c r="F25" s="114">
        <v>69</v>
      </c>
      <c r="G25" s="114">
        <v>152</v>
      </c>
      <c r="H25" s="114">
        <v>122</v>
      </c>
      <c r="I25" s="140">
        <v>128</v>
      </c>
      <c r="J25" s="115">
        <v>36</v>
      </c>
      <c r="K25" s="116">
        <v>28.125</v>
      </c>
    </row>
    <row r="26" spans="1:11" ht="14.1" customHeight="1" x14ac:dyDescent="0.2">
      <c r="A26" s="306">
        <v>26</v>
      </c>
      <c r="B26" s="307" t="s">
        <v>243</v>
      </c>
      <c r="C26" s="308"/>
      <c r="D26" s="113">
        <v>2.973596513714432</v>
      </c>
      <c r="E26" s="115">
        <v>116</v>
      </c>
      <c r="F26" s="114">
        <v>44</v>
      </c>
      <c r="G26" s="114">
        <v>84</v>
      </c>
      <c r="H26" s="114">
        <v>92</v>
      </c>
      <c r="I26" s="140">
        <v>72</v>
      </c>
      <c r="J26" s="115">
        <v>44</v>
      </c>
      <c r="K26" s="116">
        <v>61.111111111111114</v>
      </c>
    </row>
    <row r="27" spans="1:11" ht="14.1" customHeight="1" x14ac:dyDescent="0.2">
      <c r="A27" s="306">
        <v>27</v>
      </c>
      <c r="B27" s="307" t="s">
        <v>244</v>
      </c>
      <c r="C27" s="308"/>
      <c r="D27" s="113">
        <v>1.3586259933350422</v>
      </c>
      <c r="E27" s="115">
        <v>53</v>
      </c>
      <c r="F27" s="114">
        <v>35</v>
      </c>
      <c r="G27" s="114">
        <v>19</v>
      </c>
      <c r="H27" s="114">
        <v>28</v>
      </c>
      <c r="I27" s="140">
        <v>31</v>
      </c>
      <c r="J27" s="115">
        <v>22</v>
      </c>
      <c r="K27" s="116">
        <v>70.967741935483872</v>
      </c>
    </row>
    <row r="28" spans="1:11" ht="14.1" customHeight="1" x14ac:dyDescent="0.2">
      <c r="A28" s="306">
        <v>28</v>
      </c>
      <c r="B28" s="307" t="s">
        <v>245</v>
      </c>
      <c r="C28" s="308"/>
      <c r="D28" s="113" t="s">
        <v>513</v>
      </c>
      <c r="E28" s="115" t="s">
        <v>513</v>
      </c>
      <c r="F28" s="114" t="s">
        <v>513</v>
      </c>
      <c r="G28" s="114">
        <v>8</v>
      </c>
      <c r="H28" s="114">
        <v>4</v>
      </c>
      <c r="I28" s="140">
        <v>6</v>
      </c>
      <c r="J28" s="115" t="s">
        <v>513</v>
      </c>
      <c r="K28" s="116" t="s">
        <v>513</v>
      </c>
    </row>
    <row r="29" spans="1:11" ht="14.1" customHeight="1" x14ac:dyDescent="0.2">
      <c r="A29" s="306">
        <v>29</v>
      </c>
      <c r="B29" s="307" t="s">
        <v>246</v>
      </c>
      <c r="C29" s="308"/>
      <c r="D29" s="113">
        <v>2.6147141758523453</v>
      </c>
      <c r="E29" s="115">
        <v>102</v>
      </c>
      <c r="F29" s="114">
        <v>87</v>
      </c>
      <c r="G29" s="114">
        <v>116</v>
      </c>
      <c r="H29" s="114">
        <v>178</v>
      </c>
      <c r="I29" s="140">
        <v>116</v>
      </c>
      <c r="J29" s="115">
        <v>-14</v>
      </c>
      <c r="K29" s="116">
        <v>-12.068965517241379</v>
      </c>
    </row>
    <row r="30" spans="1:11" ht="14.1" customHeight="1" x14ac:dyDescent="0.2">
      <c r="A30" s="306" t="s">
        <v>247</v>
      </c>
      <c r="B30" s="307" t="s">
        <v>248</v>
      </c>
      <c r="C30" s="308"/>
      <c r="D30" s="113">
        <v>0.743399128428608</v>
      </c>
      <c r="E30" s="115">
        <v>29</v>
      </c>
      <c r="F30" s="114">
        <v>26</v>
      </c>
      <c r="G30" s="114">
        <v>32</v>
      </c>
      <c r="H30" s="114">
        <v>46</v>
      </c>
      <c r="I30" s="140">
        <v>21</v>
      </c>
      <c r="J30" s="115">
        <v>8</v>
      </c>
      <c r="K30" s="116">
        <v>38.095238095238095</v>
      </c>
    </row>
    <row r="31" spans="1:11" ht="14.1" customHeight="1" x14ac:dyDescent="0.2">
      <c r="A31" s="306" t="s">
        <v>249</v>
      </c>
      <c r="B31" s="307" t="s">
        <v>250</v>
      </c>
      <c r="C31" s="308"/>
      <c r="D31" s="113">
        <v>1.8713150474237374</v>
      </c>
      <c r="E31" s="115">
        <v>73</v>
      </c>
      <c r="F31" s="114">
        <v>61</v>
      </c>
      <c r="G31" s="114">
        <v>84</v>
      </c>
      <c r="H31" s="114">
        <v>132</v>
      </c>
      <c r="I31" s="140">
        <v>95</v>
      </c>
      <c r="J31" s="115">
        <v>-22</v>
      </c>
      <c r="K31" s="116">
        <v>-23.157894736842106</v>
      </c>
    </row>
    <row r="32" spans="1:11" ht="14.1" customHeight="1" x14ac:dyDescent="0.2">
      <c r="A32" s="306">
        <v>31</v>
      </c>
      <c r="B32" s="307" t="s">
        <v>251</v>
      </c>
      <c r="C32" s="308"/>
      <c r="D32" s="113">
        <v>0.41015124327095615</v>
      </c>
      <c r="E32" s="115">
        <v>16</v>
      </c>
      <c r="F32" s="114">
        <v>8</v>
      </c>
      <c r="G32" s="114">
        <v>24</v>
      </c>
      <c r="H32" s="114">
        <v>17</v>
      </c>
      <c r="I32" s="140">
        <v>15</v>
      </c>
      <c r="J32" s="115">
        <v>1</v>
      </c>
      <c r="K32" s="116">
        <v>6.666666666666667</v>
      </c>
    </row>
    <row r="33" spans="1:11" ht="14.1" customHeight="1" x14ac:dyDescent="0.2">
      <c r="A33" s="306">
        <v>32</v>
      </c>
      <c r="B33" s="307" t="s">
        <v>252</v>
      </c>
      <c r="C33" s="308"/>
      <c r="D33" s="113">
        <v>6.5367854396308642</v>
      </c>
      <c r="E33" s="115">
        <v>255</v>
      </c>
      <c r="F33" s="114">
        <v>82</v>
      </c>
      <c r="G33" s="114">
        <v>186</v>
      </c>
      <c r="H33" s="114">
        <v>181</v>
      </c>
      <c r="I33" s="140">
        <v>252</v>
      </c>
      <c r="J33" s="115">
        <v>3</v>
      </c>
      <c r="K33" s="116">
        <v>1.1904761904761905</v>
      </c>
    </row>
    <row r="34" spans="1:11" ht="14.1" customHeight="1" x14ac:dyDescent="0.2">
      <c r="A34" s="306">
        <v>33</v>
      </c>
      <c r="B34" s="307" t="s">
        <v>253</v>
      </c>
      <c r="C34" s="308"/>
      <c r="D34" s="113">
        <v>1.6662394257882593</v>
      </c>
      <c r="E34" s="115">
        <v>65</v>
      </c>
      <c r="F34" s="114">
        <v>32</v>
      </c>
      <c r="G34" s="114">
        <v>62</v>
      </c>
      <c r="H34" s="114">
        <v>49</v>
      </c>
      <c r="I34" s="140">
        <v>79</v>
      </c>
      <c r="J34" s="115">
        <v>-14</v>
      </c>
      <c r="K34" s="116">
        <v>-17.721518987341771</v>
      </c>
    </row>
    <row r="35" spans="1:11" ht="14.1" customHeight="1" x14ac:dyDescent="0.2">
      <c r="A35" s="306">
        <v>34</v>
      </c>
      <c r="B35" s="307" t="s">
        <v>254</v>
      </c>
      <c r="C35" s="308"/>
      <c r="D35" s="113">
        <v>2.6659830812612149</v>
      </c>
      <c r="E35" s="115">
        <v>104</v>
      </c>
      <c r="F35" s="114">
        <v>66</v>
      </c>
      <c r="G35" s="114">
        <v>96</v>
      </c>
      <c r="H35" s="114">
        <v>103</v>
      </c>
      <c r="I35" s="140">
        <v>99</v>
      </c>
      <c r="J35" s="115">
        <v>5</v>
      </c>
      <c r="K35" s="116">
        <v>5.0505050505050502</v>
      </c>
    </row>
    <row r="36" spans="1:11" ht="14.1" customHeight="1" x14ac:dyDescent="0.2">
      <c r="A36" s="306">
        <v>41</v>
      </c>
      <c r="B36" s="307" t="s">
        <v>255</v>
      </c>
      <c r="C36" s="308"/>
      <c r="D36" s="113">
        <v>0.82030248654191229</v>
      </c>
      <c r="E36" s="115">
        <v>32</v>
      </c>
      <c r="F36" s="114">
        <v>27</v>
      </c>
      <c r="G36" s="114">
        <v>18</v>
      </c>
      <c r="H36" s="114">
        <v>28</v>
      </c>
      <c r="I36" s="140">
        <v>30</v>
      </c>
      <c r="J36" s="115">
        <v>2</v>
      </c>
      <c r="K36" s="116">
        <v>6.666666666666667</v>
      </c>
    </row>
    <row r="37" spans="1:11" ht="14.1" customHeight="1" x14ac:dyDescent="0.2">
      <c r="A37" s="306">
        <v>42</v>
      </c>
      <c r="B37" s="307" t="s">
        <v>256</v>
      </c>
      <c r="C37" s="308"/>
      <c r="D37" s="113" t="s">
        <v>513</v>
      </c>
      <c r="E37" s="115" t="s">
        <v>513</v>
      </c>
      <c r="F37" s="114" t="s">
        <v>513</v>
      </c>
      <c r="G37" s="114">
        <v>3</v>
      </c>
      <c r="H37" s="114" t="s">
        <v>513</v>
      </c>
      <c r="I37" s="140" t="s">
        <v>513</v>
      </c>
      <c r="J37" s="115" t="s">
        <v>513</v>
      </c>
      <c r="K37" s="116" t="s">
        <v>513</v>
      </c>
    </row>
    <row r="38" spans="1:11" ht="14.1" customHeight="1" x14ac:dyDescent="0.2">
      <c r="A38" s="306">
        <v>43</v>
      </c>
      <c r="B38" s="307" t="s">
        <v>257</v>
      </c>
      <c r="C38" s="308"/>
      <c r="D38" s="113">
        <v>0.25634452704434763</v>
      </c>
      <c r="E38" s="115">
        <v>10</v>
      </c>
      <c r="F38" s="114">
        <v>8</v>
      </c>
      <c r="G38" s="114">
        <v>18</v>
      </c>
      <c r="H38" s="114">
        <v>12</v>
      </c>
      <c r="I38" s="140">
        <v>20</v>
      </c>
      <c r="J38" s="115">
        <v>-10</v>
      </c>
      <c r="K38" s="116">
        <v>-50</v>
      </c>
    </row>
    <row r="39" spans="1:11" ht="14.1" customHeight="1" x14ac:dyDescent="0.2">
      <c r="A39" s="306">
        <v>51</v>
      </c>
      <c r="B39" s="307" t="s">
        <v>258</v>
      </c>
      <c r="C39" s="308"/>
      <c r="D39" s="113">
        <v>9.894898743911817</v>
      </c>
      <c r="E39" s="115">
        <v>386</v>
      </c>
      <c r="F39" s="114">
        <v>514</v>
      </c>
      <c r="G39" s="114">
        <v>473</v>
      </c>
      <c r="H39" s="114">
        <v>1513</v>
      </c>
      <c r="I39" s="140">
        <v>317</v>
      </c>
      <c r="J39" s="115">
        <v>69</v>
      </c>
      <c r="K39" s="116">
        <v>21.766561514195583</v>
      </c>
    </row>
    <row r="40" spans="1:11" ht="14.1" customHeight="1" x14ac:dyDescent="0.2">
      <c r="A40" s="306" t="s">
        <v>259</v>
      </c>
      <c r="B40" s="307" t="s">
        <v>260</v>
      </c>
      <c r="C40" s="308"/>
      <c r="D40" s="113">
        <v>9.0489618046654705</v>
      </c>
      <c r="E40" s="115">
        <v>353</v>
      </c>
      <c r="F40" s="114">
        <v>455</v>
      </c>
      <c r="G40" s="114">
        <v>428</v>
      </c>
      <c r="H40" s="114">
        <v>1473</v>
      </c>
      <c r="I40" s="140">
        <v>283</v>
      </c>
      <c r="J40" s="115">
        <v>70</v>
      </c>
      <c r="K40" s="116">
        <v>24.734982332155479</v>
      </c>
    </row>
    <row r="41" spans="1:11" ht="14.1" customHeight="1" x14ac:dyDescent="0.2">
      <c r="A41" s="306"/>
      <c r="B41" s="307" t="s">
        <v>261</v>
      </c>
      <c r="C41" s="308"/>
      <c r="D41" s="113">
        <v>7.6647013586259938</v>
      </c>
      <c r="E41" s="115">
        <v>299</v>
      </c>
      <c r="F41" s="114">
        <v>402</v>
      </c>
      <c r="G41" s="114">
        <v>335</v>
      </c>
      <c r="H41" s="114">
        <v>1396</v>
      </c>
      <c r="I41" s="140">
        <v>235</v>
      </c>
      <c r="J41" s="115">
        <v>64</v>
      </c>
      <c r="K41" s="116">
        <v>27.23404255319149</v>
      </c>
    </row>
    <row r="42" spans="1:11" ht="14.1" customHeight="1" x14ac:dyDescent="0.2">
      <c r="A42" s="306">
        <v>52</v>
      </c>
      <c r="B42" s="307" t="s">
        <v>262</v>
      </c>
      <c r="C42" s="308"/>
      <c r="D42" s="113">
        <v>7.4083568315816457</v>
      </c>
      <c r="E42" s="115">
        <v>289</v>
      </c>
      <c r="F42" s="114">
        <v>388</v>
      </c>
      <c r="G42" s="114">
        <v>430</v>
      </c>
      <c r="H42" s="114">
        <v>353</v>
      </c>
      <c r="I42" s="140">
        <v>371</v>
      </c>
      <c r="J42" s="115">
        <v>-82</v>
      </c>
      <c r="K42" s="116">
        <v>-22.102425876010781</v>
      </c>
    </row>
    <row r="43" spans="1:11" ht="14.1" customHeight="1" x14ac:dyDescent="0.2">
      <c r="A43" s="306" t="s">
        <v>263</v>
      </c>
      <c r="B43" s="307" t="s">
        <v>264</v>
      </c>
      <c r="C43" s="308"/>
      <c r="D43" s="113">
        <v>6.6649577031530374</v>
      </c>
      <c r="E43" s="115">
        <v>260</v>
      </c>
      <c r="F43" s="114">
        <v>375</v>
      </c>
      <c r="G43" s="114">
        <v>399</v>
      </c>
      <c r="H43" s="114">
        <v>305</v>
      </c>
      <c r="I43" s="140">
        <v>329</v>
      </c>
      <c r="J43" s="115">
        <v>-69</v>
      </c>
      <c r="K43" s="116">
        <v>-20.972644376899694</v>
      </c>
    </row>
    <row r="44" spans="1:11" ht="14.1" customHeight="1" x14ac:dyDescent="0.2">
      <c r="A44" s="306">
        <v>53</v>
      </c>
      <c r="B44" s="307" t="s">
        <v>265</v>
      </c>
      <c r="C44" s="308"/>
      <c r="D44" s="113">
        <v>0.28197897974878239</v>
      </c>
      <c r="E44" s="115">
        <v>11</v>
      </c>
      <c r="F44" s="114">
        <v>17</v>
      </c>
      <c r="G44" s="114">
        <v>31</v>
      </c>
      <c r="H44" s="114">
        <v>25</v>
      </c>
      <c r="I44" s="140">
        <v>17</v>
      </c>
      <c r="J44" s="115">
        <v>-6</v>
      </c>
      <c r="K44" s="116">
        <v>-35.294117647058826</v>
      </c>
    </row>
    <row r="45" spans="1:11" ht="14.1" customHeight="1" x14ac:dyDescent="0.2">
      <c r="A45" s="306" t="s">
        <v>266</v>
      </c>
      <c r="B45" s="307" t="s">
        <v>267</v>
      </c>
      <c r="C45" s="308"/>
      <c r="D45" s="113">
        <v>0.28197897974878239</v>
      </c>
      <c r="E45" s="115">
        <v>11</v>
      </c>
      <c r="F45" s="114">
        <v>15</v>
      </c>
      <c r="G45" s="114">
        <v>30</v>
      </c>
      <c r="H45" s="114">
        <v>24</v>
      </c>
      <c r="I45" s="140">
        <v>17</v>
      </c>
      <c r="J45" s="115">
        <v>-6</v>
      </c>
      <c r="K45" s="116">
        <v>-35.294117647058826</v>
      </c>
    </row>
    <row r="46" spans="1:11" ht="14.1" customHeight="1" x14ac:dyDescent="0.2">
      <c r="A46" s="306">
        <v>54</v>
      </c>
      <c r="B46" s="307" t="s">
        <v>268</v>
      </c>
      <c r="C46" s="308"/>
      <c r="D46" s="113">
        <v>3.4606511150986927</v>
      </c>
      <c r="E46" s="115">
        <v>135</v>
      </c>
      <c r="F46" s="114">
        <v>68</v>
      </c>
      <c r="G46" s="114">
        <v>104</v>
      </c>
      <c r="H46" s="114">
        <v>100</v>
      </c>
      <c r="I46" s="140">
        <v>105</v>
      </c>
      <c r="J46" s="115">
        <v>30</v>
      </c>
      <c r="K46" s="116">
        <v>28.571428571428573</v>
      </c>
    </row>
    <row r="47" spans="1:11" ht="14.1" customHeight="1" x14ac:dyDescent="0.2">
      <c r="A47" s="306">
        <v>61</v>
      </c>
      <c r="B47" s="307" t="s">
        <v>269</v>
      </c>
      <c r="C47" s="308"/>
      <c r="D47" s="113">
        <v>1.7944116893104332</v>
      </c>
      <c r="E47" s="115">
        <v>70</v>
      </c>
      <c r="F47" s="114">
        <v>46</v>
      </c>
      <c r="G47" s="114">
        <v>84</v>
      </c>
      <c r="H47" s="114">
        <v>54</v>
      </c>
      <c r="I47" s="140">
        <v>58</v>
      </c>
      <c r="J47" s="115">
        <v>12</v>
      </c>
      <c r="K47" s="116">
        <v>20.689655172413794</v>
      </c>
    </row>
    <row r="48" spans="1:11" ht="14.1" customHeight="1" x14ac:dyDescent="0.2">
      <c r="A48" s="306">
        <v>62</v>
      </c>
      <c r="B48" s="307" t="s">
        <v>270</v>
      </c>
      <c r="C48" s="308"/>
      <c r="D48" s="113">
        <v>10.048705460138427</v>
      </c>
      <c r="E48" s="115">
        <v>392</v>
      </c>
      <c r="F48" s="114">
        <v>365</v>
      </c>
      <c r="G48" s="114">
        <v>411</v>
      </c>
      <c r="H48" s="114">
        <v>404</v>
      </c>
      <c r="I48" s="140">
        <v>331</v>
      </c>
      <c r="J48" s="115">
        <v>61</v>
      </c>
      <c r="K48" s="116">
        <v>18.429003021148038</v>
      </c>
    </row>
    <row r="49" spans="1:11" ht="14.1" customHeight="1" x14ac:dyDescent="0.2">
      <c r="A49" s="306">
        <v>63</v>
      </c>
      <c r="B49" s="307" t="s">
        <v>271</v>
      </c>
      <c r="C49" s="308"/>
      <c r="D49" s="113">
        <v>3.9220712637785184</v>
      </c>
      <c r="E49" s="115">
        <v>153</v>
      </c>
      <c r="F49" s="114">
        <v>99</v>
      </c>
      <c r="G49" s="114">
        <v>107</v>
      </c>
      <c r="H49" s="114">
        <v>200</v>
      </c>
      <c r="I49" s="140">
        <v>129</v>
      </c>
      <c r="J49" s="115">
        <v>24</v>
      </c>
      <c r="K49" s="116">
        <v>18.604651162790699</v>
      </c>
    </row>
    <row r="50" spans="1:11" ht="14.1" customHeight="1" x14ac:dyDescent="0.2">
      <c r="A50" s="306" t="s">
        <v>272</v>
      </c>
      <c r="B50" s="307" t="s">
        <v>273</v>
      </c>
      <c r="C50" s="308"/>
      <c r="D50" s="113">
        <v>0.48705460138426043</v>
      </c>
      <c r="E50" s="115">
        <v>19</v>
      </c>
      <c r="F50" s="114">
        <v>13</v>
      </c>
      <c r="G50" s="114">
        <v>15</v>
      </c>
      <c r="H50" s="114">
        <v>17</v>
      </c>
      <c r="I50" s="140">
        <v>26</v>
      </c>
      <c r="J50" s="115">
        <v>-7</v>
      </c>
      <c r="K50" s="116">
        <v>-26.923076923076923</v>
      </c>
    </row>
    <row r="51" spans="1:11" ht="14.1" customHeight="1" x14ac:dyDescent="0.2">
      <c r="A51" s="306" t="s">
        <v>274</v>
      </c>
      <c r="B51" s="307" t="s">
        <v>275</v>
      </c>
      <c r="C51" s="308"/>
      <c r="D51" s="113">
        <v>3.2043065880543451</v>
      </c>
      <c r="E51" s="115">
        <v>125</v>
      </c>
      <c r="F51" s="114">
        <v>75</v>
      </c>
      <c r="G51" s="114">
        <v>73</v>
      </c>
      <c r="H51" s="114">
        <v>174</v>
      </c>
      <c r="I51" s="140">
        <v>94</v>
      </c>
      <c r="J51" s="115">
        <v>31</v>
      </c>
      <c r="K51" s="116">
        <v>32.978723404255319</v>
      </c>
    </row>
    <row r="52" spans="1:11" ht="14.1" customHeight="1" x14ac:dyDescent="0.2">
      <c r="A52" s="306">
        <v>71</v>
      </c>
      <c r="B52" s="307" t="s">
        <v>276</v>
      </c>
      <c r="C52" s="308"/>
      <c r="D52" s="113">
        <v>8.5362727505767744</v>
      </c>
      <c r="E52" s="115">
        <v>333</v>
      </c>
      <c r="F52" s="114">
        <v>218</v>
      </c>
      <c r="G52" s="114">
        <v>271</v>
      </c>
      <c r="H52" s="114">
        <v>291</v>
      </c>
      <c r="I52" s="140">
        <v>270</v>
      </c>
      <c r="J52" s="115">
        <v>63</v>
      </c>
      <c r="K52" s="116">
        <v>23.333333333333332</v>
      </c>
    </row>
    <row r="53" spans="1:11" ht="14.1" customHeight="1" x14ac:dyDescent="0.2">
      <c r="A53" s="306" t="s">
        <v>277</v>
      </c>
      <c r="B53" s="307" t="s">
        <v>278</v>
      </c>
      <c r="C53" s="308"/>
      <c r="D53" s="113">
        <v>3.7426300948474749</v>
      </c>
      <c r="E53" s="115">
        <v>146</v>
      </c>
      <c r="F53" s="114">
        <v>98</v>
      </c>
      <c r="G53" s="114">
        <v>119</v>
      </c>
      <c r="H53" s="114">
        <v>119</v>
      </c>
      <c r="I53" s="140">
        <v>99</v>
      </c>
      <c r="J53" s="115">
        <v>47</v>
      </c>
      <c r="K53" s="116">
        <v>47.474747474747474</v>
      </c>
    </row>
    <row r="54" spans="1:11" ht="14.1" customHeight="1" x14ac:dyDescent="0.2">
      <c r="A54" s="306" t="s">
        <v>279</v>
      </c>
      <c r="B54" s="307" t="s">
        <v>280</v>
      </c>
      <c r="C54" s="308"/>
      <c r="D54" s="113">
        <v>4.1784157908228661</v>
      </c>
      <c r="E54" s="115">
        <v>163</v>
      </c>
      <c r="F54" s="114">
        <v>104</v>
      </c>
      <c r="G54" s="114">
        <v>133</v>
      </c>
      <c r="H54" s="114">
        <v>147</v>
      </c>
      <c r="I54" s="140">
        <v>140</v>
      </c>
      <c r="J54" s="115">
        <v>23</v>
      </c>
      <c r="K54" s="116">
        <v>16.428571428571427</v>
      </c>
    </row>
    <row r="55" spans="1:11" ht="14.1" customHeight="1" x14ac:dyDescent="0.2">
      <c r="A55" s="306">
        <v>72</v>
      </c>
      <c r="B55" s="307" t="s">
        <v>281</v>
      </c>
      <c r="C55" s="308"/>
      <c r="D55" s="113">
        <v>1.5380671622660855</v>
      </c>
      <c r="E55" s="115">
        <v>60</v>
      </c>
      <c r="F55" s="114">
        <v>32</v>
      </c>
      <c r="G55" s="114">
        <v>63</v>
      </c>
      <c r="H55" s="114">
        <v>34</v>
      </c>
      <c r="I55" s="140">
        <v>46</v>
      </c>
      <c r="J55" s="115">
        <v>14</v>
      </c>
      <c r="K55" s="116">
        <v>30.434782608695652</v>
      </c>
    </row>
    <row r="56" spans="1:11" ht="14.1" customHeight="1" x14ac:dyDescent="0.2">
      <c r="A56" s="306" t="s">
        <v>282</v>
      </c>
      <c r="B56" s="307" t="s">
        <v>283</v>
      </c>
      <c r="C56" s="308"/>
      <c r="D56" s="113">
        <v>0.43578569597539091</v>
      </c>
      <c r="E56" s="115">
        <v>17</v>
      </c>
      <c r="F56" s="114">
        <v>11</v>
      </c>
      <c r="G56" s="114">
        <v>23</v>
      </c>
      <c r="H56" s="114">
        <v>11</v>
      </c>
      <c r="I56" s="140">
        <v>17</v>
      </c>
      <c r="J56" s="115">
        <v>0</v>
      </c>
      <c r="K56" s="116">
        <v>0</v>
      </c>
    </row>
    <row r="57" spans="1:11" ht="14.1" customHeight="1" x14ac:dyDescent="0.2">
      <c r="A57" s="306" t="s">
        <v>284</v>
      </c>
      <c r="B57" s="307" t="s">
        <v>285</v>
      </c>
      <c r="C57" s="308"/>
      <c r="D57" s="113">
        <v>0.97410920276852087</v>
      </c>
      <c r="E57" s="115">
        <v>38</v>
      </c>
      <c r="F57" s="114">
        <v>18</v>
      </c>
      <c r="G57" s="114">
        <v>23</v>
      </c>
      <c r="H57" s="114">
        <v>16</v>
      </c>
      <c r="I57" s="140">
        <v>23</v>
      </c>
      <c r="J57" s="115">
        <v>15</v>
      </c>
      <c r="K57" s="116">
        <v>65.217391304347828</v>
      </c>
    </row>
    <row r="58" spans="1:11" ht="14.1" customHeight="1" x14ac:dyDescent="0.2">
      <c r="A58" s="306">
        <v>73</v>
      </c>
      <c r="B58" s="307" t="s">
        <v>286</v>
      </c>
      <c r="C58" s="308"/>
      <c r="D58" s="113">
        <v>0.69213022301973848</v>
      </c>
      <c r="E58" s="115">
        <v>27</v>
      </c>
      <c r="F58" s="114">
        <v>30</v>
      </c>
      <c r="G58" s="114">
        <v>52</v>
      </c>
      <c r="H58" s="114">
        <v>30</v>
      </c>
      <c r="I58" s="140">
        <v>34</v>
      </c>
      <c r="J58" s="115">
        <v>-7</v>
      </c>
      <c r="K58" s="116">
        <v>-20.588235294117649</v>
      </c>
    </row>
    <row r="59" spans="1:11" ht="14.1" customHeight="1" x14ac:dyDescent="0.2">
      <c r="A59" s="306" t="s">
        <v>287</v>
      </c>
      <c r="B59" s="307" t="s">
        <v>288</v>
      </c>
      <c r="C59" s="308"/>
      <c r="D59" s="113">
        <v>0.51268905408869525</v>
      </c>
      <c r="E59" s="115">
        <v>20</v>
      </c>
      <c r="F59" s="114">
        <v>26</v>
      </c>
      <c r="G59" s="114">
        <v>47</v>
      </c>
      <c r="H59" s="114">
        <v>26</v>
      </c>
      <c r="I59" s="140">
        <v>24</v>
      </c>
      <c r="J59" s="115">
        <v>-4</v>
      </c>
      <c r="K59" s="116">
        <v>-16.666666666666668</v>
      </c>
    </row>
    <row r="60" spans="1:11" ht="14.1" customHeight="1" x14ac:dyDescent="0.2">
      <c r="A60" s="306">
        <v>81</v>
      </c>
      <c r="B60" s="307" t="s">
        <v>289</v>
      </c>
      <c r="C60" s="308"/>
      <c r="D60" s="113">
        <v>5.0499871827736476</v>
      </c>
      <c r="E60" s="115">
        <v>197</v>
      </c>
      <c r="F60" s="114">
        <v>200</v>
      </c>
      <c r="G60" s="114">
        <v>220</v>
      </c>
      <c r="H60" s="114">
        <v>179</v>
      </c>
      <c r="I60" s="140">
        <v>186</v>
      </c>
      <c r="J60" s="115">
        <v>11</v>
      </c>
      <c r="K60" s="116">
        <v>5.913978494623656</v>
      </c>
    </row>
    <row r="61" spans="1:11" ht="14.1" customHeight="1" x14ac:dyDescent="0.2">
      <c r="A61" s="306" t="s">
        <v>290</v>
      </c>
      <c r="B61" s="307" t="s">
        <v>291</v>
      </c>
      <c r="C61" s="308"/>
      <c r="D61" s="113">
        <v>2.025121763650346</v>
      </c>
      <c r="E61" s="115">
        <v>79</v>
      </c>
      <c r="F61" s="114">
        <v>43</v>
      </c>
      <c r="G61" s="114">
        <v>70</v>
      </c>
      <c r="H61" s="114">
        <v>54</v>
      </c>
      <c r="I61" s="140">
        <v>61</v>
      </c>
      <c r="J61" s="115">
        <v>18</v>
      </c>
      <c r="K61" s="116">
        <v>29.508196721311474</v>
      </c>
    </row>
    <row r="62" spans="1:11" ht="14.1" customHeight="1" x14ac:dyDescent="0.2">
      <c r="A62" s="306" t="s">
        <v>292</v>
      </c>
      <c r="B62" s="307" t="s">
        <v>293</v>
      </c>
      <c r="C62" s="308"/>
      <c r="D62" s="113">
        <v>1.2817226352217381</v>
      </c>
      <c r="E62" s="115">
        <v>50</v>
      </c>
      <c r="F62" s="114">
        <v>102</v>
      </c>
      <c r="G62" s="114">
        <v>83</v>
      </c>
      <c r="H62" s="114">
        <v>72</v>
      </c>
      <c r="I62" s="140">
        <v>65</v>
      </c>
      <c r="J62" s="115">
        <v>-15</v>
      </c>
      <c r="K62" s="116">
        <v>-23.076923076923077</v>
      </c>
    </row>
    <row r="63" spans="1:11" ht="14.1" customHeight="1" x14ac:dyDescent="0.2">
      <c r="A63" s="306"/>
      <c r="B63" s="307" t="s">
        <v>294</v>
      </c>
      <c r="C63" s="308"/>
      <c r="D63" s="113">
        <v>0.92284029735965134</v>
      </c>
      <c r="E63" s="115">
        <v>36</v>
      </c>
      <c r="F63" s="114">
        <v>84</v>
      </c>
      <c r="G63" s="114">
        <v>60</v>
      </c>
      <c r="H63" s="114">
        <v>56</v>
      </c>
      <c r="I63" s="140">
        <v>48</v>
      </c>
      <c r="J63" s="115">
        <v>-12</v>
      </c>
      <c r="K63" s="116">
        <v>-25</v>
      </c>
    </row>
    <row r="64" spans="1:11" ht="14.1" customHeight="1" x14ac:dyDescent="0.2">
      <c r="A64" s="306" t="s">
        <v>295</v>
      </c>
      <c r="B64" s="307" t="s">
        <v>296</v>
      </c>
      <c r="C64" s="308"/>
      <c r="D64" s="113">
        <v>0.48705460138426043</v>
      </c>
      <c r="E64" s="115">
        <v>19</v>
      </c>
      <c r="F64" s="114">
        <v>15</v>
      </c>
      <c r="G64" s="114">
        <v>24</v>
      </c>
      <c r="H64" s="114">
        <v>19</v>
      </c>
      <c r="I64" s="140">
        <v>24</v>
      </c>
      <c r="J64" s="115">
        <v>-5</v>
      </c>
      <c r="K64" s="116">
        <v>-20.833333333333332</v>
      </c>
    </row>
    <row r="65" spans="1:11" ht="14.1" customHeight="1" x14ac:dyDescent="0.2">
      <c r="A65" s="306" t="s">
        <v>297</v>
      </c>
      <c r="B65" s="307" t="s">
        <v>298</v>
      </c>
      <c r="C65" s="308"/>
      <c r="D65" s="113">
        <v>0.41015124327095615</v>
      </c>
      <c r="E65" s="115">
        <v>16</v>
      </c>
      <c r="F65" s="114">
        <v>20</v>
      </c>
      <c r="G65" s="114">
        <v>25</v>
      </c>
      <c r="H65" s="114">
        <v>18</v>
      </c>
      <c r="I65" s="140">
        <v>19</v>
      </c>
      <c r="J65" s="115">
        <v>-3</v>
      </c>
      <c r="K65" s="116">
        <v>-15.789473684210526</v>
      </c>
    </row>
    <row r="66" spans="1:11" ht="14.1" customHeight="1" x14ac:dyDescent="0.2">
      <c r="A66" s="306">
        <v>82</v>
      </c>
      <c r="B66" s="307" t="s">
        <v>299</v>
      </c>
      <c r="C66" s="308"/>
      <c r="D66" s="113">
        <v>2.7941553447833889</v>
      </c>
      <c r="E66" s="115">
        <v>109</v>
      </c>
      <c r="F66" s="114">
        <v>161</v>
      </c>
      <c r="G66" s="114">
        <v>111</v>
      </c>
      <c r="H66" s="114">
        <v>103</v>
      </c>
      <c r="I66" s="140">
        <v>120</v>
      </c>
      <c r="J66" s="115">
        <v>-11</v>
      </c>
      <c r="K66" s="116">
        <v>-9.1666666666666661</v>
      </c>
    </row>
    <row r="67" spans="1:11" ht="14.1" customHeight="1" x14ac:dyDescent="0.2">
      <c r="A67" s="306" t="s">
        <v>300</v>
      </c>
      <c r="B67" s="307" t="s">
        <v>301</v>
      </c>
      <c r="C67" s="308"/>
      <c r="D67" s="113">
        <v>2.2301973852858241</v>
      </c>
      <c r="E67" s="115">
        <v>87</v>
      </c>
      <c r="F67" s="114">
        <v>138</v>
      </c>
      <c r="G67" s="114">
        <v>73</v>
      </c>
      <c r="H67" s="114">
        <v>80</v>
      </c>
      <c r="I67" s="140">
        <v>95</v>
      </c>
      <c r="J67" s="115">
        <v>-8</v>
      </c>
      <c r="K67" s="116">
        <v>-8.4210526315789469</v>
      </c>
    </row>
    <row r="68" spans="1:11" ht="14.1" customHeight="1" x14ac:dyDescent="0.2">
      <c r="A68" s="306" t="s">
        <v>302</v>
      </c>
      <c r="B68" s="307" t="s">
        <v>303</v>
      </c>
      <c r="C68" s="308"/>
      <c r="D68" s="113">
        <v>0.35888233786208662</v>
      </c>
      <c r="E68" s="115">
        <v>14</v>
      </c>
      <c r="F68" s="114">
        <v>20</v>
      </c>
      <c r="G68" s="114">
        <v>20</v>
      </c>
      <c r="H68" s="114">
        <v>15</v>
      </c>
      <c r="I68" s="140">
        <v>12</v>
      </c>
      <c r="J68" s="115">
        <v>2</v>
      </c>
      <c r="K68" s="116">
        <v>16.666666666666668</v>
      </c>
    </row>
    <row r="69" spans="1:11" ht="14.1" customHeight="1" x14ac:dyDescent="0.2">
      <c r="A69" s="306">
        <v>83</v>
      </c>
      <c r="B69" s="307" t="s">
        <v>304</v>
      </c>
      <c r="C69" s="308"/>
      <c r="D69" s="113">
        <v>4.6654703922071263</v>
      </c>
      <c r="E69" s="115">
        <v>182</v>
      </c>
      <c r="F69" s="114">
        <v>142</v>
      </c>
      <c r="G69" s="114">
        <v>274</v>
      </c>
      <c r="H69" s="114">
        <v>176</v>
      </c>
      <c r="I69" s="140">
        <v>215</v>
      </c>
      <c r="J69" s="115">
        <v>-33</v>
      </c>
      <c r="K69" s="116">
        <v>-15.348837209302326</v>
      </c>
    </row>
    <row r="70" spans="1:11" ht="14.1" customHeight="1" x14ac:dyDescent="0.2">
      <c r="A70" s="306" t="s">
        <v>305</v>
      </c>
      <c r="B70" s="307" t="s">
        <v>306</v>
      </c>
      <c r="C70" s="308"/>
      <c r="D70" s="113">
        <v>4.1271468854139961</v>
      </c>
      <c r="E70" s="115">
        <v>161</v>
      </c>
      <c r="F70" s="114">
        <v>126</v>
      </c>
      <c r="G70" s="114">
        <v>253</v>
      </c>
      <c r="H70" s="114">
        <v>149</v>
      </c>
      <c r="I70" s="140">
        <v>185</v>
      </c>
      <c r="J70" s="115">
        <v>-24</v>
      </c>
      <c r="K70" s="116">
        <v>-12.972972972972974</v>
      </c>
    </row>
    <row r="71" spans="1:11" ht="14.1" customHeight="1" x14ac:dyDescent="0.2">
      <c r="A71" s="306"/>
      <c r="B71" s="307" t="s">
        <v>307</v>
      </c>
      <c r="C71" s="308"/>
      <c r="D71" s="113">
        <v>1.9738528582414765</v>
      </c>
      <c r="E71" s="115">
        <v>77</v>
      </c>
      <c r="F71" s="114">
        <v>65</v>
      </c>
      <c r="G71" s="114">
        <v>180</v>
      </c>
      <c r="H71" s="114">
        <v>75</v>
      </c>
      <c r="I71" s="140">
        <v>93</v>
      </c>
      <c r="J71" s="115">
        <v>-16</v>
      </c>
      <c r="K71" s="116">
        <v>-17.204301075268816</v>
      </c>
    </row>
    <row r="72" spans="1:11" ht="14.1" customHeight="1" x14ac:dyDescent="0.2">
      <c r="A72" s="306">
        <v>84</v>
      </c>
      <c r="B72" s="307" t="s">
        <v>308</v>
      </c>
      <c r="C72" s="308"/>
      <c r="D72" s="113">
        <v>2.4609074596257372</v>
      </c>
      <c r="E72" s="115">
        <v>96</v>
      </c>
      <c r="F72" s="114">
        <v>63</v>
      </c>
      <c r="G72" s="114">
        <v>118</v>
      </c>
      <c r="H72" s="114">
        <v>62</v>
      </c>
      <c r="I72" s="140">
        <v>115</v>
      </c>
      <c r="J72" s="115">
        <v>-19</v>
      </c>
      <c r="K72" s="116">
        <v>-16.521739130434781</v>
      </c>
    </row>
    <row r="73" spans="1:11" ht="14.1" customHeight="1" x14ac:dyDescent="0.2">
      <c r="A73" s="306" t="s">
        <v>309</v>
      </c>
      <c r="B73" s="307" t="s">
        <v>310</v>
      </c>
      <c r="C73" s="308"/>
      <c r="D73" s="113">
        <v>1.6662394257882593</v>
      </c>
      <c r="E73" s="115">
        <v>65</v>
      </c>
      <c r="F73" s="114">
        <v>40</v>
      </c>
      <c r="G73" s="114">
        <v>100</v>
      </c>
      <c r="H73" s="114">
        <v>42</v>
      </c>
      <c r="I73" s="140">
        <v>80</v>
      </c>
      <c r="J73" s="115">
        <v>-15</v>
      </c>
      <c r="K73" s="116">
        <v>-18.75</v>
      </c>
    </row>
    <row r="74" spans="1:11" ht="14.1" customHeight="1" x14ac:dyDescent="0.2">
      <c r="A74" s="306" t="s">
        <v>311</v>
      </c>
      <c r="B74" s="307" t="s">
        <v>312</v>
      </c>
      <c r="C74" s="308"/>
      <c r="D74" s="113">
        <v>0.10253781081773904</v>
      </c>
      <c r="E74" s="115">
        <v>4</v>
      </c>
      <c r="F74" s="114">
        <v>3</v>
      </c>
      <c r="G74" s="114">
        <v>10</v>
      </c>
      <c r="H74" s="114">
        <v>4</v>
      </c>
      <c r="I74" s="140">
        <v>6</v>
      </c>
      <c r="J74" s="115">
        <v>-2</v>
      </c>
      <c r="K74" s="116">
        <v>-33.333333333333336</v>
      </c>
    </row>
    <row r="75" spans="1:11" ht="14.1" customHeight="1" x14ac:dyDescent="0.2">
      <c r="A75" s="306" t="s">
        <v>313</v>
      </c>
      <c r="B75" s="307" t="s">
        <v>314</v>
      </c>
      <c r="C75" s="308"/>
      <c r="D75" s="113" t="s">
        <v>513</v>
      </c>
      <c r="E75" s="115" t="s">
        <v>513</v>
      </c>
      <c r="F75" s="114" t="s">
        <v>513</v>
      </c>
      <c r="G75" s="114">
        <v>0</v>
      </c>
      <c r="H75" s="114" t="s">
        <v>513</v>
      </c>
      <c r="I75" s="140" t="s">
        <v>513</v>
      </c>
      <c r="J75" s="115" t="s">
        <v>513</v>
      </c>
      <c r="K75" s="116" t="s">
        <v>513</v>
      </c>
    </row>
    <row r="76" spans="1:11" ht="14.1" customHeight="1" x14ac:dyDescent="0.2">
      <c r="A76" s="306">
        <v>91</v>
      </c>
      <c r="B76" s="307" t="s">
        <v>315</v>
      </c>
      <c r="C76" s="308"/>
      <c r="D76" s="113">
        <v>0.38451679056652138</v>
      </c>
      <c r="E76" s="115">
        <v>15</v>
      </c>
      <c r="F76" s="114" t="s">
        <v>513</v>
      </c>
      <c r="G76" s="114">
        <v>3</v>
      </c>
      <c r="H76" s="114">
        <v>0</v>
      </c>
      <c r="I76" s="140" t="s">
        <v>513</v>
      </c>
      <c r="J76" s="115" t="s">
        <v>513</v>
      </c>
      <c r="K76" s="116" t="s">
        <v>513</v>
      </c>
    </row>
    <row r="77" spans="1:11" ht="14.1" customHeight="1" x14ac:dyDescent="0.2">
      <c r="A77" s="306">
        <v>92</v>
      </c>
      <c r="B77" s="307" t="s">
        <v>316</v>
      </c>
      <c r="C77" s="308"/>
      <c r="D77" s="113">
        <v>0.58959241220199954</v>
      </c>
      <c r="E77" s="115">
        <v>23</v>
      </c>
      <c r="F77" s="114">
        <v>14</v>
      </c>
      <c r="G77" s="114">
        <v>27</v>
      </c>
      <c r="H77" s="114">
        <v>13</v>
      </c>
      <c r="I77" s="140">
        <v>20</v>
      </c>
      <c r="J77" s="115">
        <v>3</v>
      </c>
      <c r="K77" s="116">
        <v>15</v>
      </c>
    </row>
    <row r="78" spans="1:11" ht="14.1" customHeight="1" x14ac:dyDescent="0.2">
      <c r="A78" s="306">
        <v>93</v>
      </c>
      <c r="B78" s="307" t="s">
        <v>317</v>
      </c>
      <c r="C78" s="308"/>
      <c r="D78" s="113" t="s">
        <v>513</v>
      </c>
      <c r="E78" s="115" t="s">
        <v>513</v>
      </c>
      <c r="F78" s="114" t="s">
        <v>513</v>
      </c>
      <c r="G78" s="114">
        <v>4</v>
      </c>
      <c r="H78" s="114" t="s">
        <v>513</v>
      </c>
      <c r="I78" s="140" t="s">
        <v>513</v>
      </c>
      <c r="J78" s="115" t="s">
        <v>513</v>
      </c>
      <c r="K78" s="116" t="s">
        <v>513</v>
      </c>
    </row>
    <row r="79" spans="1:11" ht="14.1" customHeight="1" x14ac:dyDescent="0.2">
      <c r="A79" s="306">
        <v>94</v>
      </c>
      <c r="B79" s="307" t="s">
        <v>318</v>
      </c>
      <c r="C79" s="308"/>
      <c r="D79" s="113">
        <v>0.6152268649064343</v>
      </c>
      <c r="E79" s="115">
        <v>24</v>
      </c>
      <c r="F79" s="114">
        <v>17</v>
      </c>
      <c r="G79" s="114">
        <v>14</v>
      </c>
      <c r="H79" s="114">
        <v>13</v>
      </c>
      <c r="I79" s="140">
        <v>7</v>
      </c>
      <c r="J79" s="115">
        <v>17</v>
      </c>
      <c r="K79" s="116">
        <v>242.85714285714286</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v>
      </c>
      <c r="E81" s="143">
        <v>0</v>
      </c>
      <c r="F81" s="144" t="s">
        <v>513</v>
      </c>
      <c r="G81" s="144">
        <v>21</v>
      </c>
      <c r="H81" s="144">
        <v>0</v>
      </c>
      <c r="I81" s="145">
        <v>3</v>
      </c>
      <c r="J81" s="143">
        <v>-3</v>
      </c>
      <c r="K81" s="146">
        <v>-100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4181</v>
      </c>
      <c r="E11" s="114">
        <v>3420</v>
      </c>
      <c r="F11" s="114">
        <v>3473</v>
      </c>
      <c r="G11" s="114">
        <v>4413</v>
      </c>
      <c r="H11" s="140">
        <v>3856</v>
      </c>
      <c r="I11" s="115">
        <v>325</v>
      </c>
      <c r="J11" s="116">
        <v>8.4284232365145222</v>
      </c>
    </row>
    <row r="12" spans="1:15" s="110" customFormat="1" ht="24.95" customHeight="1" x14ac:dyDescent="0.2">
      <c r="A12" s="193" t="s">
        <v>132</v>
      </c>
      <c r="B12" s="194" t="s">
        <v>133</v>
      </c>
      <c r="C12" s="113">
        <v>5.5967471896675436</v>
      </c>
      <c r="D12" s="115">
        <v>234</v>
      </c>
      <c r="E12" s="114">
        <v>199</v>
      </c>
      <c r="F12" s="114">
        <v>105</v>
      </c>
      <c r="G12" s="114">
        <v>76</v>
      </c>
      <c r="H12" s="140">
        <v>148</v>
      </c>
      <c r="I12" s="115">
        <v>86</v>
      </c>
      <c r="J12" s="116">
        <v>58.108108108108105</v>
      </c>
    </row>
    <row r="13" spans="1:15" s="110" customFormat="1" ht="24.95" customHeight="1" x14ac:dyDescent="0.2">
      <c r="A13" s="193" t="s">
        <v>134</v>
      </c>
      <c r="B13" s="199" t="s">
        <v>214</v>
      </c>
      <c r="C13" s="113">
        <v>1.2437215977038987</v>
      </c>
      <c r="D13" s="115">
        <v>52</v>
      </c>
      <c r="E13" s="114">
        <v>52</v>
      </c>
      <c r="F13" s="114">
        <v>46</v>
      </c>
      <c r="G13" s="114">
        <v>59</v>
      </c>
      <c r="H13" s="140">
        <v>83</v>
      </c>
      <c r="I13" s="115">
        <v>-31</v>
      </c>
      <c r="J13" s="116">
        <v>-37.349397590361448</v>
      </c>
    </row>
    <row r="14" spans="1:15" s="287" customFormat="1" ht="24.95" customHeight="1" x14ac:dyDescent="0.2">
      <c r="A14" s="193" t="s">
        <v>215</v>
      </c>
      <c r="B14" s="199" t="s">
        <v>137</v>
      </c>
      <c r="C14" s="113">
        <v>13.250418560153074</v>
      </c>
      <c r="D14" s="115">
        <v>554</v>
      </c>
      <c r="E14" s="114">
        <v>336</v>
      </c>
      <c r="F14" s="114">
        <v>392</v>
      </c>
      <c r="G14" s="114">
        <v>484</v>
      </c>
      <c r="H14" s="140">
        <v>536</v>
      </c>
      <c r="I14" s="115">
        <v>18</v>
      </c>
      <c r="J14" s="116">
        <v>3.3582089552238807</v>
      </c>
      <c r="K14" s="110"/>
      <c r="L14" s="110"/>
      <c r="M14" s="110"/>
      <c r="N14" s="110"/>
      <c r="O14" s="110"/>
    </row>
    <row r="15" spans="1:15" s="110" customFormat="1" ht="24.95" customHeight="1" x14ac:dyDescent="0.2">
      <c r="A15" s="193" t="s">
        <v>216</v>
      </c>
      <c r="B15" s="199" t="s">
        <v>217</v>
      </c>
      <c r="C15" s="113">
        <v>2.6548672566371683</v>
      </c>
      <c r="D15" s="115">
        <v>111</v>
      </c>
      <c r="E15" s="114">
        <v>101</v>
      </c>
      <c r="F15" s="114">
        <v>96</v>
      </c>
      <c r="G15" s="114">
        <v>98</v>
      </c>
      <c r="H15" s="140">
        <v>107</v>
      </c>
      <c r="I15" s="115">
        <v>4</v>
      </c>
      <c r="J15" s="116">
        <v>3.7383177570093458</v>
      </c>
    </row>
    <row r="16" spans="1:15" s="287" customFormat="1" ht="24.95" customHeight="1" x14ac:dyDescent="0.2">
      <c r="A16" s="193" t="s">
        <v>218</v>
      </c>
      <c r="B16" s="199" t="s">
        <v>141</v>
      </c>
      <c r="C16" s="113">
        <v>6.7687156182731405</v>
      </c>
      <c r="D16" s="115">
        <v>283</v>
      </c>
      <c r="E16" s="114">
        <v>146</v>
      </c>
      <c r="F16" s="114">
        <v>198</v>
      </c>
      <c r="G16" s="114">
        <v>275</v>
      </c>
      <c r="H16" s="140">
        <v>315</v>
      </c>
      <c r="I16" s="115">
        <v>-32</v>
      </c>
      <c r="J16" s="116">
        <v>-10.158730158730158</v>
      </c>
      <c r="K16" s="110"/>
      <c r="L16" s="110"/>
      <c r="M16" s="110"/>
      <c r="N16" s="110"/>
      <c r="O16" s="110"/>
    </row>
    <row r="17" spans="1:15" s="110" customFormat="1" ht="24.95" customHeight="1" x14ac:dyDescent="0.2">
      <c r="A17" s="193" t="s">
        <v>142</v>
      </c>
      <c r="B17" s="199" t="s">
        <v>220</v>
      </c>
      <c r="C17" s="113">
        <v>3.8268356852427647</v>
      </c>
      <c r="D17" s="115">
        <v>160</v>
      </c>
      <c r="E17" s="114">
        <v>89</v>
      </c>
      <c r="F17" s="114">
        <v>98</v>
      </c>
      <c r="G17" s="114">
        <v>111</v>
      </c>
      <c r="H17" s="140">
        <v>114</v>
      </c>
      <c r="I17" s="115">
        <v>46</v>
      </c>
      <c r="J17" s="116">
        <v>40.350877192982459</v>
      </c>
    </row>
    <row r="18" spans="1:15" s="287" customFormat="1" ht="24.95" customHeight="1" x14ac:dyDescent="0.2">
      <c r="A18" s="201" t="s">
        <v>144</v>
      </c>
      <c r="B18" s="202" t="s">
        <v>145</v>
      </c>
      <c r="C18" s="113">
        <v>8.8017220760583594</v>
      </c>
      <c r="D18" s="115">
        <v>368</v>
      </c>
      <c r="E18" s="114">
        <v>328</v>
      </c>
      <c r="F18" s="114">
        <v>303</v>
      </c>
      <c r="G18" s="114">
        <v>276</v>
      </c>
      <c r="H18" s="140">
        <v>323</v>
      </c>
      <c r="I18" s="115">
        <v>45</v>
      </c>
      <c r="J18" s="116">
        <v>13.93188854489164</v>
      </c>
      <c r="K18" s="110"/>
      <c r="L18" s="110"/>
      <c r="M18" s="110"/>
      <c r="N18" s="110"/>
      <c r="O18" s="110"/>
    </row>
    <row r="19" spans="1:15" s="110" customFormat="1" ht="24.95" customHeight="1" x14ac:dyDescent="0.2">
      <c r="A19" s="193" t="s">
        <v>146</v>
      </c>
      <c r="B19" s="199" t="s">
        <v>147</v>
      </c>
      <c r="C19" s="113">
        <v>19.636450609901939</v>
      </c>
      <c r="D19" s="115">
        <v>821</v>
      </c>
      <c r="E19" s="114">
        <v>660</v>
      </c>
      <c r="F19" s="114">
        <v>626</v>
      </c>
      <c r="G19" s="114">
        <v>603</v>
      </c>
      <c r="H19" s="140">
        <v>662</v>
      </c>
      <c r="I19" s="115">
        <v>159</v>
      </c>
      <c r="J19" s="116">
        <v>24.018126888217523</v>
      </c>
    </row>
    <row r="20" spans="1:15" s="287" customFormat="1" ht="24.95" customHeight="1" x14ac:dyDescent="0.2">
      <c r="A20" s="193" t="s">
        <v>148</v>
      </c>
      <c r="B20" s="199" t="s">
        <v>149</v>
      </c>
      <c r="C20" s="113">
        <v>15.498684525233198</v>
      </c>
      <c r="D20" s="115">
        <v>648</v>
      </c>
      <c r="E20" s="114">
        <v>511</v>
      </c>
      <c r="F20" s="114">
        <v>647</v>
      </c>
      <c r="G20" s="114">
        <v>1563</v>
      </c>
      <c r="H20" s="140">
        <v>555</v>
      </c>
      <c r="I20" s="115">
        <v>93</v>
      </c>
      <c r="J20" s="116">
        <v>16.756756756756758</v>
      </c>
      <c r="K20" s="110"/>
      <c r="L20" s="110"/>
      <c r="M20" s="110"/>
      <c r="N20" s="110"/>
      <c r="O20" s="110"/>
    </row>
    <row r="21" spans="1:15" s="110" customFormat="1" ht="24.95" customHeight="1" x14ac:dyDescent="0.2">
      <c r="A21" s="201" t="s">
        <v>150</v>
      </c>
      <c r="B21" s="202" t="s">
        <v>151</v>
      </c>
      <c r="C21" s="113">
        <v>5.477158574503707</v>
      </c>
      <c r="D21" s="115">
        <v>229</v>
      </c>
      <c r="E21" s="114">
        <v>192</v>
      </c>
      <c r="F21" s="114">
        <v>174</v>
      </c>
      <c r="G21" s="114">
        <v>204</v>
      </c>
      <c r="H21" s="140">
        <v>187</v>
      </c>
      <c r="I21" s="115">
        <v>42</v>
      </c>
      <c r="J21" s="116">
        <v>22.459893048128343</v>
      </c>
    </row>
    <row r="22" spans="1:15" s="110" customFormat="1" ht="24.95" customHeight="1" x14ac:dyDescent="0.2">
      <c r="A22" s="201" t="s">
        <v>152</v>
      </c>
      <c r="B22" s="199" t="s">
        <v>153</v>
      </c>
      <c r="C22" s="113">
        <v>0.90887347524515671</v>
      </c>
      <c r="D22" s="115">
        <v>38</v>
      </c>
      <c r="E22" s="114">
        <v>27</v>
      </c>
      <c r="F22" s="114">
        <v>20</v>
      </c>
      <c r="G22" s="114">
        <v>24</v>
      </c>
      <c r="H22" s="140">
        <v>27</v>
      </c>
      <c r="I22" s="115">
        <v>11</v>
      </c>
      <c r="J22" s="116">
        <v>40.74074074074074</v>
      </c>
    </row>
    <row r="23" spans="1:15" s="110" customFormat="1" ht="24.95" customHeight="1" x14ac:dyDescent="0.2">
      <c r="A23" s="193" t="s">
        <v>154</v>
      </c>
      <c r="B23" s="199" t="s">
        <v>155</v>
      </c>
      <c r="C23" s="113">
        <v>0.50227218368811288</v>
      </c>
      <c r="D23" s="115">
        <v>21</v>
      </c>
      <c r="E23" s="114">
        <v>6</v>
      </c>
      <c r="F23" s="114">
        <v>9</v>
      </c>
      <c r="G23" s="114">
        <v>13</v>
      </c>
      <c r="H23" s="140">
        <v>17</v>
      </c>
      <c r="I23" s="115">
        <v>4</v>
      </c>
      <c r="J23" s="116">
        <v>23.529411764705884</v>
      </c>
    </row>
    <row r="24" spans="1:15" s="110" customFormat="1" ht="24.95" customHeight="1" x14ac:dyDescent="0.2">
      <c r="A24" s="193" t="s">
        <v>156</v>
      </c>
      <c r="B24" s="199" t="s">
        <v>221</v>
      </c>
      <c r="C24" s="113">
        <v>3.8268356852427647</v>
      </c>
      <c r="D24" s="115">
        <v>160</v>
      </c>
      <c r="E24" s="114">
        <v>113</v>
      </c>
      <c r="F24" s="114">
        <v>128</v>
      </c>
      <c r="G24" s="114">
        <v>81</v>
      </c>
      <c r="H24" s="140">
        <v>120</v>
      </c>
      <c r="I24" s="115">
        <v>40</v>
      </c>
      <c r="J24" s="116">
        <v>33.333333333333336</v>
      </c>
    </row>
    <row r="25" spans="1:15" s="110" customFormat="1" ht="24.95" customHeight="1" x14ac:dyDescent="0.2">
      <c r="A25" s="193" t="s">
        <v>222</v>
      </c>
      <c r="B25" s="204" t="s">
        <v>159</v>
      </c>
      <c r="C25" s="113">
        <v>5.2140636211432669</v>
      </c>
      <c r="D25" s="115">
        <v>218</v>
      </c>
      <c r="E25" s="114">
        <v>235</v>
      </c>
      <c r="F25" s="114">
        <v>197</v>
      </c>
      <c r="G25" s="114">
        <v>253</v>
      </c>
      <c r="H25" s="140">
        <v>307</v>
      </c>
      <c r="I25" s="115">
        <v>-89</v>
      </c>
      <c r="J25" s="116">
        <v>-28.990228013029316</v>
      </c>
    </row>
    <row r="26" spans="1:15" s="110" customFormat="1" ht="24.95" customHeight="1" x14ac:dyDescent="0.2">
      <c r="A26" s="201">
        <v>782.78300000000002</v>
      </c>
      <c r="B26" s="203" t="s">
        <v>160</v>
      </c>
      <c r="C26" s="113">
        <v>2.9657976560631427</v>
      </c>
      <c r="D26" s="115">
        <v>124</v>
      </c>
      <c r="E26" s="114">
        <v>118</v>
      </c>
      <c r="F26" s="114">
        <v>125</v>
      </c>
      <c r="G26" s="114">
        <v>126</v>
      </c>
      <c r="H26" s="140">
        <v>139</v>
      </c>
      <c r="I26" s="115">
        <v>-15</v>
      </c>
      <c r="J26" s="116">
        <v>-10.791366906474821</v>
      </c>
    </row>
    <row r="27" spans="1:15" s="110" customFormat="1" ht="24.95" customHeight="1" x14ac:dyDescent="0.2">
      <c r="A27" s="193" t="s">
        <v>161</v>
      </c>
      <c r="B27" s="199" t="s">
        <v>162</v>
      </c>
      <c r="C27" s="113">
        <v>2.2721836881128916</v>
      </c>
      <c r="D27" s="115">
        <v>95</v>
      </c>
      <c r="E27" s="114">
        <v>64</v>
      </c>
      <c r="F27" s="114">
        <v>110</v>
      </c>
      <c r="G27" s="114">
        <v>78</v>
      </c>
      <c r="H27" s="140">
        <v>106</v>
      </c>
      <c r="I27" s="115">
        <v>-11</v>
      </c>
      <c r="J27" s="116">
        <v>-10.377358490566039</v>
      </c>
    </row>
    <row r="28" spans="1:15" s="110" customFormat="1" ht="24.95" customHeight="1" x14ac:dyDescent="0.2">
      <c r="A28" s="193" t="s">
        <v>163</v>
      </c>
      <c r="B28" s="199" t="s">
        <v>164</v>
      </c>
      <c r="C28" s="113">
        <v>2.9897153790959101</v>
      </c>
      <c r="D28" s="115">
        <v>125</v>
      </c>
      <c r="E28" s="114">
        <v>89</v>
      </c>
      <c r="F28" s="114">
        <v>119</v>
      </c>
      <c r="G28" s="114">
        <v>150</v>
      </c>
      <c r="H28" s="140">
        <v>137</v>
      </c>
      <c r="I28" s="115">
        <v>-12</v>
      </c>
      <c r="J28" s="116">
        <v>-8.7591240875912408</v>
      </c>
    </row>
    <row r="29" spans="1:15" s="110" customFormat="1" ht="24.95" customHeight="1" x14ac:dyDescent="0.2">
      <c r="A29" s="193">
        <v>86</v>
      </c>
      <c r="B29" s="199" t="s">
        <v>165</v>
      </c>
      <c r="C29" s="113">
        <v>3.1332217172925136</v>
      </c>
      <c r="D29" s="115">
        <v>131</v>
      </c>
      <c r="E29" s="114">
        <v>116</v>
      </c>
      <c r="F29" s="114">
        <v>133</v>
      </c>
      <c r="G29" s="114">
        <v>129</v>
      </c>
      <c r="H29" s="140">
        <v>138</v>
      </c>
      <c r="I29" s="115">
        <v>-7</v>
      </c>
      <c r="J29" s="116">
        <v>-5.0724637681159424</v>
      </c>
    </row>
    <row r="30" spans="1:15" s="110" customFormat="1" ht="24.95" customHeight="1" x14ac:dyDescent="0.2">
      <c r="A30" s="193">
        <v>87.88</v>
      </c>
      <c r="B30" s="204" t="s">
        <v>166</v>
      </c>
      <c r="C30" s="113">
        <v>6.4577852188471656</v>
      </c>
      <c r="D30" s="115">
        <v>270</v>
      </c>
      <c r="E30" s="114">
        <v>290</v>
      </c>
      <c r="F30" s="114">
        <v>258</v>
      </c>
      <c r="G30" s="114">
        <v>202</v>
      </c>
      <c r="H30" s="140">
        <v>259</v>
      </c>
      <c r="I30" s="115">
        <v>11</v>
      </c>
      <c r="J30" s="116">
        <v>4.2471042471042475</v>
      </c>
    </row>
    <row r="31" spans="1:15" s="110" customFormat="1" ht="24.95" customHeight="1" x14ac:dyDescent="0.2">
      <c r="A31" s="193" t="s">
        <v>167</v>
      </c>
      <c r="B31" s="199" t="s">
        <v>168</v>
      </c>
      <c r="C31" s="113">
        <v>2.2243482420473573</v>
      </c>
      <c r="D31" s="115">
        <v>93</v>
      </c>
      <c r="E31" s="114">
        <v>84</v>
      </c>
      <c r="F31" s="114">
        <v>81</v>
      </c>
      <c r="G31" s="114">
        <v>92</v>
      </c>
      <c r="H31" s="140">
        <v>112</v>
      </c>
      <c r="I31" s="115">
        <v>-19</v>
      </c>
      <c r="J31" s="116">
        <v>-16.964285714285715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5.5967471896675436</v>
      </c>
      <c r="D34" s="115">
        <v>234</v>
      </c>
      <c r="E34" s="114">
        <v>199</v>
      </c>
      <c r="F34" s="114">
        <v>105</v>
      </c>
      <c r="G34" s="114">
        <v>76</v>
      </c>
      <c r="H34" s="140">
        <v>148</v>
      </c>
      <c r="I34" s="115">
        <v>86</v>
      </c>
      <c r="J34" s="116">
        <v>58.108108108108105</v>
      </c>
    </row>
    <row r="35" spans="1:10" s="110" customFormat="1" ht="24.95" customHeight="1" x14ac:dyDescent="0.2">
      <c r="A35" s="292" t="s">
        <v>171</v>
      </c>
      <c r="B35" s="293" t="s">
        <v>172</v>
      </c>
      <c r="C35" s="113">
        <v>23.295862233915333</v>
      </c>
      <c r="D35" s="115">
        <v>974</v>
      </c>
      <c r="E35" s="114">
        <v>716</v>
      </c>
      <c r="F35" s="114">
        <v>741</v>
      </c>
      <c r="G35" s="114">
        <v>819</v>
      </c>
      <c r="H35" s="140">
        <v>942</v>
      </c>
      <c r="I35" s="115">
        <v>32</v>
      </c>
      <c r="J35" s="116">
        <v>3.397027600849257</v>
      </c>
    </row>
    <row r="36" spans="1:10" s="110" customFormat="1" ht="24.95" customHeight="1" x14ac:dyDescent="0.2">
      <c r="A36" s="294" t="s">
        <v>173</v>
      </c>
      <c r="B36" s="295" t="s">
        <v>174</v>
      </c>
      <c r="C36" s="125">
        <v>71.107390576417131</v>
      </c>
      <c r="D36" s="143">
        <v>2973</v>
      </c>
      <c r="E36" s="144">
        <v>2505</v>
      </c>
      <c r="F36" s="144">
        <v>2627</v>
      </c>
      <c r="G36" s="144">
        <v>3518</v>
      </c>
      <c r="H36" s="145">
        <v>2766</v>
      </c>
      <c r="I36" s="143">
        <v>207</v>
      </c>
      <c r="J36" s="146">
        <v>7.4837310195227769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4181</v>
      </c>
      <c r="F11" s="264">
        <v>3420</v>
      </c>
      <c r="G11" s="264">
        <v>3473</v>
      </c>
      <c r="H11" s="264">
        <v>4413</v>
      </c>
      <c r="I11" s="265">
        <v>3856</v>
      </c>
      <c r="J11" s="263">
        <v>325</v>
      </c>
      <c r="K11" s="266">
        <v>8.4284232365145222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27.17053336522363</v>
      </c>
      <c r="E13" s="115">
        <v>1136</v>
      </c>
      <c r="F13" s="114">
        <v>1117</v>
      </c>
      <c r="G13" s="114">
        <v>1047</v>
      </c>
      <c r="H13" s="114">
        <v>1903</v>
      </c>
      <c r="I13" s="140">
        <v>1020</v>
      </c>
      <c r="J13" s="115">
        <v>116</v>
      </c>
      <c r="K13" s="116">
        <v>11.372549019607844</v>
      </c>
    </row>
    <row r="14" spans="1:17" ht="15.95" customHeight="1" x14ac:dyDescent="0.2">
      <c r="A14" s="306" t="s">
        <v>230</v>
      </c>
      <c r="B14" s="307"/>
      <c r="C14" s="308"/>
      <c r="D14" s="113">
        <v>58.718010045443677</v>
      </c>
      <c r="E14" s="115">
        <v>2455</v>
      </c>
      <c r="F14" s="114">
        <v>1869</v>
      </c>
      <c r="G14" s="114">
        <v>1957</v>
      </c>
      <c r="H14" s="114">
        <v>2014</v>
      </c>
      <c r="I14" s="140">
        <v>2220</v>
      </c>
      <c r="J14" s="115">
        <v>235</v>
      </c>
      <c r="K14" s="116">
        <v>10.585585585585585</v>
      </c>
    </row>
    <row r="15" spans="1:17" ht="15.95" customHeight="1" x14ac:dyDescent="0.2">
      <c r="A15" s="306" t="s">
        <v>231</v>
      </c>
      <c r="B15" s="307"/>
      <c r="C15" s="308"/>
      <c r="D15" s="113">
        <v>7.1753169098301841</v>
      </c>
      <c r="E15" s="115">
        <v>300</v>
      </c>
      <c r="F15" s="114">
        <v>245</v>
      </c>
      <c r="G15" s="114">
        <v>216</v>
      </c>
      <c r="H15" s="114">
        <v>248</v>
      </c>
      <c r="I15" s="140">
        <v>331</v>
      </c>
      <c r="J15" s="115">
        <v>-31</v>
      </c>
      <c r="K15" s="116">
        <v>-9.3655589123867067</v>
      </c>
    </row>
    <row r="16" spans="1:17" ht="15.95" customHeight="1" x14ac:dyDescent="0.2">
      <c r="A16" s="306" t="s">
        <v>232</v>
      </c>
      <c r="B16" s="307"/>
      <c r="C16" s="308"/>
      <c r="D16" s="113">
        <v>6.8883042334369771</v>
      </c>
      <c r="E16" s="115">
        <v>288</v>
      </c>
      <c r="F16" s="114">
        <v>184</v>
      </c>
      <c r="G16" s="114">
        <v>227</v>
      </c>
      <c r="H16" s="114">
        <v>237</v>
      </c>
      <c r="I16" s="140">
        <v>278</v>
      </c>
      <c r="J16" s="115">
        <v>10</v>
      </c>
      <c r="K16" s="116">
        <v>3.5971223021582732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2.6787849796699352</v>
      </c>
      <c r="E18" s="115">
        <v>112</v>
      </c>
      <c r="F18" s="114">
        <v>181</v>
      </c>
      <c r="G18" s="114">
        <v>98</v>
      </c>
      <c r="H18" s="114">
        <v>65</v>
      </c>
      <c r="I18" s="140">
        <v>118</v>
      </c>
      <c r="J18" s="115">
        <v>-6</v>
      </c>
      <c r="K18" s="116">
        <v>-5.0847457627118642</v>
      </c>
    </row>
    <row r="19" spans="1:11" ht="14.1" customHeight="1" x14ac:dyDescent="0.2">
      <c r="A19" s="306" t="s">
        <v>235</v>
      </c>
      <c r="B19" s="307" t="s">
        <v>236</v>
      </c>
      <c r="C19" s="308"/>
      <c r="D19" s="113">
        <v>1.8416646735230806</v>
      </c>
      <c r="E19" s="115">
        <v>77</v>
      </c>
      <c r="F19" s="114">
        <v>148</v>
      </c>
      <c r="G19" s="114">
        <v>73</v>
      </c>
      <c r="H19" s="114">
        <v>30</v>
      </c>
      <c r="I19" s="140">
        <v>77</v>
      </c>
      <c r="J19" s="115">
        <v>0</v>
      </c>
      <c r="K19" s="116">
        <v>0</v>
      </c>
    </row>
    <row r="20" spans="1:11" ht="14.1" customHeight="1" x14ac:dyDescent="0.2">
      <c r="A20" s="306">
        <v>12</v>
      </c>
      <c r="B20" s="307" t="s">
        <v>237</v>
      </c>
      <c r="C20" s="308"/>
      <c r="D20" s="113">
        <v>3.4680698397512555</v>
      </c>
      <c r="E20" s="115">
        <v>145</v>
      </c>
      <c r="F20" s="114">
        <v>113</v>
      </c>
      <c r="G20" s="114">
        <v>69</v>
      </c>
      <c r="H20" s="114">
        <v>62</v>
      </c>
      <c r="I20" s="140">
        <v>107</v>
      </c>
      <c r="J20" s="115">
        <v>38</v>
      </c>
      <c r="K20" s="116">
        <v>35.514018691588788</v>
      </c>
    </row>
    <row r="21" spans="1:11" ht="14.1" customHeight="1" x14ac:dyDescent="0.2">
      <c r="A21" s="306">
        <v>21</v>
      </c>
      <c r="B21" s="307" t="s">
        <v>238</v>
      </c>
      <c r="C21" s="308"/>
      <c r="D21" s="113">
        <v>0.21525950729490553</v>
      </c>
      <c r="E21" s="115">
        <v>9</v>
      </c>
      <c r="F21" s="114">
        <v>14</v>
      </c>
      <c r="G21" s="114">
        <v>23</v>
      </c>
      <c r="H21" s="114">
        <v>31</v>
      </c>
      <c r="I21" s="140">
        <v>25</v>
      </c>
      <c r="J21" s="115">
        <v>-16</v>
      </c>
      <c r="K21" s="116">
        <v>-64</v>
      </c>
    </row>
    <row r="22" spans="1:11" ht="14.1" customHeight="1" x14ac:dyDescent="0.2">
      <c r="A22" s="306">
        <v>22</v>
      </c>
      <c r="B22" s="307" t="s">
        <v>239</v>
      </c>
      <c r="C22" s="308"/>
      <c r="D22" s="113">
        <v>0.98062664434345848</v>
      </c>
      <c r="E22" s="115">
        <v>41</v>
      </c>
      <c r="F22" s="114">
        <v>29</v>
      </c>
      <c r="G22" s="114">
        <v>34</v>
      </c>
      <c r="H22" s="114">
        <v>41</v>
      </c>
      <c r="I22" s="140">
        <v>55</v>
      </c>
      <c r="J22" s="115">
        <v>-14</v>
      </c>
      <c r="K22" s="116">
        <v>-25.454545454545453</v>
      </c>
    </row>
    <row r="23" spans="1:11" ht="14.1" customHeight="1" x14ac:dyDescent="0.2">
      <c r="A23" s="306">
        <v>23</v>
      </c>
      <c r="B23" s="307" t="s">
        <v>240</v>
      </c>
      <c r="C23" s="308"/>
      <c r="D23" s="113">
        <v>1.0284620904089932</v>
      </c>
      <c r="E23" s="115">
        <v>43</v>
      </c>
      <c r="F23" s="114">
        <v>21</v>
      </c>
      <c r="G23" s="114">
        <v>25</v>
      </c>
      <c r="H23" s="114">
        <v>15</v>
      </c>
      <c r="I23" s="140">
        <v>15</v>
      </c>
      <c r="J23" s="115">
        <v>28</v>
      </c>
      <c r="K23" s="116">
        <v>186.66666666666666</v>
      </c>
    </row>
    <row r="24" spans="1:11" ht="14.1" customHeight="1" x14ac:dyDescent="0.2">
      <c r="A24" s="306">
        <v>24</v>
      </c>
      <c r="B24" s="307" t="s">
        <v>241</v>
      </c>
      <c r="C24" s="308"/>
      <c r="D24" s="113">
        <v>3.3484812245874194</v>
      </c>
      <c r="E24" s="115">
        <v>140</v>
      </c>
      <c r="F24" s="114">
        <v>65</v>
      </c>
      <c r="G24" s="114">
        <v>71</v>
      </c>
      <c r="H24" s="114">
        <v>94</v>
      </c>
      <c r="I24" s="140">
        <v>118</v>
      </c>
      <c r="J24" s="115">
        <v>22</v>
      </c>
      <c r="K24" s="116">
        <v>18.64406779661017</v>
      </c>
    </row>
    <row r="25" spans="1:11" ht="14.1" customHeight="1" x14ac:dyDescent="0.2">
      <c r="A25" s="306">
        <v>25</v>
      </c>
      <c r="B25" s="307" t="s">
        <v>242</v>
      </c>
      <c r="C25" s="308"/>
      <c r="D25" s="113">
        <v>3.9225065773738339</v>
      </c>
      <c r="E25" s="115">
        <v>164</v>
      </c>
      <c r="F25" s="114">
        <v>101</v>
      </c>
      <c r="G25" s="114">
        <v>99</v>
      </c>
      <c r="H25" s="114">
        <v>147</v>
      </c>
      <c r="I25" s="140">
        <v>171</v>
      </c>
      <c r="J25" s="115">
        <v>-7</v>
      </c>
      <c r="K25" s="116">
        <v>-4.0935672514619883</v>
      </c>
    </row>
    <row r="26" spans="1:11" ht="14.1" customHeight="1" x14ac:dyDescent="0.2">
      <c r="A26" s="306">
        <v>26</v>
      </c>
      <c r="B26" s="307" t="s">
        <v>243</v>
      </c>
      <c r="C26" s="308"/>
      <c r="D26" s="113">
        <v>2.8701267639320736</v>
      </c>
      <c r="E26" s="115">
        <v>120</v>
      </c>
      <c r="F26" s="114">
        <v>87</v>
      </c>
      <c r="G26" s="114">
        <v>53</v>
      </c>
      <c r="H26" s="114">
        <v>93</v>
      </c>
      <c r="I26" s="140">
        <v>100</v>
      </c>
      <c r="J26" s="115">
        <v>20</v>
      </c>
      <c r="K26" s="116">
        <v>20</v>
      </c>
    </row>
    <row r="27" spans="1:11" ht="14.1" customHeight="1" x14ac:dyDescent="0.2">
      <c r="A27" s="306">
        <v>27</v>
      </c>
      <c r="B27" s="307" t="s">
        <v>244</v>
      </c>
      <c r="C27" s="308"/>
      <c r="D27" s="113">
        <v>1.1002152595072949</v>
      </c>
      <c r="E27" s="115">
        <v>46</v>
      </c>
      <c r="F27" s="114">
        <v>30</v>
      </c>
      <c r="G27" s="114">
        <v>34</v>
      </c>
      <c r="H27" s="114">
        <v>41</v>
      </c>
      <c r="I27" s="140">
        <v>39</v>
      </c>
      <c r="J27" s="115">
        <v>7</v>
      </c>
      <c r="K27" s="116">
        <v>17.948717948717949</v>
      </c>
    </row>
    <row r="28" spans="1:11" ht="14.1" customHeight="1" x14ac:dyDescent="0.2">
      <c r="A28" s="306">
        <v>28</v>
      </c>
      <c r="B28" s="307" t="s">
        <v>245</v>
      </c>
      <c r="C28" s="308"/>
      <c r="D28" s="113">
        <v>7.1753169098301844E-2</v>
      </c>
      <c r="E28" s="115">
        <v>3</v>
      </c>
      <c r="F28" s="114">
        <v>5</v>
      </c>
      <c r="G28" s="114" t="s">
        <v>513</v>
      </c>
      <c r="H28" s="114">
        <v>5</v>
      </c>
      <c r="I28" s="140">
        <v>9</v>
      </c>
      <c r="J28" s="115">
        <v>-6</v>
      </c>
      <c r="K28" s="116">
        <v>-66.666666666666671</v>
      </c>
    </row>
    <row r="29" spans="1:11" ht="14.1" customHeight="1" x14ac:dyDescent="0.2">
      <c r="A29" s="306">
        <v>29</v>
      </c>
      <c r="B29" s="307" t="s">
        <v>246</v>
      </c>
      <c r="C29" s="308"/>
      <c r="D29" s="113">
        <v>3.3006457785218846</v>
      </c>
      <c r="E29" s="115">
        <v>138</v>
      </c>
      <c r="F29" s="114">
        <v>100</v>
      </c>
      <c r="G29" s="114">
        <v>97</v>
      </c>
      <c r="H29" s="114">
        <v>151</v>
      </c>
      <c r="I29" s="140">
        <v>110</v>
      </c>
      <c r="J29" s="115">
        <v>28</v>
      </c>
      <c r="K29" s="116">
        <v>25.454545454545453</v>
      </c>
    </row>
    <row r="30" spans="1:11" ht="14.1" customHeight="1" x14ac:dyDescent="0.2">
      <c r="A30" s="306" t="s">
        <v>247</v>
      </c>
      <c r="B30" s="307" t="s">
        <v>248</v>
      </c>
      <c r="C30" s="308"/>
      <c r="D30" s="113">
        <v>0.95670892131069118</v>
      </c>
      <c r="E30" s="115">
        <v>40</v>
      </c>
      <c r="F30" s="114">
        <v>26</v>
      </c>
      <c r="G30" s="114">
        <v>19</v>
      </c>
      <c r="H30" s="114">
        <v>32</v>
      </c>
      <c r="I30" s="140">
        <v>22</v>
      </c>
      <c r="J30" s="115">
        <v>18</v>
      </c>
      <c r="K30" s="116">
        <v>81.818181818181813</v>
      </c>
    </row>
    <row r="31" spans="1:11" ht="14.1" customHeight="1" x14ac:dyDescent="0.2">
      <c r="A31" s="306" t="s">
        <v>249</v>
      </c>
      <c r="B31" s="307" t="s">
        <v>250</v>
      </c>
      <c r="C31" s="308"/>
      <c r="D31" s="113">
        <v>2.3439368572111934</v>
      </c>
      <c r="E31" s="115">
        <v>98</v>
      </c>
      <c r="F31" s="114">
        <v>74</v>
      </c>
      <c r="G31" s="114">
        <v>78</v>
      </c>
      <c r="H31" s="114">
        <v>119</v>
      </c>
      <c r="I31" s="140">
        <v>88</v>
      </c>
      <c r="J31" s="115">
        <v>10</v>
      </c>
      <c r="K31" s="116">
        <v>11.363636363636363</v>
      </c>
    </row>
    <row r="32" spans="1:11" ht="14.1" customHeight="1" x14ac:dyDescent="0.2">
      <c r="A32" s="306">
        <v>31</v>
      </c>
      <c r="B32" s="307" t="s">
        <v>251</v>
      </c>
      <c r="C32" s="308"/>
      <c r="D32" s="113">
        <v>0.57402535278641476</v>
      </c>
      <c r="E32" s="115">
        <v>24</v>
      </c>
      <c r="F32" s="114">
        <v>15</v>
      </c>
      <c r="G32" s="114">
        <v>19</v>
      </c>
      <c r="H32" s="114">
        <v>17</v>
      </c>
      <c r="I32" s="140">
        <v>15</v>
      </c>
      <c r="J32" s="115">
        <v>9</v>
      </c>
      <c r="K32" s="116">
        <v>60</v>
      </c>
    </row>
    <row r="33" spans="1:11" ht="14.1" customHeight="1" x14ac:dyDescent="0.2">
      <c r="A33" s="306">
        <v>32</v>
      </c>
      <c r="B33" s="307" t="s">
        <v>252</v>
      </c>
      <c r="C33" s="308"/>
      <c r="D33" s="113">
        <v>4.3530255919636449</v>
      </c>
      <c r="E33" s="115">
        <v>182</v>
      </c>
      <c r="F33" s="114">
        <v>193</v>
      </c>
      <c r="G33" s="114">
        <v>171</v>
      </c>
      <c r="H33" s="114">
        <v>135</v>
      </c>
      <c r="I33" s="140">
        <v>128</v>
      </c>
      <c r="J33" s="115">
        <v>54</v>
      </c>
      <c r="K33" s="116">
        <v>42.1875</v>
      </c>
    </row>
    <row r="34" spans="1:11" ht="14.1" customHeight="1" x14ac:dyDescent="0.2">
      <c r="A34" s="306">
        <v>33</v>
      </c>
      <c r="B34" s="307" t="s">
        <v>253</v>
      </c>
      <c r="C34" s="308"/>
      <c r="D34" s="113">
        <v>1.6742406122937097</v>
      </c>
      <c r="E34" s="115">
        <v>70</v>
      </c>
      <c r="F34" s="114">
        <v>57</v>
      </c>
      <c r="G34" s="114">
        <v>58</v>
      </c>
      <c r="H34" s="114">
        <v>33</v>
      </c>
      <c r="I34" s="140">
        <v>77</v>
      </c>
      <c r="J34" s="115">
        <v>-7</v>
      </c>
      <c r="K34" s="116">
        <v>-9.0909090909090917</v>
      </c>
    </row>
    <row r="35" spans="1:11" ht="14.1" customHeight="1" x14ac:dyDescent="0.2">
      <c r="A35" s="306">
        <v>34</v>
      </c>
      <c r="B35" s="307" t="s">
        <v>254</v>
      </c>
      <c r="C35" s="308"/>
      <c r="D35" s="113">
        <v>2.2482659650801242</v>
      </c>
      <c r="E35" s="115">
        <v>94</v>
      </c>
      <c r="F35" s="114">
        <v>78</v>
      </c>
      <c r="G35" s="114">
        <v>62</v>
      </c>
      <c r="H35" s="114">
        <v>71</v>
      </c>
      <c r="I35" s="140">
        <v>100</v>
      </c>
      <c r="J35" s="115">
        <v>-6</v>
      </c>
      <c r="K35" s="116">
        <v>-6</v>
      </c>
    </row>
    <row r="36" spans="1:11" ht="14.1" customHeight="1" x14ac:dyDescent="0.2">
      <c r="A36" s="306">
        <v>41</v>
      </c>
      <c r="B36" s="307" t="s">
        <v>255</v>
      </c>
      <c r="C36" s="308"/>
      <c r="D36" s="113">
        <v>1.0284620904089932</v>
      </c>
      <c r="E36" s="115">
        <v>43</v>
      </c>
      <c r="F36" s="114">
        <v>17</v>
      </c>
      <c r="G36" s="114">
        <v>30</v>
      </c>
      <c r="H36" s="114">
        <v>26</v>
      </c>
      <c r="I36" s="140">
        <v>35</v>
      </c>
      <c r="J36" s="115">
        <v>8</v>
      </c>
      <c r="K36" s="116">
        <v>22.857142857142858</v>
      </c>
    </row>
    <row r="37" spans="1:11" ht="14.1" customHeight="1" x14ac:dyDescent="0.2">
      <c r="A37" s="306">
        <v>42</v>
      </c>
      <c r="B37" s="307" t="s">
        <v>256</v>
      </c>
      <c r="C37" s="308"/>
      <c r="D37" s="113" t="s">
        <v>513</v>
      </c>
      <c r="E37" s="115" t="s">
        <v>513</v>
      </c>
      <c r="F37" s="114">
        <v>4</v>
      </c>
      <c r="G37" s="114" t="s">
        <v>513</v>
      </c>
      <c r="H37" s="114" t="s">
        <v>513</v>
      </c>
      <c r="I37" s="140">
        <v>3</v>
      </c>
      <c r="J37" s="115" t="s">
        <v>513</v>
      </c>
      <c r="K37" s="116" t="s">
        <v>513</v>
      </c>
    </row>
    <row r="38" spans="1:11" ht="14.1" customHeight="1" x14ac:dyDescent="0.2">
      <c r="A38" s="306">
        <v>43</v>
      </c>
      <c r="B38" s="307" t="s">
        <v>257</v>
      </c>
      <c r="C38" s="308"/>
      <c r="D38" s="113">
        <v>0.31093039942597467</v>
      </c>
      <c r="E38" s="115">
        <v>13</v>
      </c>
      <c r="F38" s="114">
        <v>8</v>
      </c>
      <c r="G38" s="114">
        <v>14</v>
      </c>
      <c r="H38" s="114">
        <v>16</v>
      </c>
      <c r="I38" s="140">
        <v>15</v>
      </c>
      <c r="J38" s="115">
        <v>-2</v>
      </c>
      <c r="K38" s="116">
        <v>-13.333333333333334</v>
      </c>
    </row>
    <row r="39" spans="1:11" ht="14.1" customHeight="1" x14ac:dyDescent="0.2">
      <c r="A39" s="306">
        <v>51</v>
      </c>
      <c r="B39" s="307" t="s">
        <v>258</v>
      </c>
      <c r="C39" s="308"/>
      <c r="D39" s="113">
        <v>12.676393207366658</v>
      </c>
      <c r="E39" s="115">
        <v>530</v>
      </c>
      <c r="F39" s="114">
        <v>453</v>
      </c>
      <c r="G39" s="114">
        <v>583</v>
      </c>
      <c r="H39" s="114">
        <v>1485</v>
      </c>
      <c r="I39" s="140">
        <v>453</v>
      </c>
      <c r="J39" s="115">
        <v>77</v>
      </c>
      <c r="K39" s="116">
        <v>16.997792494481235</v>
      </c>
    </row>
    <row r="40" spans="1:11" ht="14.1" customHeight="1" x14ac:dyDescent="0.2">
      <c r="A40" s="306" t="s">
        <v>259</v>
      </c>
      <c r="B40" s="307" t="s">
        <v>260</v>
      </c>
      <c r="C40" s="308"/>
      <c r="D40" s="113">
        <v>11.671848839990433</v>
      </c>
      <c r="E40" s="115">
        <v>488</v>
      </c>
      <c r="F40" s="114">
        <v>426</v>
      </c>
      <c r="G40" s="114">
        <v>549</v>
      </c>
      <c r="H40" s="114">
        <v>1434</v>
      </c>
      <c r="I40" s="140">
        <v>417</v>
      </c>
      <c r="J40" s="115">
        <v>71</v>
      </c>
      <c r="K40" s="116">
        <v>17.026378896882495</v>
      </c>
    </row>
    <row r="41" spans="1:11" ht="14.1" customHeight="1" x14ac:dyDescent="0.2">
      <c r="A41" s="306"/>
      <c r="B41" s="307" t="s">
        <v>261</v>
      </c>
      <c r="C41" s="308"/>
      <c r="D41" s="113">
        <v>10.380291796221</v>
      </c>
      <c r="E41" s="115">
        <v>434</v>
      </c>
      <c r="F41" s="114">
        <v>375</v>
      </c>
      <c r="G41" s="114">
        <v>429</v>
      </c>
      <c r="H41" s="114">
        <v>1373</v>
      </c>
      <c r="I41" s="140">
        <v>369</v>
      </c>
      <c r="J41" s="115">
        <v>65</v>
      </c>
      <c r="K41" s="116">
        <v>17.615176151761517</v>
      </c>
    </row>
    <row r="42" spans="1:11" ht="14.1" customHeight="1" x14ac:dyDescent="0.2">
      <c r="A42" s="306">
        <v>52</v>
      </c>
      <c r="B42" s="307" t="s">
        <v>262</v>
      </c>
      <c r="C42" s="308"/>
      <c r="D42" s="113">
        <v>10.64338674958144</v>
      </c>
      <c r="E42" s="115">
        <v>445</v>
      </c>
      <c r="F42" s="114">
        <v>351</v>
      </c>
      <c r="G42" s="114">
        <v>365</v>
      </c>
      <c r="H42" s="114">
        <v>290</v>
      </c>
      <c r="I42" s="140">
        <v>427</v>
      </c>
      <c r="J42" s="115">
        <v>18</v>
      </c>
      <c r="K42" s="116">
        <v>4.2154566744730682</v>
      </c>
    </row>
    <row r="43" spans="1:11" ht="14.1" customHeight="1" x14ac:dyDescent="0.2">
      <c r="A43" s="306" t="s">
        <v>263</v>
      </c>
      <c r="B43" s="307" t="s">
        <v>264</v>
      </c>
      <c r="C43" s="308"/>
      <c r="D43" s="113">
        <v>9.9019373355656537</v>
      </c>
      <c r="E43" s="115">
        <v>414</v>
      </c>
      <c r="F43" s="114">
        <v>332</v>
      </c>
      <c r="G43" s="114">
        <v>337</v>
      </c>
      <c r="H43" s="114">
        <v>260</v>
      </c>
      <c r="I43" s="140">
        <v>400</v>
      </c>
      <c r="J43" s="115">
        <v>14</v>
      </c>
      <c r="K43" s="116">
        <v>3.5</v>
      </c>
    </row>
    <row r="44" spans="1:11" ht="14.1" customHeight="1" x14ac:dyDescent="0.2">
      <c r="A44" s="306">
        <v>53</v>
      </c>
      <c r="B44" s="307" t="s">
        <v>265</v>
      </c>
      <c r="C44" s="308"/>
      <c r="D44" s="113">
        <v>0.43051901458981107</v>
      </c>
      <c r="E44" s="115">
        <v>18</v>
      </c>
      <c r="F44" s="114">
        <v>14</v>
      </c>
      <c r="G44" s="114">
        <v>24</v>
      </c>
      <c r="H44" s="114">
        <v>21</v>
      </c>
      <c r="I44" s="140">
        <v>17</v>
      </c>
      <c r="J44" s="115">
        <v>1</v>
      </c>
      <c r="K44" s="116">
        <v>5.882352941176471</v>
      </c>
    </row>
    <row r="45" spans="1:11" ht="14.1" customHeight="1" x14ac:dyDescent="0.2">
      <c r="A45" s="306" t="s">
        <v>266</v>
      </c>
      <c r="B45" s="307" t="s">
        <v>267</v>
      </c>
      <c r="C45" s="308"/>
      <c r="D45" s="113">
        <v>0.43051901458981107</v>
      </c>
      <c r="E45" s="115">
        <v>18</v>
      </c>
      <c r="F45" s="114">
        <v>13</v>
      </c>
      <c r="G45" s="114">
        <v>23</v>
      </c>
      <c r="H45" s="114">
        <v>21</v>
      </c>
      <c r="I45" s="140">
        <v>17</v>
      </c>
      <c r="J45" s="115">
        <v>1</v>
      </c>
      <c r="K45" s="116">
        <v>5.882352941176471</v>
      </c>
    </row>
    <row r="46" spans="1:11" ht="14.1" customHeight="1" x14ac:dyDescent="0.2">
      <c r="A46" s="306">
        <v>54</v>
      </c>
      <c r="B46" s="307" t="s">
        <v>268</v>
      </c>
      <c r="C46" s="308"/>
      <c r="D46" s="113">
        <v>2.296101411145659</v>
      </c>
      <c r="E46" s="115">
        <v>96</v>
      </c>
      <c r="F46" s="114">
        <v>76</v>
      </c>
      <c r="G46" s="114">
        <v>74</v>
      </c>
      <c r="H46" s="114">
        <v>88</v>
      </c>
      <c r="I46" s="140">
        <v>92</v>
      </c>
      <c r="J46" s="115">
        <v>4</v>
      </c>
      <c r="K46" s="116">
        <v>4.3478260869565215</v>
      </c>
    </row>
    <row r="47" spans="1:11" ht="14.1" customHeight="1" x14ac:dyDescent="0.2">
      <c r="A47" s="306">
        <v>61</v>
      </c>
      <c r="B47" s="307" t="s">
        <v>269</v>
      </c>
      <c r="C47" s="308"/>
      <c r="D47" s="113">
        <v>1.5068165510643388</v>
      </c>
      <c r="E47" s="115">
        <v>63</v>
      </c>
      <c r="F47" s="114">
        <v>56</v>
      </c>
      <c r="G47" s="114">
        <v>58</v>
      </c>
      <c r="H47" s="114">
        <v>60</v>
      </c>
      <c r="I47" s="140">
        <v>144</v>
      </c>
      <c r="J47" s="115">
        <v>-81</v>
      </c>
      <c r="K47" s="116">
        <v>-56.25</v>
      </c>
    </row>
    <row r="48" spans="1:11" ht="14.1" customHeight="1" x14ac:dyDescent="0.2">
      <c r="A48" s="306">
        <v>62</v>
      </c>
      <c r="B48" s="307" t="s">
        <v>270</v>
      </c>
      <c r="C48" s="308"/>
      <c r="D48" s="113">
        <v>9.7345132743362832</v>
      </c>
      <c r="E48" s="115">
        <v>407</v>
      </c>
      <c r="F48" s="114">
        <v>385</v>
      </c>
      <c r="G48" s="114">
        <v>403</v>
      </c>
      <c r="H48" s="114">
        <v>388</v>
      </c>
      <c r="I48" s="140">
        <v>382</v>
      </c>
      <c r="J48" s="115">
        <v>25</v>
      </c>
      <c r="K48" s="116">
        <v>6.5445026178010473</v>
      </c>
    </row>
    <row r="49" spans="1:11" ht="14.1" customHeight="1" x14ac:dyDescent="0.2">
      <c r="A49" s="306">
        <v>63</v>
      </c>
      <c r="B49" s="307" t="s">
        <v>271</v>
      </c>
      <c r="C49" s="308"/>
      <c r="D49" s="113">
        <v>3.6115761779478595</v>
      </c>
      <c r="E49" s="115">
        <v>151</v>
      </c>
      <c r="F49" s="114">
        <v>124</v>
      </c>
      <c r="G49" s="114">
        <v>116</v>
      </c>
      <c r="H49" s="114">
        <v>162</v>
      </c>
      <c r="I49" s="140">
        <v>107</v>
      </c>
      <c r="J49" s="115">
        <v>44</v>
      </c>
      <c r="K49" s="116">
        <v>41.121495327102807</v>
      </c>
    </row>
    <row r="50" spans="1:11" ht="14.1" customHeight="1" x14ac:dyDescent="0.2">
      <c r="A50" s="306" t="s">
        <v>272</v>
      </c>
      <c r="B50" s="307" t="s">
        <v>273</v>
      </c>
      <c r="C50" s="308"/>
      <c r="D50" s="113">
        <v>0.43051901458981107</v>
      </c>
      <c r="E50" s="115">
        <v>18</v>
      </c>
      <c r="F50" s="114">
        <v>20</v>
      </c>
      <c r="G50" s="114">
        <v>15</v>
      </c>
      <c r="H50" s="114">
        <v>19</v>
      </c>
      <c r="I50" s="140">
        <v>14</v>
      </c>
      <c r="J50" s="115">
        <v>4</v>
      </c>
      <c r="K50" s="116">
        <v>28.571428571428573</v>
      </c>
    </row>
    <row r="51" spans="1:11" ht="14.1" customHeight="1" x14ac:dyDescent="0.2">
      <c r="A51" s="306" t="s">
        <v>274</v>
      </c>
      <c r="B51" s="307" t="s">
        <v>275</v>
      </c>
      <c r="C51" s="308"/>
      <c r="D51" s="113">
        <v>2.8701267639320736</v>
      </c>
      <c r="E51" s="115">
        <v>120</v>
      </c>
      <c r="F51" s="114">
        <v>89</v>
      </c>
      <c r="G51" s="114">
        <v>90</v>
      </c>
      <c r="H51" s="114">
        <v>135</v>
      </c>
      <c r="I51" s="140">
        <v>82</v>
      </c>
      <c r="J51" s="115">
        <v>38</v>
      </c>
      <c r="K51" s="116">
        <v>46.341463414634148</v>
      </c>
    </row>
    <row r="52" spans="1:11" ht="14.1" customHeight="1" x14ac:dyDescent="0.2">
      <c r="A52" s="306">
        <v>71</v>
      </c>
      <c r="B52" s="307" t="s">
        <v>276</v>
      </c>
      <c r="C52" s="308"/>
      <c r="D52" s="113">
        <v>7.6775890935182973</v>
      </c>
      <c r="E52" s="115">
        <v>321</v>
      </c>
      <c r="F52" s="114">
        <v>217</v>
      </c>
      <c r="G52" s="114">
        <v>212</v>
      </c>
      <c r="H52" s="114">
        <v>264</v>
      </c>
      <c r="I52" s="140">
        <v>313</v>
      </c>
      <c r="J52" s="115">
        <v>8</v>
      </c>
      <c r="K52" s="116">
        <v>2.5559105431309903</v>
      </c>
    </row>
    <row r="53" spans="1:11" ht="14.1" customHeight="1" x14ac:dyDescent="0.2">
      <c r="A53" s="306" t="s">
        <v>277</v>
      </c>
      <c r="B53" s="307" t="s">
        <v>278</v>
      </c>
      <c r="C53" s="308"/>
      <c r="D53" s="113">
        <v>3.2288926094235828</v>
      </c>
      <c r="E53" s="115">
        <v>135</v>
      </c>
      <c r="F53" s="114">
        <v>85</v>
      </c>
      <c r="G53" s="114">
        <v>80</v>
      </c>
      <c r="H53" s="114">
        <v>106</v>
      </c>
      <c r="I53" s="140">
        <v>143</v>
      </c>
      <c r="J53" s="115">
        <v>-8</v>
      </c>
      <c r="K53" s="116">
        <v>-5.5944055944055942</v>
      </c>
    </row>
    <row r="54" spans="1:11" ht="14.1" customHeight="1" x14ac:dyDescent="0.2">
      <c r="A54" s="306" t="s">
        <v>279</v>
      </c>
      <c r="B54" s="307" t="s">
        <v>280</v>
      </c>
      <c r="C54" s="308"/>
      <c r="D54" s="113">
        <v>3.8746711313082995</v>
      </c>
      <c r="E54" s="115">
        <v>162</v>
      </c>
      <c r="F54" s="114">
        <v>117</v>
      </c>
      <c r="G54" s="114">
        <v>120</v>
      </c>
      <c r="H54" s="114">
        <v>139</v>
      </c>
      <c r="I54" s="140">
        <v>137</v>
      </c>
      <c r="J54" s="115">
        <v>25</v>
      </c>
      <c r="K54" s="116">
        <v>18.248175182481752</v>
      </c>
    </row>
    <row r="55" spans="1:11" ht="14.1" customHeight="1" x14ac:dyDescent="0.2">
      <c r="A55" s="306">
        <v>72</v>
      </c>
      <c r="B55" s="307" t="s">
        <v>281</v>
      </c>
      <c r="C55" s="308"/>
      <c r="D55" s="113">
        <v>1.8655823965558478</v>
      </c>
      <c r="E55" s="115">
        <v>78</v>
      </c>
      <c r="F55" s="114">
        <v>39</v>
      </c>
      <c r="G55" s="114">
        <v>40</v>
      </c>
      <c r="H55" s="114">
        <v>52</v>
      </c>
      <c r="I55" s="140">
        <v>47</v>
      </c>
      <c r="J55" s="115">
        <v>31</v>
      </c>
      <c r="K55" s="116">
        <v>65.957446808510639</v>
      </c>
    </row>
    <row r="56" spans="1:11" ht="14.1" customHeight="1" x14ac:dyDescent="0.2">
      <c r="A56" s="306" t="s">
        <v>282</v>
      </c>
      <c r="B56" s="307" t="s">
        <v>283</v>
      </c>
      <c r="C56" s="308"/>
      <c r="D56" s="113">
        <v>0.71753169098301839</v>
      </c>
      <c r="E56" s="115">
        <v>30</v>
      </c>
      <c r="F56" s="114">
        <v>14</v>
      </c>
      <c r="G56" s="114">
        <v>10</v>
      </c>
      <c r="H56" s="114">
        <v>20</v>
      </c>
      <c r="I56" s="140">
        <v>21</v>
      </c>
      <c r="J56" s="115">
        <v>9</v>
      </c>
      <c r="K56" s="116">
        <v>42.857142857142854</v>
      </c>
    </row>
    <row r="57" spans="1:11" ht="14.1" customHeight="1" x14ac:dyDescent="0.2">
      <c r="A57" s="306" t="s">
        <v>284</v>
      </c>
      <c r="B57" s="307" t="s">
        <v>285</v>
      </c>
      <c r="C57" s="308"/>
      <c r="D57" s="113">
        <v>1.0284620904089932</v>
      </c>
      <c r="E57" s="115">
        <v>43</v>
      </c>
      <c r="F57" s="114">
        <v>16</v>
      </c>
      <c r="G57" s="114">
        <v>18</v>
      </c>
      <c r="H57" s="114">
        <v>23</v>
      </c>
      <c r="I57" s="140">
        <v>22</v>
      </c>
      <c r="J57" s="115">
        <v>21</v>
      </c>
      <c r="K57" s="116">
        <v>95.454545454545453</v>
      </c>
    </row>
    <row r="58" spans="1:11" ht="14.1" customHeight="1" x14ac:dyDescent="0.2">
      <c r="A58" s="306">
        <v>73</v>
      </c>
      <c r="B58" s="307" t="s">
        <v>286</v>
      </c>
      <c r="C58" s="308"/>
      <c r="D58" s="113">
        <v>1.1002152595072949</v>
      </c>
      <c r="E58" s="115">
        <v>46</v>
      </c>
      <c r="F58" s="114">
        <v>26</v>
      </c>
      <c r="G58" s="114">
        <v>41</v>
      </c>
      <c r="H58" s="114">
        <v>26</v>
      </c>
      <c r="I58" s="140">
        <v>33</v>
      </c>
      <c r="J58" s="115">
        <v>13</v>
      </c>
      <c r="K58" s="116">
        <v>39.393939393939391</v>
      </c>
    </row>
    <row r="59" spans="1:11" ht="14.1" customHeight="1" x14ac:dyDescent="0.2">
      <c r="A59" s="306" t="s">
        <v>287</v>
      </c>
      <c r="B59" s="307" t="s">
        <v>288</v>
      </c>
      <c r="C59" s="308"/>
      <c r="D59" s="113">
        <v>0.74144941401578568</v>
      </c>
      <c r="E59" s="115">
        <v>31</v>
      </c>
      <c r="F59" s="114">
        <v>20</v>
      </c>
      <c r="G59" s="114">
        <v>35</v>
      </c>
      <c r="H59" s="114">
        <v>22</v>
      </c>
      <c r="I59" s="140">
        <v>24</v>
      </c>
      <c r="J59" s="115">
        <v>7</v>
      </c>
      <c r="K59" s="116">
        <v>29.166666666666668</v>
      </c>
    </row>
    <row r="60" spans="1:11" ht="14.1" customHeight="1" x14ac:dyDescent="0.2">
      <c r="A60" s="306">
        <v>81</v>
      </c>
      <c r="B60" s="307" t="s">
        <v>289</v>
      </c>
      <c r="C60" s="308"/>
      <c r="D60" s="113">
        <v>4.7835446065534564</v>
      </c>
      <c r="E60" s="115">
        <v>200</v>
      </c>
      <c r="F60" s="114">
        <v>168</v>
      </c>
      <c r="G60" s="114">
        <v>177</v>
      </c>
      <c r="H60" s="114">
        <v>169</v>
      </c>
      <c r="I60" s="140">
        <v>182</v>
      </c>
      <c r="J60" s="115">
        <v>18</v>
      </c>
      <c r="K60" s="116">
        <v>9.8901098901098905</v>
      </c>
    </row>
    <row r="61" spans="1:11" ht="14.1" customHeight="1" x14ac:dyDescent="0.2">
      <c r="A61" s="306" t="s">
        <v>290</v>
      </c>
      <c r="B61" s="307" t="s">
        <v>291</v>
      </c>
      <c r="C61" s="308"/>
      <c r="D61" s="113">
        <v>1.5546519971298733</v>
      </c>
      <c r="E61" s="115">
        <v>65</v>
      </c>
      <c r="F61" s="114">
        <v>56</v>
      </c>
      <c r="G61" s="114">
        <v>55</v>
      </c>
      <c r="H61" s="114">
        <v>61</v>
      </c>
      <c r="I61" s="140">
        <v>54</v>
      </c>
      <c r="J61" s="115">
        <v>11</v>
      </c>
      <c r="K61" s="116">
        <v>20.37037037037037</v>
      </c>
    </row>
    <row r="62" spans="1:11" ht="14.1" customHeight="1" x14ac:dyDescent="0.2">
      <c r="A62" s="306" t="s">
        <v>292</v>
      </c>
      <c r="B62" s="307" t="s">
        <v>293</v>
      </c>
      <c r="C62" s="308"/>
      <c r="D62" s="113">
        <v>1.6503228892609423</v>
      </c>
      <c r="E62" s="115">
        <v>69</v>
      </c>
      <c r="F62" s="114">
        <v>76</v>
      </c>
      <c r="G62" s="114">
        <v>61</v>
      </c>
      <c r="H62" s="114">
        <v>57</v>
      </c>
      <c r="I62" s="140">
        <v>76</v>
      </c>
      <c r="J62" s="115">
        <v>-7</v>
      </c>
      <c r="K62" s="116">
        <v>-9.2105263157894743</v>
      </c>
    </row>
    <row r="63" spans="1:11" ht="14.1" customHeight="1" x14ac:dyDescent="0.2">
      <c r="A63" s="306"/>
      <c r="B63" s="307" t="s">
        <v>294</v>
      </c>
      <c r="C63" s="308"/>
      <c r="D63" s="113">
        <v>1.2437215977038987</v>
      </c>
      <c r="E63" s="115">
        <v>52</v>
      </c>
      <c r="F63" s="114">
        <v>63</v>
      </c>
      <c r="G63" s="114">
        <v>50</v>
      </c>
      <c r="H63" s="114">
        <v>47</v>
      </c>
      <c r="I63" s="140">
        <v>65</v>
      </c>
      <c r="J63" s="115">
        <v>-13</v>
      </c>
      <c r="K63" s="116">
        <v>-20</v>
      </c>
    </row>
    <row r="64" spans="1:11" ht="14.1" customHeight="1" x14ac:dyDescent="0.2">
      <c r="A64" s="306" t="s">
        <v>295</v>
      </c>
      <c r="B64" s="307" t="s">
        <v>296</v>
      </c>
      <c r="C64" s="308"/>
      <c r="D64" s="113">
        <v>0.59794307581918205</v>
      </c>
      <c r="E64" s="115">
        <v>25</v>
      </c>
      <c r="F64" s="114">
        <v>12</v>
      </c>
      <c r="G64" s="114">
        <v>23</v>
      </c>
      <c r="H64" s="114">
        <v>16</v>
      </c>
      <c r="I64" s="140">
        <v>25</v>
      </c>
      <c r="J64" s="115">
        <v>0</v>
      </c>
      <c r="K64" s="116">
        <v>0</v>
      </c>
    </row>
    <row r="65" spans="1:11" ht="14.1" customHeight="1" x14ac:dyDescent="0.2">
      <c r="A65" s="306" t="s">
        <v>297</v>
      </c>
      <c r="B65" s="307" t="s">
        <v>298</v>
      </c>
      <c r="C65" s="308"/>
      <c r="D65" s="113">
        <v>0.31093039942597467</v>
      </c>
      <c r="E65" s="115">
        <v>13</v>
      </c>
      <c r="F65" s="114">
        <v>11</v>
      </c>
      <c r="G65" s="114">
        <v>27</v>
      </c>
      <c r="H65" s="114">
        <v>23</v>
      </c>
      <c r="I65" s="140">
        <v>12</v>
      </c>
      <c r="J65" s="115">
        <v>1</v>
      </c>
      <c r="K65" s="116">
        <v>8.3333333333333339</v>
      </c>
    </row>
    <row r="66" spans="1:11" ht="14.1" customHeight="1" x14ac:dyDescent="0.2">
      <c r="A66" s="306">
        <v>82</v>
      </c>
      <c r="B66" s="307" t="s">
        <v>299</v>
      </c>
      <c r="C66" s="308"/>
      <c r="D66" s="113">
        <v>2.4635254723750299</v>
      </c>
      <c r="E66" s="115">
        <v>103</v>
      </c>
      <c r="F66" s="114">
        <v>151</v>
      </c>
      <c r="G66" s="114">
        <v>111</v>
      </c>
      <c r="H66" s="114">
        <v>94</v>
      </c>
      <c r="I66" s="140">
        <v>142</v>
      </c>
      <c r="J66" s="115">
        <v>-39</v>
      </c>
      <c r="K66" s="116">
        <v>-27.464788732394368</v>
      </c>
    </row>
    <row r="67" spans="1:11" ht="14.1" customHeight="1" x14ac:dyDescent="0.2">
      <c r="A67" s="306" t="s">
        <v>300</v>
      </c>
      <c r="B67" s="307" t="s">
        <v>301</v>
      </c>
      <c r="C67" s="308"/>
      <c r="D67" s="113">
        <v>1.7459937813920114</v>
      </c>
      <c r="E67" s="115">
        <v>73</v>
      </c>
      <c r="F67" s="114">
        <v>128</v>
      </c>
      <c r="G67" s="114">
        <v>80</v>
      </c>
      <c r="H67" s="114">
        <v>66</v>
      </c>
      <c r="I67" s="140">
        <v>100</v>
      </c>
      <c r="J67" s="115">
        <v>-27</v>
      </c>
      <c r="K67" s="116">
        <v>-27</v>
      </c>
    </row>
    <row r="68" spans="1:11" ht="14.1" customHeight="1" x14ac:dyDescent="0.2">
      <c r="A68" s="306" t="s">
        <v>302</v>
      </c>
      <c r="B68" s="307" t="s">
        <v>303</v>
      </c>
      <c r="C68" s="308"/>
      <c r="D68" s="113">
        <v>0.43051901458981107</v>
      </c>
      <c r="E68" s="115">
        <v>18</v>
      </c>
      <c r="F68" s="114">
        <v>15</v>
      </c>
      <c r="G68" s="114">
        <v>19</v>
      </c>
      <c r="H68" s="114">
        <v>21</v>
      </c>
      <c r="I68" s="140">
        <v>27</v>
      </c>
      <c r="J68" s="115">
        <v>-9</v>
      </c>
      <c r="K68" s="116">
        <v>-33.333333333333336</v>
      </c>
    </row>
    <row r="69" spans="1:11" ht="14.1" customHeight="1" x14ac:dyDescent="0.2">
      <c r="A69" s="306">
        <v>83</v>
      </c>
      <c r="B69" s="307" t="s">
        <v>304</v>
      </c>
      <c r="C69" s="308"/>
      <c r="D69" s="113">
        <v>4.0899306386032048</v>
      </c>
      <c r="E69" s="115">
        <v>171</v>
      </c>
      <c r="F69" s="114">
        <v>127</v>
      </c>
      <c r="G69" s="114">
        <v>158</v>
      </c>
      <c r="H69" s="114">
        <v>146</v>
      </c>
      <c r="I69" s="140">
        <v>163</v>
      </c>
      <c r="J69" s="115">
        <v>8</v>
      </c>
      <c r="K69" s="116">
        <v>4.9079754601226995</v>
      </c>
    </row>
    <row r="70" spans="1:11" ht="14.1" customHeight="1" x14ac:dyDescent="0.2">
      <c r="A70" s="306" t="s">
        <v>305</v>
      </c>
      <c r="B70" s="307" t="s">
        <v>306</v>
      </c>
      <c r="C70" s="308"/>
      <c r="D70" s="113">
        <v>3.6115761779478595</v>
      </c>
      <c r="E70" s="115">
        <v>151</v>
      </c>
      <c r="F70" s="114">
        <v>116</v>
      </c>
      <c r="G70" s="114">
        <v>144</v>
      </c>
      <c r="H70" s="114">
        <v>134</v>
      </c>
      <c r="I70" s="140">
        <v>140</v>
      </c>
      <c r="J70" s="115">
        <v>11</v>
      </c>
      <c r="K70" s="116">
        <v>7.8571428571428568</v>
      </c>
    </row>
    <row r="71" spans="1:11" ht="14.1" customHeight="1" x14ac:dyDescent="0.2">
      <c r="A71" s="306"/>
      <c r="B71" s="307" t="s">
        <v>307</v>
      </c>
      <c r="C71" s="308"/>
      <c r="D71" s="113">
        <v>1.9373355656541498</v>
      </c>
      <c r="E71" s="115">
        <v>81</v>
      </c>
      <c r="F71" s="114">
        <v>47</v>
      </c>
      <c r="G71" s="114">
        <v>99</v>
      </c>
      <c r="H71" s="114">
        <v>74</v>
      </c>
      <c r="I71" s="140">
        <v>83</v>
      </c>
      <c r="J71" s="115">
        <v>-2</v>
      </c>
      <c r="K71" s="116">
        <v>-2.4096385542168677</v>
      </c>
    </row>
    <row r="72" spans="1:11" ht="14.1" customHeight="1" x14ac:dyDescent="0.2">
      <c r="A72" s="306">
        <v>84</v>
      </c>
      <c r="B72" s="307" t="s">
        <v>308</v>
      </c>
      <c r="C72" s="308"/>
      <c r="D72" s="113">
        <v>2.0808419038507533</v>
      </c>
      <c r="E72" s="115">
        <v>87</v>
      </c>
      <c r="F72" s="114">
        <v>70</v>
      </c>
      <c r="G72" s="114">
        <v>87</v>
      </c>
      <c r="H72" s="114">
        <v>77</v>
      </c>
      <c r="I72" s="140">
        <v>85</v>
      </c>
      <c r="J72" s="115">
        <v>2</v>
      </c>
      <c r="K72" s="116">
        <v>2.3529411764705883</v>
      </c>
    </row>
    <row r="73" spans="1:11" ht="14.1" customHeight="1" x14ac:dyDescent="0.2">
      <c r="A73" s="306" t="s">
        <v>309</v>
      </c>
      <c r="B73" s="307" t="s">
        <v>310</v>
      </c>
      <c r="C73" s="308"/>
      <c r="D73" s="113">
        <v>1.4350633819660368</v>
      </c>
      <c r="E73" s="115">
        <v>60</v>
      </c>
      <c r="F73" s="114">
        <v>40</v>
      </c>
      <c r="G73" s="114">
        <v>66</v>
      </c>
      <c r="H73" s="114">
        <v>62</v>
      </c>
      <c r="I73" s="140">
        <v>56</v>
      </c>
      <c r="J73" s="115">
        <v>4</v>
      </c>
      <c r="K73" s="116">
        <v>7.1428571428571432</v>
      </c>
    </row>
    <row r="74" spans="1:11" ht="14.1" customHeight="1" x14ac:dyDescent="0.2">
      <c r="A74" s="306" t="s">
        <v>311</v>
      </c>
      <c r="B74" s="307" t="s">
        <v>312</v>
      </c>
      <c r="C74" s="308"/>
      <c r="D74" s="113">
        <v>0.14350633819660369</v>
      </c>
      <c r="E74" s="115">
        <v>6</v>
      </c>
      <c r="F74" s="114">
        <v>6</v>
      </c>
      <c r="G74" s="114">
        <v>7</v>
      </c>
      <c r="H74" s="114">
        <v>7</v>
      </c>
      <c r="I74" s="140">
        <v>4</v>
      </c>
      <c r="J74" s="115">
        <v>2</v>
      </c>
      <c r="K74" s="116">
        <v>50</v>
      </c>
    </row>
    <row r="75" spans="1:11" ht="14.1" customHeight="1" x14ac:dyDescent="0.2">
      <c r="A75" s="306" t="s">
        <v>313</v>
      </c>
      <c r="B75" s="307" t="s">
        <v>314</v>
      </c>
      <c r="C75" s="308"/>
      <c r="D75" s="113">
        <v>0</v>
      </c>
      <c r="E75" s="115">
        <v>0</v>
      </c>
      <c r="F75" s="114">
        <v>0</v>
      </c>
      <c r="G75" s="114" t="s">
        <v>513</v>
      </c>
      <c r="H75" s="114" t="s">
        <v>513</v>
      </c>
      <c r="I75" s="140">
        <v>0</v>
      </c>
      <c r="J75" s="115">
        <v>0</v>
      </c>
      <c r="K75" s="116">
        <v>0</v>
      </c>
    </row>
    <row r="76" spans="1:11" ht="14.1" customHeight="1" x14ac:dyDescent="0.2">
      <c r="A76" s="306">
        <v>91</v>
      </c>
      <c r="B76" s="307" t="s">
        <v>315</v>
      </c>
      <c r="C76" s="308"/>
      <c r="D76" s="113">
        <v>0.35876584549150919</v>
      </c>
      <c r="E76" s="115">
        <v>15</v>
      </c>
      <c r="F76" s="114" t="s">
        <v>513</v>
      </c>
      <c r="G76" s="114">
        <v>3</v>
      </c>
      <c r="H76" s="114" t="s">
        <v>513</v>
      </c>
      <c r="I76" s="140">
        <v>0</v>
      </c>
      <c r="J76" s="115">
        <v>15</v>
      </c>
      <c r="K76" s="116" t="s">
        <v>514</v>
      </c>
    </row>
    <row r="77" spans="1:11" ht="14.1" customHeight="1" x14ac:dyDescent="0.2">
      <c r="A77" s="306">
        <v>92</v>
      </c>
      <c r="B77" s="307" t="s">
        <v>316</v>
      </c>
      <c r="C77" s="308"/>
      <c r="D77" s="113">
        <v>0.55010762975364746</v>
      </c>
      <c r="E77" s="115">
        <v>23</v>
      </c>
      <c r="F77" s="114">
        <v>17</v>
      </c>
      <c r="G77" s="114">
        <v>20</v>
      </c>
      <c r="H77" s="114">
        <v>14</v>
      </c>
      <c r="I77" s="140">
        <v>12</v>
      </c>
      <c r="J77" s="115">
        <v>11</v>
      </c>
      <c r="K77" s="116">
        <v>91.666666666666671</v>
      </c>
    </row>
    <row r="78" spans="1:11" ht="14.1" customHeight="1" x14ac:dyDescent="0.2">
      <c r="A78" s="306">
        <v>93</v>
      </c>
      <c r="B78" s="307" t="s">
        <v>317</v>
      </c>
      <c r="C78" s="308"/>
      <c r="D78" s="113">
        <v>0.16742406122937095</v>
      </c>
      <c r="E78" s="115">
        <v>7</v>
      </c>
      <c r="F78" s="114">
        <v>3</v>
      </c>
      <c r="G78" s="114" t="s">
        <v>513</v>
      </c>
      <c r="H78" s="114">
        <v>5</v>
      </c>
      <c r="I78" s="140">
        <v>3</v>
      </c>
      <c r="J78" s="115">
        <v>4</v>
      </c>
      <c r="K78" s="116">
        <v>133.33333333333334</v>
      </c>
    </row>
    <row r="79" spans="1:11" ht="14.1" customHeight="1" x14ac:dyDescent="0.2">
      <c r="A79" s="306">
        <v>94</v>
      </c>
      <c r="B79" s="307" t="s">
        <v>318</v>
      </c>
      <c r="C79" s="308"/>
      <c r="D79" s="113">
        <v>0.71753169098301839</v>
      </c>
      <c r="E79" s="115">
        <v>30</v>
      </c>
      <c r="F79" s="114">
        <v>16</v>
      </c>
      <c r="G79" s="114">
        <v>14</v>
      </c>
      <c r="H79" s="114">
        <v>14</v>
      </c>
      <c r="I79" s="140">
        <v>7</v>
      </c>
      <c r="J79" s="115">
        <v>23</v>
      </c>
      <c r="K79" s="116" t="s">
        <v>515</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t="s">
        <v>513</v>
      </c>
      <c r="E81" s="143" t="s">
        <v>513</v>
      </c>
      <c r="F81" s="144">
        <v>5</v>
      </c>
      <c r="G81" s="144">
        <v>26</v>
      </c>
      <c r="H81" s="144">
        <v>11</v>
      </c>
      <c r="I81" s="145">
        <v>7</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36421</v>
      </c>
      <c r="C10" s="114">
        <v>18611</v>
      </c>
      <c r="D10" s="114">
        <v>17810</v>
      </c>
      <c r="E10" s="114">
        <v>28609</v>
      </c>
      <c r="F10" s="114">
        <v>7350</v>
      </c>
      <c r="G10" s="114">
        <v>4012</v>
      </c>
      <c r="H10" s="114">
        <v>10505</v>
      </c>
      <c r="I10" s="115">
        <v>9462</v>
      </c>
      <c r="J10" s="114">
        <v>7713</v>
      </c>
      <c r="K10" s="114">
        <v>1749</v>
      </c>
      <c r="L10" s="423">
        <v>2895</v>
      </c>
      <c r="M10" s="424">
        <v>3217</v>
      </c>
    </row>
    <row r="11" spans="1:13" ht="11.1" customHeight="1" x14ac:dyDescent="0.2">
      <c r="A11" s="422" t="s">
        <v>387</v>
      </c>
      <c r="B11" s="115">
        <v>37184</v>
      </c>
      <c r="C11" s="114">
        <v>19308</v>
      </c>
      <c r="D11" s="114">
        <v>17876</v>
      </c>
      <c r="E11" s="114">
        <v>29280</v>
      </c>
      <c r="F11" s="114">
        <v>7434</v>
      </c>
      <c r="G11" s="114">
        <v>3992</v>
      </c>
      <c r="H11" s="114">
        <v>10820</v>
      </c>
      <c r="I11" s="115">
        <v>9632</v>
      </c>
      <c r="J11" s="114">
        <v>7841</v>
      </c>
      <c r="K11" s="114">
        <v>1791</v>
      </c>
      <c r="L11" s="423">
        <v>3330</v>
      </c>
      <c r="M11" s="424">
        <v>2384</v>
      </c>
    </row>
    <row r="12" spans="1:13" ht="11.1" customHeight="1" x14ac:dyDescent="0.2">
      <c r="A12" s="422" t="s">
        <v>388</v>
      </c>
      <c r="B12" s="115">
        <v>38057</v>
      </c>
      <c r="C12" s="114">
        <v>19878</v>
      </c>
      <c r="D12" s="114">
        <v>18179</v>
      </c>
      <c r="E12" s="114">
        <v>30015</v>
      </c>
      <c r="F12" s="114">
        <v>7582</v>
      </c>
      <c r="G12" s="114">
        <v>4318</v>
      </c>
      <c r="H12" s="114">
        <v>11056</v>
      </c>
      <c r="I12" s="115">
        <v>9573</v>
      </c>
      <c r="J12" s="114">
        <v>7681</v>
      </c>
      <c r="K12" s="114">
        <v>1892</v>
      </c>
      <c r="L12" s="423">
        <v>3982</v>
      </c>
      <c r="M12" s="424">
        <v>3144</v>
      </c>
    </row>
    <row r="13" spans="1:13" s="110" customFormat="1" ht="11.1" customHeight="1" x14ac:dyDescent="0.2">
      <c r="A13" s="422" t="s">
        <v>389</v>
      </c>
      <c r="B13" s="115">
        <v>37387</v>
      </c>
      <c r="C13" s="114">
        <v>19242</v>
      </c>
      <c r="D13" s="114">
        <v>18145</v>
      </c>
      <c r="E13" s="114">
        <v>29342</v>
      </c>
      <c r="F13" s="114">
        <v>7593</v>
      </c>
      <c r="G13" s="114">
        <v>4101</v>
      </c>
      <c r="H13" s="114">
        <v>11081</v>
      </c>
      <c r="I13" s="115">
        <v>9819</v>
      </c>
      <c r="J13" s="114">
        <v>7917</v>
      </c>
      <c r="K13" s="114">
        <v>1902</v>
      </c>
      <c r="L13" s="423">
        <v>2268</v>
      </c>
      <c r="M13" s="424">
        <v>2944</v>
      </c>
    </row>
    <row r="14" spans="1:13" ht="15" customHeight="1" x14ac:dyDescent="0.2">
      <c r="A14" s="422" t="s">
        <v>390</v>
      </c>
      <c r="B14" s="115">
        <v>37497</v>
      </c>
      <c r="C14" s="114">
        <v>19349</v>
      </c>
      <c r="D14" s="114">
        <v>18148</v>
      </c>
      <c r="E14" s="114">
        <v>27949</v>
      </c>
      <c r="F14" s="114">
        <v>9157</v>
      </c>
      <c r="G14" s="114">
        <v>3917</v>
      </c>
      <c r="H14" s="114">
        <v>11333</v>
      </c>
      <c r="I14" s="115">
        <v>9775</v>
      </c>
      <c r="J14" s="114">
        <v>7947</v>
      </c>
      <c r="K14" s="114">
        <v>1828</v>
      </c>
      <c r="L14" s="423">
        <v>3188</v>
      </c>
      <c r="M14" s="424">
        <v>3156</v>
      </c>
    </row>
    <row r="15" spans="1:13" ht="11.1" customHeight="1" x14ac:dyDescent="0.2">
      <c r="A15" s="422" t="s">
        <v>387</v>
      </c>
      <c r="B15" s="115">
        <v>38250</v>
      </c>
      <c r="C15" s="114">
        <v>19927</v>
      </c>
      <c r="D15" s="114">
        <v>18323</v>
      </c>
      <c r="E15" s="114">
        <v>28261</v>
      </c>
      <c r="F15" s="114">
        <v>9630</v>
      </c>
      <c r="G15" s="114">
        <v>3838</v>
      </c>
      <c r="H15" s="114">
        <v>11776</v>
      </c>
      <c r="I15" s="115">
        <v>10026</v>
      </c>
      <c r="J15" s="114">
        <v>8068</v>
      </c>
      <c r="K15" s="114">
        <v>1958</v>
      </c>
      <c r="L15" s="423">
        <v>3529</v>
      </c>
      <c r="M15" s="424">
        <v>2792</v>
      </c>
    </row>
    <row r="16" spans="1:13" ht="11.1" customHeight="1" x14ac:dyDescent="0.2">
      <c r="A16" s="422" t="s">
        <v>388</v>
      </c>
      <c r="B16" s="115">
        <v>39436</v>
      </c>
      <c r="C16" s="114">
        <v>20769</v>
      </c>
      <c r="D16" s="114">
        <v>18667</v>
      </c>
      <c r="E16" s="114">
        <v>29417</v>
      </c>
      <c r="F16" s="114">
        <v>9924</v>
      </c>
      <c r="G16" s="114">
        <v>4300</v>
      </c>
      <c r="H16" s="114">
        <v>12130</v>
      </c>
      <c r="I16" s="115">
        <v>9907</v>
      </c>
      <c r="J16" s="114">
        <v>7809</v>
      </c>
      <c r="K16" s="114">
        <v>2098</v>
      </c>
      <c r="L16" s="423">
        <v>4484</v>
      </c>
      <c r="M16" s="424">
        <v>3354</v>
      </c>
    </row>
    <row r="17" spans="1:13" s="110" customFormat="1" ht="11.1" customHeight="1" x14ac:dyDescent="0.2">
      <c r="A17" s="422" t="s">
        <v>389</v>
      </c>
      <c r="B17" s="115">
        <v>39431</v>
      </c>
      <c r="C17" s="114">
        <v>20498</v>
      </c>
      <c r="D17" s="114">
        <v>18933</v>
      </c>
      <c r="E17" s="114">
        <v>29342</v>
      </c>
      <c r="F17" s="114">
        <v>10000</v>
      </c>
      <c r="G17" s="114">
        <v>4166</v>
      </c>
      <c r="H17" s="114">
        <v>12329</v>
      </c>
      <c r="I17" s="115">
        <v>10244</v>
      </c>
      <c r="J17" s="114">
        <v>8101</v>
      </c>
      <c r="K17" s="114">
        <v>2143</v>
      </c>
      <c r="L17" s="423">
        <v>2665</v>
      </c>
      <c r="M17" s="424">
        <v>2842</v>
      </c>
    </row>
    <row r="18" spans="1:13" ht="15" customHeight="1" x14ac:dyDescent="0.2">
      <c r="A18" s="422" t="s">
        <v>391</v>
      </c>
      <c r="B18" s="115">
        <v>39571</v>
      </c>
      <c r="C18" s="114">
        <v>20586</v>
      </c>
      <c r="D18" s="114">
        <v>18985</v>
      </c>
      <c r="E18" s="114">
        <v>29130</v>
      </c>
      <c r="F18" s="114">
        <v>10354</v>
      </c>
      <c r="G18" s="114">
        <v>3990</v>
      </c>
      <c r="H18" s="114">
        <v>12586</v>
      </c>
      <c r="I18" s="115">
        <v>9999</v>
      </c>
      <c r="J18" s="114">
        <v>7964</v>
      </c>
      <c r="K18" s="114">
        <v>2035</v>
      </c>
      <c r="L18" s="423">
        <v>3327</v>
      </c>
      <c r="M18" s="424">
        <v>3379</v>
      </c>
    </row>
    <row r="19" spans="1:13" ht="11.1" customHeight="1" x14ac:dyDescent="0.2">
      <c r="A19" s="422" t="s">
        <v>387</v>
      </c>
      <c r="B19" s="115">
        <v>40362</v>
      </c>
      <c r="C19" s="114">
        <v>21106</v>
      </c>
      <c r="D19" s="114">
        <v>19256</v>
      </c>
      <c r="E19" s="114">
        <v>29599</v>
      </c>
      <c r="F19" s="114">
        <v>10677</v>
      </c>
      <c r="G19" s="114">
        <v>3912</v>
      </c>
      <c r="H19" s="114">
        <v>13003</v>
      </c>
      <c r="I19" s="115">
        <v>10281</v>
      </c>
      <c r="J19" s="114">
        <v>8141</v>
      </c>
      <c r="K19" s="114">
        <v>2140</v>
      </c>
      <c r="L19" s="423">
        <v>3532</v>
      </c>
      <c r="M19" s="424">
        <v>2622</v>
      </c>
    </row>
    <row r="20" spans="1:13" ht="11.1" customHeight="1" x14ac:dyDescent="0.2">
      <c r="A20" s="422" t="s">
        <v>388</v>
      </c>
      <c r="B20" s="115">
        <v>40965</v>
      </c>
      <c r="C20" s="114">
        <v>21511</v>
      </c>
      <c r="D20" s="114">
        <v>19454</v>
      </c>
      <c r="E20" s="114">
        <v>30112</v>
      </c>
      <c r="F20" s="114">
        <v>10803</v>
      </c>
      <c r="G20" s="114">
        <v>4122</v>
      </c>
      <c r="H20" s="114">
        <v>13210</v>
      </c>
      <c r="I20" s="115">
        <v>9959</v>
      </c>
      <c r="J20" s="114">
        <v>7778</v>
      </c>
      <c r="K20" s="114">
        <v>2181</v>
      </c>
      <c r="L20" s="423">
        <v>3758</v>
      </c>
      <c r="M20" s="424">
        <v>3212</v>
      </c>
    </row>
    <row r="21" spans="1:13" s="110" customFormat="1" ht="11.1" customHeight="1" x14ac:dyDescent="0.2">
      <c r="A21" s="422" t="s">
        <v>389</v>
      </c>
      <c r="B21" s="115">
        <v>40183</v>
      </c>
      <c r="C21" s="114">
        <v>20803</v>
      </c>
      <c r="D21" s="114">
        <v>19380</v>
      </c>
      <c r="E21" s="114">
        <v>29469</v>
      </c>
      <c r="F21" s="114">
        <v>10694</v>
      </c>
      <c r="G21" s="114">
        <v>3898</v>
      </c>
      <c r="H21" s="114">
        <v>13113</v>
      </c>
      <c r="I21" s="115">
        <v>9921</v>
      </c>
      <c r="J21" s="114">
        <v>7773</v>
      </c>
      <c r="K21" s="114">
        <v>2148</v>
      </c>
      <c r="L21" s="423">
        <v>2783</v>
      </c>
      <c r="M21" s="424">
        <v>3441</v>
      </c>
    </row>
    <row r="22" spans="1:13" ht="15" customHeight="1" x14ac:dyDescent="0.2">
      <c r="A22" s="422" t="s">
        <v>392</v>
      </c>
      <c r="B22" s="115">
        <v>40010</v>
      </c>
      <c r="C22" s="114">
        <v>20655</v>
      </c>
      <c r="D22" s="114">
        <v>19355</v>
      </c>
      <c r="E22" s="114">
        <v>28933</v>
      </c>
      <c r="F22" s="114">
        <v>10762</v>
      </c>
      <c r="G22" s="114">
        <v>3715</v>
      </c>
      <c r="H22" s="114">
        <v>13242</v>
      </c>
      <c r="I22" s="115">
        <v>9907</v>
      </c>
      <c r="J22" s="114">
        <v>7788</v>
      </c>
      <c r="K22" s="114">
        <v>2119</v>
      </c>
      <c r="L22" s="423">
        <v>3156</v>
      </c>
      <c r="M22" s="424">
        <v>3336</v>
      </c>
    </row>
    <row r="23" spans="1:13" ht="11.1" customHeight="1" x14ac:dyDescent="0.2">
      <c r="A23" s="422" t="s">
        <v>387</v>
      </c>
      <c r="B23" s="115">
        <v>40591</v>
      </c>
      <c r="C23" s="114">
        <v>21072</v>
      </c>
      <c r="D23" s="114">
        <v>19519</v>
      </c>
      <c r="E23" s="114">
        <v>29425</v>
      </c>
      <c r="F23" s="114">
        <v>10842</v>
      </c>
      <c r="G23" s="114">
        <v>3548</v>
      </c>
      <c r="H23" s="114">
        <v>13709</v>
      </c>
      <c r="I23" s="115">
        <v>10267</v>
      </c>
      <c r="J23" s="114">
        <v>8106</v>
      </c>
      <c r="K23" s="114">
        <v>2161</v>
      </c>
      <c r="L23" s="423">
        <v>3182</v>
      </c>
      <c r="M23" s="424">
        <v>2684</v>
      </c>
    </row>
    <row r="24" spans="1:13" ht="11.1" customHeight="1" x14ac:dyDescent="0.2">
      <c r="A24" s="422" t="s">
        <v>388</v>
      </c>
      <c r="B24" s="115">
        <v>41274</v>
      </c>
      <c r="C24" s="114">
        <v>21504</v>
      </c>
      <c r="D24" s="114">
        <v>19770</v>
      </c>
      <c r="E24" s="114">
        <v>29831</v>
      </c>
      <c r="F24" s="114">
        <v>11055</v>
      </c>
      <c r="G24" s="114">
        <v>3753</v>
      </c>
      <c r="H24" s="114">
        <v>13944</v>
      </c>
      <c r="I24" s="115">
        <v>10420</v>
      </c>
      <c r="J24" s="114">
        <v>8120</v>
      </c>
      <c r="K24" s="114">
        <v>2300</v>
      </c>
      <c r="L24" s="423">
        <v>3759</v>
      </c>
      <c r="M24" s="424">
        <v>3099</v>
      </c>
    </row>
    <row r="25" spans="1:13" s="110" customFormat="1" ht="11.1" customHeight="1" x14ac:dyDescent="0.2">
      <c r="A25" s="422" t="s">
        <v>389</v>
      </c>
      <c r="B25" s="115">
        <v>42070</v>
      </c>
      <c r="C25" s="114">
        <v>21989</v>
      </c>
      <c r="D25" s="114">
        <v>20081</v>
      </c>
      <c r="E25" s="114">
        <v>30479</v>
      </c>
      <c r="F25" s="114">
        <v>11207</v>
      </c>
      <c r="G25" s="114">
        <v>3830</v>
      </c>
      <c r="H25" s="114">
        <v>14104</v>
      </c>
      <c r="I25" s="115">
        <v>10359</v>
      </c>
      <c r="J25" s="114">
        <v>8082</v>
      </c>
      <c r="K25" s="114">
        <v>2277</v>
      </c>
      <c r="L25" s="423">
        <v>4108</v>
      </c>
      <c r="M25" s="424">
        <v>3602</v>
      </c>
    </row>
    <row r="26" spans="1:13" ht="15" customHeight="1" x14ac:dyDescent="0.2">
      <c r="A26" s="422" t="s">
        <v>393</v>
      </c>
      <c r="B26" s="115">
        <v>41617</v>
      </c>
      <c r="C26" s="114">
        <v>21764</v>
      </c>
      <c r="D26" s="114">
        <v>19853</v>
      </c>
      <c r="E26" s="114">
        <v>30065</v>
      </c>
      <c r="F26" s="114">
        <v>11173</v>
      </c>
      <c r="G26" s="114">
        <v>3497</v>
      </c>
      <c r="H26" s="114">
        <v>14188</v>
      </c>
      <c r="I26" s="115">
        <v>10435</v>
      </c>
      <c r="J26" s="114">
        <v>8186</v>
      </c>
      <c r="K26" s="114">
        <v>2249</v>
      </c>
      <c r="L26" s="423">
        <v>4100</v>
      </c>
      <c r="M26" s="424">
        <v>4522</v>
      </c>
    </row>
    <row r="27" spans="1:13" ht="11.1" customHeight="1" x14ac:dyDescent="0.2">
      <c r="A27" s="422" t="s">
        <v>387</v>
      </c>
      <c r="B27" s="115">
        <v>42172</v>
      </c>
      <c r="C27" s="114">
        <v>22106</v>
      </c>
      <c r="D27" s="114">
        <v>20066</v>
      </c>
      <c r="E27" s="114">
        <v>30402</v>
      </c>
      <c r="F27" s="114">
        <v>11397</v>
      </c>
      <c r="G27" s="114">
        <v>3304</v>
      </c>
      <c r="H27" s="114">
        <v>14561</v>
      </c>
      <c r="I27" s="115">
        <v>10662</v>
      </c>
      <c r="J27" s="114">
        <v>8341</v>
      </c>
      <c r="K27" s="114">
        <v>2321</v>
      </c>
      <c r="L27" s="423">
        <v>3323</v>
      </c>
      <c r="M27" s="424">
        <v>2757</v>
      </c>
    </row>
    <row r="28" spans="1:13" ht="11.1" customHeight="1" x14ac:dyDescent="0.2">
      <c r="A28" s="422" t="s">
        <v>388</v>
      </c>
      <c r="B28" s="115">
        <v>43502</v>
      </c>
      <c r="C28" s="114">
        <v>23047</v>
      </c>
      <c r="D28" s="114">
        <v>20455</v>
      </c>
      <c r="E28" s="114">
        <v>32064</v>
      </c>
      <c r="F28" s="114">
        <v>11410</v>
      </c>
      <c r="G28" s="114">
        <v>3702</v>
      </c>
      <c r="H28" s="114">
        <v>14834</v>
      </c>
      <c r="I28" s="115">
        <v>11039</v>
      </c>
      <c r="J28" s="114">
        <v>8509</v>
      </c>
      <c r="K28" s="114">
        <v>2530</v>
      </c>
      <c r="L28" s="423">
        <v>5654</v>
      </c>
      <c r="M28" s="424">
        <v>4375</v>
      </c>
    </row>
    <row r="29" spans="1:13" s="110" customFormat="1" ht="11.1" customHeight="1" x14ac:dyDescent="0.2">
      <c r="A29" s="422" t="s">
        <v>389</v>
      </c>
      <c r="B29" s="115">
        <v>42596</v>
      </c>
      <c r="C29" s="114">
        <v>22250</v>
      </c>
      <c r="D29" s="114">
        <v>20346</v>
      </c>
      <c r="E29" s="114">
        <v>31130</v>
      </c>
      <c r="F29" s="114">
        <v>11455</v>
      </c>
      <c r="G29" s="114">
        <v>3411</v>
      </c>
      <c r="H29" s="114">
        <v>14712</v>
      </c>
      <c r="I29" s="115">
        <v>7401</v>
      </c>
      <c r="J29" s="114">
        <v>5429</v>
      </c>
      <c r="K29" s="114">
        <v>1972</v>
      </c>
      <c r="L29" s="423">
        <v>2705</v>
      </c>
      <c r="M29" s="424">
        <v>3706</v>
      </c>
    </row>
    <row r="30" spans="1:13" ht="15" customHeight="1" x14ac:dyDescent="0.2">
      <c r="A30" s="422" t="s">
        <v>394</v>
      </c>
      <c r="B30" s="115">
        <v>41868</v>
      </c>
      <c r="C30" s="114">
        <v>21763</v>
      </c>
      <c r="D30" s="114">
        <v>20105</v>
      </c>
      <c r="E30" s="114">
        <v>30263</v>
      </c>
      <c r="F30" s="114">
        <v>11597</v>
      </c>
      <c r="G30" s="114">
        <v>3062</v>
      </c>
      <c r="H30" s="114">
        <v>14614</v>
      </c>
      <c r="I30" s="115">
        <v>6908</v>
      </c>
      <c r="J30" s="114">
        <v>5051</v>
      </c>
      <c r="K30" s="114">
        <v>1857</v>
      </c>
      <c r="L30" s="423">
        <v>3897</v>
      </c>
      <c r="M30" s="424">
        <v>4583</v>
      </c>
    </row>
    <row r="31" spans="1:13" ht="11.1" customHeight="1" x14ac:dyDescent="0.2">
      <c r="A31" s="422" t="s">
        <v>387</v>
      </c>
      <c r="B31" s="115">
        <v>42196</v>
      </c>
      <c r="C31" s="114">
        <v>22007</v>
      </c>
      <c r="D31" s="114">
        <v>20189</v>
      </c>
      <c r="E31" s="114">
        <v>30415</v>
      </c>
      <c r="F31" s="114">
        <v>11776</v>
      </c>
      <c r="G31" s="114">
        <v>2929</v>
      </c>
      <c r="H31" s="114">
        <v>14918</v>
      </c>
      <c r="I31" s="115">
        <v>7039</v>
      </c>
      <c r="J31" s="114">
        <v>5099</v>
      </c>
      <c r="K31" s="114">
        <v>1940</v>
      </c>
      <c r="L31" s="423">
        <v>3276</v>
      </c>
      <c r="M31" s="424">
        <v>2837</v>
      </c>
    </row>
    <row r="32" spans="1:13" ht="11.1" customHeight="1" x14ac:dyDescent="0.2">
      <c r="A32" s="422" t="s">
        <v>388</v>
      </c>
      <c r="B32" s="115">
        <v>42500</v>
      </c>
      <c r="C32" s="114">
        <v>22282</v>
      </c>
      <c r="D32" s="114">
        <v>20218</v>
      </c>
      <c r="E32" s="114">
        <v>30700</v>
      </c>
      <c r="F32" s="114">
        <v>11798</v>
      </c>
      <c r="G32" s="114">
        <v>3182</v>
      </c>
      <c r="H32" s="114">
        <v>14871</v>
      </c>
      <c r="I32" s="115">
        <v>7034</v>
      </c>
      <c r="J32" s="114">
        <v>5013</v>
      </c>
      <c r="K32" s="114">
        <v>2021</v>
      </c>
      <c r="L32" s="423">
        <v>3869</v>
      </c>
      <c r="M32" s="424">
        <v>3461</v>
      </c>
    </row>
    <row r="33" spans="1:13" s="110" customFormat="1" ht="11.1" customHeight="1" x14ac:dyDescent="0.2">
      <c r="A33" s="422" t="s">
        <v>389</v>
      </c>
      <c r="B33" s="115">
        <v>42127</v>
      </c>
      <c r="C33" s="114">
        <v>21941</v>
      </c>
      <c r="D33" s="114">
        <v>20186</v>
      </c>
      <c r="E33" s="114">
        <v>30320</v>
      </c>
      <c r="F33" s="114">
        <v>11805</v>
      </c>
      <c r="G33" s="114">
        <v>3088</v>
      </c>
      <c r="H33" s="114">
        <v>14837</v>
      </c>
      <c r="I33" s="115">
        <v>7028</v>
      </c>
      <c r="J33" s="114">
        <v>5069</v>
      </c>
      <c r="K33" s="114">
        <v>1959</v>
      </c>
      <c r="L33" s="423">
        <v>2867</v>
      </c>
      <c r="M33" s="424">
        <v>3233</v>
      </c>
    </row>
    <row r="34" spans="1:13" ht="15" customHeight="1" x14ac:dyDescent="0.2">
      <c r="A34" s="422" t="s">
        <v>395</v>
      </c>
      <c r="B34" s="115">
        <v>42185</v>
      </c>
      <c r="C34" s="114">
        <v>22092</v>
      </c>
      <c r="D34" s="114">
        <v>20093</v>
      </c>
      <c r="E34" s="114">
        <v>30253</v>
      </c>
      <c r="F34" s="114">
        <v>11931</v>
      </c>
      <c r="G34" s="114">
        <v>2910</v>
      </c>
      <c r="H34" s="114">
        <v>15129</v>
      </c>
      <c r="I34" s="115">
        <v>7072</v>
      </c>
      <c r="J34" s="114">
        <v>5053</v>
      </c>
      <c r="K34" s="114">
        <v>2019</v>
      </c>
      <c r="L34" s="423">
        <v>3305</v>
      </c>
      <c r="M34" s="424">
        <v>3437</v>
      </c>
    </row>
    <row r="35" spans="1:13" ht="11.1" customHeight="1" x14ac:dyDescent="0.2">
      <c r="A35" s="422" t="s">
        <v>387</v>
      </c>
      <c r="B35" s="115">
        <v>42952</v>
      </c>
      <c r="C35" s="114">
        <v>22696</v>
      </c>
      <c r="D35" s="114">
        <v>20256</v>
      </c>
      <c r="E35" s="114">
        <v>30650</v>
      </c>
      <c r="F35" s="114">
        <v>12301</v>
      </c>
      <c r="G35" s="114">
        <v>2948</v>
      </c>
      <c r="H35" s="114">
        <v>15487</v>
      </c>
      <c r="I35" s="115">
        <v>7240</v>
      </c>
      <c r="J35" s="114">
        <v>5148</v>
      </c>
      <c r="K35" s="114">
        <v>2092</v>
      </c>
      <c r="L35" s="423">
        <v>3374</v>
      </c>
      <c r="M35" s="424">
        <v>2627</v>
      </c>
    </row>
    <row r="36" spans="1:13" ht="11.1" customHeight="1" x14ac:dyDescent="0.2">
      <c r="A36" s="422" t="s">
        <v>388</v>
      </c>
      <c r="B36" s="115">
        <v>43480</v>
      </c>
      <c r="C36" s="114">
        <v>23018</v>
      </c>
      <c r="D36" s="114">
        <v>20462</v>
      </c>
      <c r="E36" s="114">
        <v>30939</v>
      </c>
      <c r="F36" s="114">
        <v>12540</v>
      </c>
      <c r="G36" s="114">
        <v>3215</v>
      </c>
      <c r="H36" s="114">
        <v>15652</v>
      </c>
      <c r="I36" s="115">
        <v>7236</v>
      </c>
      <c r="J36" s="114">
        <v>5102</v>
      </c>
      <c r="K36" s="114">
        <v>2134</v>
      </c>
      <c r="L36" s="423">
        <v>3753</v>
      </c>
      <c r="M36" s="424">
        <v>3303</v>
      </c>
    </row>
    <row r="37" spans="1:13" s="110" customFormat="1" ht="11.1" customHeight="1" x14ac:dyDescent="0.2">
      <c r="A37" s="422" t="s">
        <v>389</v>
      </c>
      <c r="B37" s="115">
        <v>43329</v>
      </c>
      <c r="C37" s="114">
        <v>22918</v>
      </c>
      <c r="D37" s="114">
        <v>20411</v>
      </c>
      <c r="E37" s="114">
        <v>30862</v>
      </c>
      <c r="F37" s="114">
        <v>12467</v>
      </c>
      <c r="G37" s="114">
        <v>3256</v>
      </c>
      <c r="H37" s="114">
        <v>15538</v>
      </c>
      <c r="I37" s="115">
        <v>7178</v>
      </c>
      <c r="J37" s="114">
        <v>5042</v>
      </c>
      <c r="K37" s="114">
        <v>2136</v>
      </c>
      <c r="L37" s="423">
        <v>3220</v>
      </c>
      <c r="M37" s="424">
        <v>3369</v>
      </c>
    </row>
    <row r="38" spans="1:13" ht="15" customHeight="1" x14ac:dyDescent="0.2">
      <c r="A38" s="425" t="s">
        <v>396</v>
      </c>
      <c r="B38" s="115">
        <v>42965</v>
      </c>
      <c r="C38" s="114">
        <v>22638</v>
      </c>
      <c r="D38" s="114">
        <v>20327</v>
      </c>
      <c r="E38" s="114">
        <v>30421</v>
      </c>
      <c r="F38" s="114">
        <v>12544</v>
      </c>
      <c r="G38" s="114">
        <v>3043</v>
      </c>
      <c r="H38" s="114">
        <v>15686</v>
      </c>
      <c r="I38" s="115">
        <v>7012</v>
      </c>
      <c r="J38" s="114">
        <v>4929</v>
      </c>
      <c r="K38" s="114">
        <v>2083</v>
      </c>
      <c r="L38" s="423">
        <v>3576</v>
      </c>
      <c r="M38" s="424">
        <v>3939</v>
      </c>
    </row>
    <row r="39" spans="1:13" ht="11.1" customHeight="1" x14ac:dyDescent="0.2">
      <c r="A39" s="422" t="s">
        <v>387</v>
      </c>
      <c r="B39" s="115">
        <v>43387</v>
      </c>
      <c r="C39" s="114">
        <v>22869</v>
      </c>
      <c r="D39" s="114">
        <v>20518</v>
      </c>
      <c r="E39" s="114">
        <v>30641</v>
      </c>
      <c r="F39" s="114">
        <v>12746</v>
      </c>
      <c r="G39" s="114">
        <v>3025</v>
      </c>
      <c r="H39" s="114">
        <v>15992</v>
      </c>
      <c r="I39" s="115">
        <v>7126</v>
      </c>
      <c r="J39" s="114">
        <v>5012</v>
      </c>
      <c r="K39" s="114">
        <v>2114</v>
      </c>
      <c r="L39" s="423">
        <v>3049</v>
      </c>
      <c r="M39" s="424">
        <v>2637</v>
      </c>
    </row>
    <row r="40" spans="1:13" ht="11.1" customHeight="1" x14ac:dyDescent="0.2">
      <c r="A40" s="425" t="s">
        <v>388</v>
      </c>
      <c r="B40" s="115">
        <v>44275</v>
      </c>
      <c r="C40" s="114">
        <v>23392</v>
      </c>
      <c r="D40" s="114">
        <v>20883</v>
      </c>
      <c r="E40" s="114">
        <v>31389</v>
      </c>
      <c r="F40" s="114">
        <v>12886</v>
      </c>
      <c r="G40" s="114">
        <v>3424</v>
      </c>
      <c r="H40" s="114">
        <v>16173</v>
      </c>
      <c r="I40" s="115">
        <v>7077</v>
      </c>
      <c r="J40" s="114">
        <v>4929</v>
      </c>
      <c r="K40" s="114">
        <v>2148</v>
      </c>
      <c r="L40" s="423">
        <v>4335</v>
      </c>
      <c r="M40" s="424">
        <v>3422</v>
      </c>
    </row>
    <row r="41" spans="1:13" s="110" customFormat="1" ht="11.1" customHeight="1" x14ac:dyDescent="0.2">
      <c r="A41" s="422" t="s">
        <v>389</v>
      </c>
      <c r="B41" s="115">
        <v>43940</v>
      </c>
      <c r="C41" s="114">
        <v>23104</v>
      </c>
      <c r="D41" s="114">
        <v>20836</v>
      </c>
      <c r="E41" s="114">
        <v>31139</v>
      </c>
      <c r="F41" s="114">
        <v>12801</v>
      </c>
      <c r="G41" s="114">
        <v>3353</v>
      </c>
      <c r="H41" s="114">
        <v>16210</v>
      </c>
      <c r="I41" s="115">
        <v>7060</v>
      </c>
      <c r="J41" s="114">
        <v>4935</v>
      </c>
      <c r="K41" s="114">
        <v>2125</v>
      </c>
      <c r="L41" s="423">
        <v>3238</v>
      </c>
      <c r="M41" s="424">
        <v>3624</v>
      </c>
    </row>
    <row r="42" spans="1:13" ht="15" customHeight="1" x14ac:dyDescent="0.2">
      <c r="A42" s="422" t="s">
        <v>397</v>
      </c>
      <c r="B42" s="115">
        <v>43969</v>
      </c>
      <c r="C42" s="114">
        <v>23218</v>
      </c>
      <c r="D42" s="114">
        <v>20751</v>
      </c>
      <c r="E42" s="114">
        <v>31083</v>
      </c>
      <c r="F42" s="114">
        <v>12886</v>
      </c>
      <c r="G42" s="114">
        <v>3206</v>
      </c>
      <c r="H42" s="114">
        <v>16339</v>
      </c>
      <c r="I42" s="115">
        <v>6986</v>
      </c>
      <c r="J42" s="114">
        <v>4859</v>
      </c>
      <c r="K42" s="114">
        <v>2127</v>
      </c>
      <c r="L42" s="423">
        <v>3647</v>
      </c>
      <c r="M42" s="424">
        <v>3843</v>
      </c>
    </row>
    <row r="43" spans="1:13" ht="11.1" customHeight="1" x14ac:dyDescent="0.2">
      <c r="A43" s="422" t="s">
        <v>387</v>
      </c>
      <c r="B43" s="115">
        <v>44448</v>
      </c>
      <c r="C43" s="114">
        <v>23578</v>
      </c>
      <c r="D43" s="114">
        <v>20870</v>
      </c>
      <c r="E43" s="114">
        <v>31219</v>
      </c>
      <c r="F43" s="114">
        <v>13229</v>
      </c>
      <c r="G43" s="114">
        <v>3182</v>
      </c>
      <c r="H43" s="114">
        <v>16647</v>
      </c>
      <c r="I43" s="115">
        <v>7113</v>
      </c>
      <c r="J43" s="114">
        <v>4942</v>
      </c>
      <c r="K43" s="114">
        <v>2171</v>
      </c>
      <c r="L43" s="423">
        <v>3373</v>
      </c>
      <c r="M43" s="424">
        <v>2965</v>
      </c>
    </row>
    <row r="44" spans="1:13" ht="11.1" customHeight="1" x14ac:dyDescent="0.2">
      <c r="A44" s="422" t="s">
        <v>388</v>
      </c>
      <c r="B44" s="115">
        <v>45408</v>
      </c>
      <c r="C44" s="114">
        <v>24325</v>
      </c>
      <c r="D44" s="114">
        <v>21083</v>
      </c>
      <c r="E44" s="114">
        <v>31974</v>
      </c>
      <c r="F44" s="114">
        <v>13434</v>
      </c>
      <c r="G44" s="114">
        <v>3503</v>
      </c>
      <c r="H44" s="114">
        <v>16848</v>
      </c>
      <c r="I44" s="115">
        <v>7024</v>
      </c>
      <c r="J44" s="114">
        <v>4808</v>
      </c>
      <c r="K44" s="114">
        <v>2216</v>
      </c>
      <c r="L44" s="423">
        <v>4043</v>
      </c>
      <c r="M44" s="424">
        <v>3642</v>
      </c>
    </row>
    <row r="45" spans="1:13" s="110" customFormat="1" ht="11.1" customHeight="1" x14ac:dyDescent="0.2">
      <c r="A45" s="422" t="s">
        <v>389</v>
      </c>
      <c r="B45" s="115">
        <v>44821</v>
      </c>
      <c r="C45" s="114">
        <v>23815</v>
      </c>
      <c r="D45" s="114">
        <v>21006</v>
      </c>
      <c r="E45" s="114">
        <v>31427</v>
      </c>
      <c r="F45" s="114">
        <v>13394</v>
      </c>
      <c r="G45" s="114">
        <v>3479</v>
      </c>
      <c r="H45" s="114">
        <v>16662</v>
      </c>
      <c r="I45" s="115">
        <v>6955</v>
      </c>
      <c r="J45" s="114">
        <v>4792</v>
      </c>
      <c r="K45" s="114">
        <v>2163</v>
      </c>
      <c r="L45" s="423">
        <v>2994</v>
      </c>
      <c r="M45" s="424">
        <v>3546</v>
      </c>
    </row>
    <row r="46" spans="1:13" ht="15" customHeight="1" x14ac:dyDescent="0.2">
      <c r="A46" s="422" t="s">
        <v>398</v>
      </c>
      <c r="B46" s="115">
        <v>44582</v>
      </c>
      <c r="C46" s="114">
        <v>23697</v>
      </c>
      <c r="D46" s="114">
        <v>20885</v>
      </c>
      <c r="E46" s="114">
        <v>30935</v>
      </c>
      <c r="F46" s="114">
        <v>13647</v>
      </c>
      <c r="G46" s="114">
        <v>3365</v>
      </c>
      <c r="H46" s="114">
        <v>16655</v>
      </c>
      <c r="I46" s="115">
        <v>7721</v>
      </c>
      <c r="J46" s="114">
        <v>5335</v>
      </c>
      <c r="K46" s="114">
        <v>2386</v>
      </c>
      <c r="L46" s="423">
        <v>3595</v>
      </c>
      <c r="M46" s="424">
        <v>3856</v>
      </c>
    </row>
    <row r="47" spans="1:13" ht="11.1" customHeight="1" x14ac:dyDescent="0.2">
      <c r="A47" s="422" t="s">
        <v>387</v>
      </c>
      <c r="B47" s="115">
        <v>45078</v>
      </c>
      <c r="C47" s="114">
        <v>24052</v>
      </c>
      <c r="D47" s="114">
        <v>21026</v>
      </c>
      <c r="E47" s="114">
        <v>31195</v>
      </c>
      <c r="F47" s="114">
        <v>13883</v>
      </c>
      <c r="G47" s="114">
        <v>3353</v>
      </c>
      <c r="H47" s="114">
        <v>16918</v>
      </c>
      <c r="I47" s="115">
        <v>7832</v>
      </c>
      <c r="J47" s="114">
        <v>5409</v>
      </c>
      <c r="K47" s="114">
        <v>2423</v>
      </c>
      <c r="L47" s="423">
        <v>4683</v>
      </c>
      <c r="M47" s="424">
        <v>4413</v>
      </c>
    </row>
    <row r="48" spans="1:13" ht="11.1" customHeight="1" x14ac:dyDescent="0.2">
      <c r="A48" s="422" t="s">
        <v>388</v>
      </c>
      <c r="B48" s="115">
        <v>45664</v>
      </c>
      <c r="C48" s="114">
        <v>24365</v>
      </c>
      <c r="D48" s="114">
        <v>21299</v>
      </c>
      <c r="E48" s="114">
        <v>31486</v>
      </c>
      <c r="F48" s="114">
        <v>14178</v>
      </c>
      <c r="G48" s="114">
        <v>3735</v>
      </c>
      <c r="H48" s="114">
        <v>17086</v>
      </c>
      <c r="I48" s="115">
        <v>7733</v>
      </c>
      <c r="J48" s="114">
        <v>5231</v>
      </c>
      <c r="K48" s="114">
        <v>2502</v>
      </c>
      <c r="L48" s="423">
        <v>3975</v>
      </c>
      <c r="M48" s="424">
        <v>3473</v>
      </c>
    </row>
    <row r="49" spans="1:17" s="110" customFormat="1" ht="11.1" customHeight="1" x14ac:dyDescent="0.2">
      <c r="A49" s="422" t="s">
        <v>389</v>
      </c>
      <c r="B49" s="115">
        <v>45397</v>
      </c>
      <c r="C49" s="114">
        <v>24140</v>
      </c>
      <c r="D49" s="114">
        <v>21257</v>
      </c>
      <c r="E49" s="114">
        <v>31220</v>
      </c>
      <c r="F49" s="114">
        <v>14177</v>
      </c>
      <c r="G49" s="114">
        <v>3697</v>
      </c>
      <c r="H49" s="114">
        <v>17032</v>
      </c>
      <c r="I49" s="115">
        <v>7650</v>
      </c>
      <c r="J49" s="114">
        <v>5194</v>
      </c>
      <c r="K49" s="114">
        <v>2456</v>
      </c>
      <c r="L49" s="423">
        <v>3064</v>
      </c>
      <c r="M49" s="424">
        <v>3420</v>
      </c>
    </row>
    <row r="50" spans="1:17" ht="15" customHeight="1" x14ac:dyDescent="0.2">
      <c r="A50" s="422" t="s">
        <v>399</v>
      </c>
      <c r="B50" s="143">
        <v>45153</v>
      </c>
      <c r="C50" s="144">
        <v>23932</v>
      </c>
      <c r="D50" s="144">
        <v>21221</v>
      </c>
      <c r="E50" s="144">
        <v>30908</v>
      </c>
      <c r="F50" s="144">
        <v>14245</v>
      </c>
      <c r="G50" s="144">
        <v>3574</v>
      </c>
      <c r="H50" s="144">
        <v>17084</v>
      </c>
      <c r="I50" s="143">
        <v>7397</v>
      </c>
      <c r="J50" s="144">
        <v>5007</v>
      </c>
      <c r="K50" s="144">
        <v>2390</v>
      </c>
      <c r="L50" s="426">
        <v>3901</v>
      </c>
      <c r="M50" s="427">
        <v>4181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1.2807859674308018</v>
      </c>
      <c r="C6" s="480">
        <f>'Tabelle 3.3'!J11</f>
        <v>-4.1963476233648489</v>
      </c>
      <c r="D6" s="481">
        <f t="shared" ref="D6:E9" si="0">IF(OR(AND(B6&gt;=-50,B6&lt;=50),ISNUMBER(B6)=FALSE),B6,"")</f>
        <v>1.2807859674308018</v>
      </c>
      <c r="E6" s="481">
        <f t="shared" si="0"/>
        <v>-4.1963476233648489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1.2807859674308018</v>
      </c>
      <c r="C14" s="480">
        <f>'Tabelle 3.3'!J11</f>
        <v>-4.1963476233648489</v>
      </c>
      <c r="D14" s="481">
        <f>IF(OR(AND(B14&gt;=-50,B14&lt;=50),ISNUMBER(B14)=FALSE),B14,"")</f>
        <v>1.2807859674308018</v>
      </c>
      <c r="E14" s="481">
        <f>IF(OR(AND(C14&gt;=-50,C14&lt;=50),ISNUMBER(C14)=FALSE),C14,"")</f>
        <v>-4.1963476233648489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-4.6992481203007515</v>
      </c>
      <c r="C15" s="480">
        <f>'Tabelle 3.3'!J12</f>
        <v>-3.053435114503817</v>
      </c>
      <c r="D15" s="481">
        <f t="shared" ref="D15:E45" si="3">IF(OR(AND(B15&gt;=-50,B15&lt;=50),ISNUMBER(B15)=FALSE),B15,"")</f>
        <v>-4.6992481203007515</v>
      </c>
      <c r="E15" s="481">
        <f t="shared" si="3"/>
        <v>-3.053435114503817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2.4456521739130435</v>
      </c>
      <c r="C16" s="480">
        <f>'Tabelle 3.3'!J13</f>
        <v>-7.5949367088607591</v>
      </c>
      <c r="D16" s="481">
        <f t="shared" si="3"/>
        <v>2.4456521739130435</v>
      </c>
      <c r="E16" s="481">
        <f t="shared" si="3"/>
        <v>-7.5949367088607591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-0.78517183678723135</v>
      </c>
      <c r="C17" s="480">
        <f>'Tabelle 3.3'!J14</f>
        <v>-3.8696537678207741</v>
      </c>
      <c r="D17" s="481">
        <f t="shared" si="3"/>
        <v>-0.78517183678723135</v>
      </c>
      <c r="E17" s="481">
        <f t="shared" si="3"/>
        <v>-3.8696537678207741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8.4226646248085757</v>
      </c>
      <c r="C18" s="480">
        <f>'Tabelle 3.3'!J15</f>
        <v>5.5813953488372094</v>
      </c>
      <c r="D18" s="481">
        <f t="shared" si="3"/>
        <v>8.4226646248085757</v>
      </c>
      <c r="E18" s="481">
        <f t="shared" si="3"/>
        <v>5.5813953488372094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-1.3290559120073326</v>
      </c>
      <c r="C19" s="480">
        <f>'Tabelle 3.3'!J16</f>
        <v>-15.88785046728972</v>
      </c>
      <c r="D19" s="481">
        <f t="shared" si="3"/>
        <v>-1.3290559120073326</v>
      </c>
      <c r="E19" s="481">
        <f t="shared" si="3"/>
        <v>-15.88785046728972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-5.3835159599809437</v>
      </c>
      <c r="C20" s="480">
        <f>'Tabelle 3.3'!J17</f>
        <v>4.838709677419355</v>
      </c>
      <c r="D20" s="481">
        <f t="shared" si="3"/>
        <v>-5.3835159599809437</v>
      </c>
      <c r="E20" s="481">
        <f t="shared" si="3"/>
        <v>4.838709677419355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1.2433392539964476</v>
      </c>
      <c r="C21" s="480">
        <f>'Tabelle 3.3'!J18</f>
        <v>3.9007092198581561</v>
      </c>
      <c r="D21" s="481">
        <f t="shared" si="3"/>
        <v>1.2433392539964476</v>
      </c>
      <c r="E21" s="481">
        <f t="shared" si="3"/>
        <v>3.9007092198581561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0.59713375796178347</v>
      </c>
      <c r="C22" s="480">
        <f>'Tabelle 3.3'!J19</f>
        <v>1.4851485148514851</v>
      </c>
      <c r="D22" s="481">
        <f t="shared" si="3"/>
        <v>0.59713375796178347</v>
      </c>
      <c r="E22" s="481">
        <f t="shared" si="3"/>
        <v>1.4851485148514851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0.14306151645207441</v>
      </c>
      <c r="C23" s="480">
        <f>'Tabelle 3.3'!J20</f>
        <v>-11.333794056668971</v>
      </c>
      <c r="D23" s="481">
        <f t="shared" si="3"/>
        <v>0.14306151645207441</v>
      </c>
      <c r="E23" s="481">
        <f t="shared" si="3"/>
        <v>-11.333794056668971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v>
      </c>
      <c r="C24" s="480">
        <f>'Tabelle 3.3'!J21</f>
        <v>-13.513513513513514</v>
      </c>
      <c r="D24" s="481">
        <f t="shared" si="3"/>
        <v>0</v>
      </c>
      <c r="E24" s="481">
        <f t="shared" si="3"/>
        <v>-13.513513513513514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13.409961685823754</v>
      </c>
      <c r="C25" s="480">
        <f>'Tabelle 3.3'!J22</f>
        <v>5.882352941176471</v>
      </c>
      <c r="D25" s="481">
        <f t="shared" si="3"/>
        <v>13.409961685823754</v>
      </c>
      <c r="E25" s="481">
        <f t="shared" si="3"/>
        <v>5.882352941176471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-0.33557046979865773</v>
      </c>
      <c r="C26" s="480">
        <f>'Tabelle 3.3'!J23</f>
        <v>8.9285714285714288</v>
      </c>
      <c r="D26" s="481">
        <f t="shared" si="3"/>
        <v>-0.33557046979865773</v>
      </c>
      <c r="E26" s="481">
        <f t="shared" si="3"/>
        <v>8.9285714285714288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-0.13236267372600927</v>
      </c>
      <c r="C27" s="480">
        <f>'Tabelle 3.3'!J24</f>
        <v>0</v>
      </c>
      <c r="D27" s="481">
        <f t="shared" si="3"/>
        <v>-0.13236267372600927</v>
      </c>
      <c r="E27" s="481">
        <f t="shared" si="3"/>
        <v>0</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2.4963994239078251</v>
      </c>
      <c r="C28" s="480">
        <f>'Tabelle 3.3'!J25</f>
        <v>4.2881646655231558</v>
      </c>
      <c r="D28" s="481">
        <f t="shared" si="3"/>
        <v>2.4963994239078251</v>
      </c>
      <c r="E28" s="481">
        <f t="shared" si="3"/>
        <v>4.2881646655231558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8.0213903743315509</v>
      </c>
      <c r="C29" s="480">
        <f>'Tabelle 3.3'!J26</f>
        <v>0</v>
      </c>
      <c r="D29" s="481">
        <f t="shared" si="3"/>
        <v>8.0213903743315509</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4.8310704136406697</v>
      </c>
      <c r="C30" s="480">
        <f>'Tabelle 3.3'!J27</f>
        <v>-1.2820512820512822</v>
      </c>
      <c r="D30" s="481">
        <f t="shared" si="3"/>
        <v>4.8310704136406697</v>
      </c>
      <c r="E30" s="481">
        <f t="shared" si="3"/>
        <v>-1.2820512820512822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4.4046799724707499</v>
      </c>
      <c r="C31" s="480">
        <f>'Tabelle 3.3'!J28</f>
        <v>-2.9629629629629628</v>
      </c>
      <c r="D31" s="481">
        <f t="shared" si="3"/>
        <v>4.4046799724707499</v>
      </c>
      <c r="E31" s="481">
        <f t="shared" si="3"/>
        <v>-2.9629629629629628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4.6304163126593032</v>
      </c>
      <c r="C32" s="480">
        <f>'Tabelle 3.3'!J29</f>
        <v>-9.418282548476455</v>
      </c>
      <c r="D32" s="481">
        <f t="shared" si="3"/>
        <v>4.6304163126593032</v>
      </c>
      <c r="E32" s="481">
        <f t="shared" si="3"/>
        <v>-9.418282548476455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2.191235059760956</v>
      </c>
      <c r="C33" s="480">
        <f>'Tabelle 3.3'!J30</f>
        <v>0</v>
      </c>
      <c r="D33" s="481">
        <f t="shared" si="3"/>
        <v>2.191235059760956</v>
      </c>
      <c r="E33" s="481">
        <f t="shared" si="3"/>
        <v>0</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3.36</v>
      </c>
      <c r="C34" s="480">
        <f>'Tabelle 3.3'!J31</f>
        <v>-10.503597122302159</v>
      </c>
      <c r="D34" s="481">
        <f t="shared" si="3"/>
        <v>3.36</v>
      </c>
      <c r="E34" s="481">
        <f t="shared" si="3"/>
        <v>-10.503597122302159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-4.6992481203007515</v>
      </c>
      <c r="C37" s="480">
        <f>'Tabelle 3.3'!J34</f>
        <v>-3.053435114503817</v>
      </c>
      <c r="D37" s="481">
        <f t="shared" si="3"/>
        <v>-4.6992481203007515</v>
      </c>
      <c r="E37" s="481">
        <f t="shared" si="3"/>
        <v>-3.053435114503817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6.5300791772100242E-2</v>
      </c>
      <c r="C38" s="480">
        <f>'Tabelle 3.3'!J35</f>
        <v>-0.26455026455026454</v>
      </c>
      <c r="D38" s="481">
        <f t="shared" si="3"/>
        <v>6.5300791772100242E-2</v>
      </c>
      <c r="E38" s="481">
        <f t="shared" si="3"/>
        <v>-0.26455026455026454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1.9605334697924328</v>
      </c>
      <c r="C39" s="480">
        <f>'Tabelle 3.3'!J36</f>
        <v>-4.9486166007905137</v>
      </c>
      <c r="D39" s="481">
        <f t="shared" si="3"/>
        <v>1.9605334697924328</v>
      </c>
      <c r="E39" s="481">
        <f t="shared" si="3"/>
        <v>-4.9486166007905137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1.9605334697924328</v>
      </c>
      <c r="C45" s="480">
        <f>'Tabelle 3.3'!J36</f>
        <v>-4.9486166007905137</v>
      </c>
      <c r="D45" s="481">
        <f t="shared" si="3"/>
        <v>1.9605334697924328</v>
      </c>
      <c r="E45" s="481">
        <f t="shared" si="3"/>
        <v>-4.9486166007905137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41617</v>
      </c>
      <c r="C51" s="487">
        <v>8186</v>
      </c>
      <c r="D51" s="487">
        <v>2249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42172</v>
      </c>
      <c r="C52" s="487">
        <v>8341</v>
      </c>
      <c r="D52" s="487">
        <v>2321</v>
      </c>
      <c r="E52" s="488">
        <f t="shared" ref="E52:G70" si="11">IF($A$51=37802,IF(COUNTBLANK(B$51:B$70)&gt;0,#N/A,B52/B$51*100),IF(COUNTBLANK(B$51:B$75)&gt;0,#N/A,B52/B$51*100))</f>
        <v>101.3335896388495</v>
      </c>
      <c r="F52" s="488">
        <f t="shared" si="11"/>
        <v>101.89347666748108</v>
      </c>
      <c r="G52" s="488">
        <f t="shared" si="11"/>
        <v>103.20142285460206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43502</v>
      </c>
      <c r="C53" s="487">
        <v>8509</v>
      </c>
      <c r="D53" s="487">
        <v>2530</v>
      </c>
      <c r="E53" s="488">
        <f t="shared" si="11"/>
        <v>104.52939904366004</v>
      </c>
      <c r="F53" s="488">
        <f t="shared" si="11"/>
        <v>103.94576105546054</v>
      </c>
      <c r="G53" s="488">
        <f t="shared" si="11"/>
        <v>112.49444197421077</v>
      </c>
      <c r="H53" s="489">
        <f>IF(ISERROR(L53)=TRUE,IF(MONTH(A53)=MONTH(MAX(A$51:A$75)),A53,""),"")</f>
        <v>41883</v>
      </c>
      <c r="I53" s="488">
        <f t="shared" si="12"/>
        <v>104.52939904366004</v>
      </c>
      <c r="J53" s="488">
        <f t="shared" si="10"/>
        <v>103.94576105546054</v>
      </c>
      <c r="K53" s="488">
        <f t="shared" si="10"/>
        <v>112.49444197421077</v>
      </c>
      <c r="L53" s="488" t="e">
        <f t="shared" si="13"/>
        <v>#N/A</v>
      </c>
    </row>
    <row r="54" spans="1:14" ht="15" customHeight="1" x14ac:dyDescent="0.2">
      <c r="A54" s="490" t="s">
        <v>462</v>
      </c>
      <c r="B54" s="487">
        <v>42596</v>
      </c>
      <c r="C54" s="487">
        <v>5429</v>
      </c>
      <c r="D54" s="487">
        <v>1972</v>
      </c>
      <c r="E54" s="488">
        <f t="shared" si="11"/>
        <v>102.35240406564625</v>
      </c>
      <c r="F54" s="488">
        <f t="shared" si="11"/>
        <v>66.320547275836788</v>
      </c>
      <c r="G54" s="488">
        <f t="shared" si="11"/>
        <v>87.683414851044901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41868</v>
      </c>
      <c r="C55" s="487">
        <v>5051</v>
      </c>
      <c r="D55" s="487">
        <v>1857</v>
      </c>
      <c r="E55" s="488">
        <f t="shared" si="11"/>
        <v>100.60311891774995</v>
      </c>
      <c r="F55" s="488">
        <f t="shared" si="11"/>
        <v>61.702907402882964</v>
      </c>
      <c r="G55" s="488">
        <f t="shared" si="11"/>
        <v>82.570031124944421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42196</v>
      </c>
      <c r="C56" s="487">
        <v>5099</v>
      </c>
      <c r="D56" s="487">
        <v>1940</v>
      </c>
      <c r="E56" s="488">
        <f t="shared" si="11"/>
        <v>101.39125837998894</v>
      </c>
      <c r="F56" s="488">
        <f t="shared" si="11"/>
        <v>62.289274370877109</v>
      </c>
      <c r="G56" s="488">
        <f t="shared" si="11"/>
        <v>86.260560248999553</v>
      </c>
      <c r="H56" s="489" t="str">
        <f t="shared" si="14"/>
        <v/>
      </c>
      <c r="I56" s="488" t="str">
        <f t="shared" si="12"/>
        <v/>
      </c>
      <c r="J56" s="488" t="str">
        <f t="shared" si="10"/>
        <v/>
      </c>
      <c r="K56" s="488" t="str">
        <f t="shared" si="10"/>
        <v/>
      </c>
      <c r="L56" s="488" t="e">
        <f t="shared" si="13"/>
        <v>#N/A</v>
      </c>
    </row>
    <row r="57" spans="1:14" ht="15" customHeight="1" x14ac:dyDescent="0.2">
      <c r="A57" s="490">
        <v>42248</v>
      </c>
      <c r="B57" s="487">
        <v>42500</v>
      </c>
      <c r="C57" s="487">
        <v>5013</v>
      </c>
      <c r="D57" s="487">
        <v>2021</v>
      </c>
      <c r="E57" s="488">
        <f t="shared" si="11"/>
        <v>102.1217291010885</v>
      </c>
      <c r="F57" s="488">
        <f t="shared" si="11"/>
        <v>61.238700219887612</v>
      </c>
      <c r="G57" s="488">
        <f t="shared" si="11"/>
        <v>89.862160960426849</v>
      </c>
      <c r="H57" s="489">
        <f t="shared" si="14"/>
        <v>42248</v>
      </c>
      <c r="I57" s="488">
        <f t="shared" si="12"/>
        <v>102.1217291010885</v>
      </c>
      <c r="J57" s="488">
        <f t="shared" si="10"/>
        <v>61.238700219887612</v>
      </c>
      <c r="K57" s="488">
        <f t="shared" si="10"/>
        <v>89.862160960426849</v>
      </c>
      <c r="L57" s="488" t="e">
        <f t="shared" si="13"/>
        <v>#N/A</v>
      </c>
    </row>
    <row r="58" spans="1:14" ht="15" customHeight="1" x14ac:dyDescent="0.2">
      <c r="A58" s="490" t="s">
        <v>465</v>
      </c>
      <c r="B58" s="487">
        <v>42127</v>
      </c>
      <c r="C58" s="487">
        <v>5069</v>
      </c>
      <c r="D58" s="487">
        <v>1959</v>
      </c>
      <c r="E58" s="488">
        <f t="shared" si="11"/>
        <v>101.22546074921306</v>
      </c>
      <c r="F58" s="488">
        <f t="shared" si="11"/>
        <v>61.922795015880773</v>
      </c>
      <c r="G58" s="488">
        <f t="shared" si="11"/>
        <v>87.10538016896399</v>
      </c>
      <c r="H58" s="489" t="str">
        <f t="shared" si="14"/>
        <v/>
      </c>
      <c r="I58" s="488" t="str">
        <f t="shared" si="12"/>
        <v/>
      </c>
      <c r="J58" s="488" t="str">
        <f t="shared" si="10"/>
        <v/>
      </c>
      <c r="K58" s="488" t="str">
        <f t="shared" si="10"/>
        <v/>
      </c>
      <c r="L58" s="488" t="e">
        <f t="shared" si="13"/>
        <v>#N/A</v>
      </c>
    </row>
    <row r="59" spans="1:14" ht="15" customHeight="1" x14ac:dyDescent="0.2">
      <c r="A59" s="490" t="s">
        <v>466</v>
      </c>
      <c r="B59" s="487">
        <v>42185</v>
      </c>
      <c r="C59" s="487">
        <v>5053</v>
      </c>
      <c r="D59" s="487">
        <v>2019</v>
      </c>
      <c r="E59" s="488">
        <f t="shared" si="11"/>
        <v>101.36482687363338</v>
      </c>
      <c r="F59" s="488">
        <f t="shared" si="11"/>
        <v>61.727339359882727</v>
      </c>
      <c r="G59" s="488">
        <f t="shared" si="11"/>
        <v>89.773232547799026</v>
      </c>
      <c r="H59" s="489" t="str">
        <f t="shared" si="14"/>
        <v/>
      </c>
      <c r="I59" s="488" t="str">
        <f t="shared" si="12"/>
        <v/>
      </c>
      <c r="J59" s="488" t="str">
        <f t="shared" si="10"/>
        <v/>
      </c>
      <c r="K59" s="488" t="str">
        <f t="shared" si="10"/>
        <v/>
      </c>
      <c r="L59" s="488" t="e">
        <f t="shared" si="13"/>
        <v>#N/A</v>
      </c>
    </row>
    <row r="60" spans="1:14" ht="15" customHeight="1" x14ac:dyDescent="0.2">
      <c r="A60" s="490" t="s">
        <v>467</v>
      </c>
      <c r="B60" s="487">
        <v>42952</v>
      </c>
      <c r="C60" s="487">
        <v>5148</v>
      </c>
      <c r="D60" s="487">
        <v>2092</v>
      </c>
      <c r="E60" s="488">
        <f t="shared" si="11"/>
        <v>103.20782372588124</v>
      </c>
      <c r="F60" s="488">
        <f t="shared" si="11"/>
        <v>62.887857317371122</v>
      </c>
      <c r="G60" s="488">
        <f t="shared" si="11"/>
        <v>93.019119608714988</v>
      </c>
      <c r="H60" s="489" t="str">
        <f t="shared" si="14"/>
        <v/>
      </c>
      <c r="I60" s="488" t="str">
        <f t="shared" si="12"/>
        <v/>
      </c>
      <c r="J60" s="488" t="str">
        <f t="shared" si="10"/>
        <v/>
      </c>
      <c r="K60" s="488" t="str">
        <f t="shared" si="10"/>
        <v/>
      </c>
      <c r="L60" s="488" t="e">
        <f t="shared" si="13"/>
        <v>#N/A</v>
      </c>
    </row>
    <row r="61" spans="1:14" ht="15" customHeight="1" x14ac:dyDescent="0.2">
      <c r="A61" s="490">
        <v>42614</v>
      </c>
      <c r="B61" s="487">
        <v>43480</v>
      </c>
      <c r="C61" s="487">
        <v>5102</v>
      </c>
      <c r="D61" s="487">
        <v>2134</v>
      </c>
      <c r="E61" s="488">
        <f t="shared" si="11"/>
        <v>104.47653603094889</v>
      </c>
      <c r="F61" s="488">
        <f t="shared" si="11"/>
        <v>62.325922306376732</v>
      </c>
      <c r="G61" s="488">
        <f t="shared" si="11"/>
        <v>94.88661627389952</v>
      </c>
      <c r="H61" s="489">
        <f t="shared" si="14"/>
        <v>42614</v>
      </c>
      <c r="I61" s="488">
        <f t="shared" si="12"/>
        <v>104.47653603094889</v>
      </c>
      <c r="J61" s="488">
        <f t="shared" si="10"/>
        <v>62.325922306376732</v>
      </c>
      <c r="K61" s="488">
        <f t="shared" si="10"/>
        <v>94.88661627389952</v>
      </c>
      <c r="L61" s="488" t="e">
        <f t="shared" si="13"/>
        <v>#N/A</v>
      </c>
    </row>
    <row r="62" spans="1:14" ht="15" customHeight="1" x14ac:dyDescent="0.2">
      <c r="A62" s="490" t="s">
        <v>468</v>
      </c>
      <c r="B62" s="487">
        <v>43329</v>
      </c>
      <c r="C62" s="487">
        <v>5042</v>
      </c>
      <c r="D62" s="487">
        <v>2136</v>
      </c>
      <c r="E62" s="488">
        <f t="shared" si="11"/>
        <v>104.11370353461326</v>
      </c>
      <c r="F62" s="488">
        <f t="shared" si="11"/>
        <v>61.592963596384067</v>
      </c>
      <c r="G62" s="488">
        <f t="shared" si="11"/>
        <v>94.975544686527343</v>
      </c>
      <c r="H62" s="489" t="str">
        <f t="shared" si="14"/>
        <v/>
      </c>
      <c r="I62" s="488" t="str">
        <f t="shared" si="12"/>
        <v/>
      </c>
      <c r="J62" s="488" t="str">
        <f t="shared" si="10"/>
        <v/>
      </c>
      <c r="K62" s="488" t="str">
        <f t="shared" si="10"/>
        <v/>
      </c>
      <c r="L62" s="488" t="e">
        <f t="shared" si="13"/>
        <v>#N/A</v>
      </c>
    </row>
    <row r="63" spans="1:14" ht="15" customHeight="1" x14ac:dyDescent="0.2">
      <c r="A63" s="490" t="s">
        <v>469</v>
      </c>
      <c r="B63" s="487">
        <v>42965</v>
      </c>
      <c r="C63" s="487">
        <v>4929</v>
      </c>
      <c r="D63" s="487">
        <v>2083</v>
      </c>
      <c r="E63" s="488">
        <f t="shared" si="11"/>
        <v>103.23906096066511</v>
      </c>
      <c r="F63" s="488">
        <f t="shared" si="11"/>
        <v>60.212558025897877</v>
      </c>
      <c r="G63" s="488">
        <f t="shared" si="11"/>
        <v>92.618941751889722</v>
      </c>
      <c r="H63" s="489" t="str">
        <f t="shared" si="14"/>
        <v/>
      </c>
      <c r="I63" s="488" t="str">
        <f t="shared" si="12"/>
        <v/>
      </c>
      <c r="J63" s="488" t="str">
        <f t="shared" si="10"/>
        <v/>
      </c>
      <c r="K63" s="488" t="str">
        <f t="shared" si="10"/>
        <v/>
      </c>
      <c r="L63" s="488" t="e">
        <f t="shared" si="13"/>
        <v>#N/A</v>
      </c>
    </row>
    <row r="64" spans="1:14" ht="15" customHeight="1" x14ac:dyDescent="0.2">
      <c r="A64" s="490" t="s">
        <v>470</v>
      </c>
      <c r="B64" s="487">
        <v>43387</v>
      </c>
      <c r="C64" s="487">
        <v>5012</v>
      </c>
      <c r="D64" s="487">
        <v>2114</v>
      </c>
      <c r="E64" s="488">
        <f t="shared" si="11"/>
        <v>104.25306965903356</v>
      </c>
      <c r="F64" s="488">
        <f t="shared" si="11"/>
        <v>61.226484241387737</v>
      </c>
      <c r="G64" s="488">
        <f t="shared" si="11"/>
        <v>93.997332147621165</v>
      </c>
      <c r="H64" s="489" t="str">
        <f t="shared" si="14"/>
        <v/>
      </c>
      <c r="I64" s="488" t="str">
        <f t="shared" si="12"/>
        <v/>
      </c>
      <c r="J64" s="488" t="str">
        <f t="shared" si="10"/>
        <v/>
      </c>
      <c r="K64" s="488" t="str">
        <f t="shared" si="10"/>
        <v/>
      </c>
      <c r="L64" s="488" t="e">
        <f t="shared" si="13"/>
        <v>#N/A</v>
      </c>
    </row>
    <row r="65" spans="1:12" ht="15" customHeight="1" x14ac:dyDescent="0.2">
      <c r="A65" s="490">
        <v>42979</v>
      </c>
      <c r="B65" s="487">
        <v>44275</v>
      </c>
      <c r="C65" s="487">
        <v>4929</v>
      </c>
      <c r="D65" s="487">
        <v>2148</v>
      </c>
      <c r="E65" s="488">
        <f t="shared" si="11"/>
        <v>106.38681308119277</v>
      </c>
      <c r="F65" s="488">
        <f t="shared" si="11"/>
        <v>60.212558025897877</v>
      </c>
      <c r="G65" s="488">
        <f t="shared" si="11"/>
        <v>95.50911516229435</v>
      </c>
      <c r="H65" s="489">
        <f t="shared" si="14"/>
        <v>42979</v>
      </c>
      <c r="I65" s="488">
        <f t="shared" si="12"/>
        <v>106.38681308119277</v>
      </c>
      <c r="J65" s="488">
        <f t="shared" si="10"/>
        <v>60.212558025897877</v>
      </c>
      <c r="K65" s="488">
        <f t="shared" si="10"/>
        <v>95.50911516229435</v>
      </c>
      <c r="L65" s="488" t="e">
        <f t="shared" si="13"/>
        <v>#N/A</v>
      </c>
    </row>
    <row r="66" spans="1:12" ht="15" customHeight="1" x14ac:dyDescent="0.2">
      <c r="A66" s="490" t="s">
        <v>471</v>
      </c>
      <c r="B66" s="487">
        <v>43940</v>
      </c>
      <c r="C66" s="487">
        <v>4935</v>
      </c>
      <c r="D66" s="487">
        <v>2125</v>
      </c>
      <c r="E66" s="488">
        <f t="shared" si="11"/>
        <v>105.58185356945479</v>
      </c>
      <c r="F66" s="488">
        <f t="shared" si="11"/>
        <v>60.285853896897144</v>
      </c>
      <c r="G66" s="488">
        <f t="shared" si="11"/>
        <v>94.486438417074254</v>
      </c>
      <c r="H66" s="489" t="str">
        <f t="shared" si="14"/>
        <v/>
      </c>
      <c r="I66" s="488" t="str">
        <f t="shared" si="12"/>
        <v/>
      </c>
      <c r="J66" s="488" t="str">
        <f t="shared" si="10"/>
        <v/>
      </c>
      <c r="K66" s="488" t="str">
        <f t="shared" si="10"/>
        <v/>
      </c>
      <c r="L66" s="488" t="e">
        <f t="shared" si="13"/>
        <v>#N/A</v>
      </c>
    </row>
    <row r="67" spans="1:12" ht="15" customHeight="1" x14ac:dyDescent="0.2">
      <c r="A67" s="490" t="s">
        <v>472</v>
      </c>
      <c r="B67" s="487">
        <v>43969</v>
      </c>
      <c r="C67" s="487">
        <v>4859</v>
      </c>
      <c r="D67" s="487">
        <v>2127</v>
      </c>
      <c r="E67" s="488">
        <f t="shared" si="11"/>
        <v>105.65153663166495</v>
      </c>
      <c r="F67" s="488">
        <f t="shared" si="11"/>
        <v>59.357439530906433</v>
      </c>
      <c r="G67" s="488">
        <f t="shared" si="11"/>
        <v>94.575366829702091</v>
      </c>
      <c r="H67" s="489" t="str">
        <f t="shared" si="14"/>
        <v/>
      </c>
      <c r="I67" s="488" t="str">
        <f t="shared" si="12"/>
        <v/>
      </c>
      <c r="J67" s="488" t="str">
        <f t="shared" si="12"/>
        <v/>
      </c>
      <c r="K67" s="488" t="str">
        <f t="shared" si="12"/>
        <v/>
      </c>
      <c r="L67" s="488" t="e">
        <f t="shared" si="13"/>
        <v>#N/A</v>
      </c>
    </row>
    <row r="68" spans="1:12" ht="15" customHeight="1" x14ac:dyDescent="0.2">
      <c r="A68" s="490" t="s">
        <v>473</v>
      </c>
      <c r="B68" s="487">
        <v>44448</v>
      </c>
      <c r="C68" s="487">
        <v>4942</v>
      </c>
      <c r="D68" s="487">
        <v>2171</v>
      </c>
      <c r="E68" s="488">
        <f t="shared" si="11"/>
        <v>106.80250859023957</v>
      </c>
      <c r="F68" s="488">
        <f t="shared" si="11"/>
        <v>60.371365746396286</v>
      </c>
      <c r="G68" s="488">
        <f t="shared" si="11"/>
        <v>96.531791907514446</v>
      </c>
      <c r="H68" s="489" t="str">
        <f t="shared" si="14"/>
        <v/>
      </c>
      <c r="I68" s="488" t="str">
        <f t="shared" si="12"/>
        <v/>
      </c>
      <c r="J68" s="488" t="str">
        <f t="shared" si="12"/>
        <v/>
      </c>
      <c r="K68" s="488" t="str">
        <f t="shared" si="12"/>
        <v/>
      </c>
      <c r="L68" s="488" t="e">
        <f t="shared" si="13"/>
        <v>#N/A</v>
      </c>
    </row>
    <row r="69" spans="1:12" ht="15" customHeight="1" x14ac:dyDescent="0.2">
      <c r="A69" s="490">
        <v>43344</v>
      </c>
      <c r="B69" s="487">
        <v>45408</v>
      </c>
      <c r="C69" s="487">
        <v>4808</v>
      </c>
      <c r="D69" s="487">
        <v>2216</v>
      </c>
      <c r="E69" s="488">
        <f t="shared" si="11"/>
        <v>109.10925823581709</v>
      </c>
      <c r="F69" s="488">
        <f t="shared" si="11"/>
        <v>58.73442462741265</v>
      </c>
      <c r="G69" s="488">
        <f t="shared" si="11"/>
        <v>98.532681191640719</v>
      </c>
      <c r="H69" s="489">
        <f t="shared" si="14"/>
        <v>43344</v>
      </c>
      <c r="I69" s="488">
        <f t="shared" si="12"/>
        <v>109.10925823581709</v>
      </c>
      <c r="J69" s="488">
        <f t="shared" si="12"/>
        <v>58.73442462741265</v>
      </c>
      <c r="K69" s="488">
        <f t="shared" si="12"/>
        <v>98.532681191640719</v>
      </c>
      <c r="L69" s="488" t="e">
        <f t="shared" si="13"/>
        <v>#N/A</v>
      </c>
    </row>
    <row r="70" spans="1:12" ht="15" customHeight="1" x14ac:dyDescent="0.2">
      <c r="A70" s="490" t="s">
        <v>474</v>
      </c>
      <c r="B70" s="487">
        <v>44821</v>
      </c>
      <c r="C70" s="487">
        <v>4792</v>
      </c>
      <c r="D70" s="487">
        <v>2163</v>
      </c>
      <c r="E70" s="488">
        <f t="shared" si="11"/>
        <v>107.698776942115</v>
      </c>
      <c r="F70" s="488">
        <f t="shared" si="11"/>
        <v>58.538968971414604</v>
      </c>
      <c r="G70" s="488">
        <f t="shared" si="11"/>
        <v>96.176078257003113</v>
      </c>
      <c r="H70" s="489" t="str">
        <f t="shared" si="14"/>
        <v/>
      </c>
      <c r="I70" s="488" t="str">
        <f t="shared" si="12"/>
        <v/>
      </c>
      <c r="J70" s="488" t="str">
        <f t="shared" si="12"/>
        <v/>
      </c>
      <c r="K70" s="488" t="str">
        <f t="shared" si="12"/>
        <v/>
      </c>
      <c r="L70" s="488" t="e">
        <f t="shared" si="13"/>
        <v>#N/A</v>
      </c>
    </row>
    <row r="71" spans="1:12" ht="15" customHeight="1" x14ac:dyDescent="0.2">
      <c r="A71" s="490" t="s">
        <v>475</v>
      </c>
      <c r="B71" s="487">
        <v>44582</v>
      </c>
      <c r="C71" s="487">
        <v>5335</v>
      </c>
      <c r="D71" s="487">
        <v>2386</v>
      </c>
      <c r="E71" s="491">
        <f t="shared" ref="E71:G75" si="15">IF($A$51=37802,IF(COUNTBLANK(B$51:B$70)&gt;0,#N/A,IF(ISBLANK(B71)=FALSE,B71/B$51*100,#N/A)),IF(COUNTBLANK(B$51:B$75)&gt;0,#N/A,B71/B$51*100))</f>
        <v>107.12449239493476</v>
      </c>
      <c r="F71" s="491">
        <f t="shared" si="15"/>
        <v>65.172245296848274</v>
      </c>
      <c r="G71" s="491">
        <f t="shared" si="15"/>
        <v>106.09159626500666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45078</v>
      </c>
      <c r="C72" s="487">
        <v>5409</v>
      </c>
      <c r="D72" s="487">
        <v>2423</v>
      </c>
      <c r="E72" s="491">
        <f t="shared" si="15"/>
        <v>108.31631304514981</v>
      </c>
      <c r="F72" s="491">
        <f t="shared" si="15"/>
        <v>66.076227705839244</v>
      </c>
      <c r="G72" s="491">
        <f t="shared" si="15"/>
        <v>107.73677189862161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45664</v>
      </c>
      <c r="C73" s="487">
        <v>5231</v>
      </c>
      <c r="D73" s="487">
        <v>2502</v>
      </c>
      <c r="E73" s="491">
        <f t="shared" si="15"/>
        <v>109.72439147463777</v>
      </c>
      <c r="F73" s="491">
        <f t="shared" si="15"/>
        <v>63.901783532860975</v>
      </c>
      <c r="G73" s="491">
        <f t="shared" si="15"/>
        <v>111.24944419742107</v>
      </c>
      <c r="H73" s="492">
        <f>IF(A$51=37802,IF(ISERROR(L73)=TRUE,IF(ISBLANK(A73)=FALSE,IF(MONTH(A73)=MONTH(MAX(A$51:A$75)),A73,""),""),""),IF(ISERROR(L73)=TRUE,IF(MONTH(A73)=MONTH(MAX(A$51:A$75)),A73,""),""))</f>
        <v>43709</v>
      </c>
      <c r="I73" s="488">
        <f t="shared" si="12"/>
        <v>109.72439147463777</v>
      </c>
      <c r="J73" s="488">
        <f t="shared" si="12"/>
        <v>63.901783532860975</v>
      </c>
      <c r="K73" s="488">
        <f t="shared" si="12"/>
        <v>111.24944419742107</v>
      </c>
      <c r="L73" s="488" t="e">
        <f t="shared" si="13"/>
        <v>#N/A</v>
      </c>
    </row>
    <row r="74" spans="1:12" ht="15" customHeight="1" x14ac:dyDescent="0.2">
      <c r="A74" s="490" t="s">
        <v>477</v>
      </c>
      <c r="B74" s="487">
        <v>45397</v>
      </c>
      <c r="C74" s="487">
        <v>5194</v>
      </c>
      <c r="D74" s="487">
        <v>2456</v>
      </c>
      <c r="E74" s="491">
        <f t="shared" si="15"/>
        <v>109.08282672946153</v>
      </c>
      <c r="F74" s="491">
        <f t="shared" si="15"/>
        <v>63.449792328365504</v>
      </c>
      <c r="G74" s="491">
        <f t="shared" si="15"/>
        <v>109.20409070698088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45153</v>
      </c>
      <c r="C75" s="493">
        <v>5007</v>
      </c>
      <c r="D75" s="493">
        <v>2390</v>
      </c>
      <c r="E75" s="491">
        <f t="shared" si="15"/>
        <v>108.49652786121055</v>
      </c>
      <c r="F75" s="491">
        <f t="shared" si="15"/>
        <v>61.165404348888345</v>
      </c>
      <c r="G75" s="491">
        <f t="shared" si="15"/>
        <v>106.26945309026235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109.72439147463777</v>
      </c>
      <c r="J77" s="488">
        <f>IF(J75&lt;&gt;"",J75,IF(J74&lt;&gt;"",J74,IF(J73&lt;&gt;"",J73,IF(J72&lt;&gt;"",J72,IF(J71&lt;&gt;"",J71,IF(J70&lt;&gt;"",J70,""))))))</f>
        <v>63.901783532860975</v>
      </c>
      <c r="K77" s="488">
        <f>IF(K75&lt;&gt;"",K75,IF(K74&lt;&gt;"",K74,IF(K73&lt;&gt;"",K73,IF(K72&lt;&gt;"",K72,IF(K71&lt;&gt;"",K71,IF(K70&lt;&gt;"",K70,""))))))</f>
        <v>111.24944419742107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+9,7%</v>
      </c>
      <c r="J79" s="488" t="str">
        <f>"GeB - ausschließlich: "&amp;IF(J77&gt;100,"+","")&amp;TEXT(J77-100,"0,0")&amp;"%"</f>
        <v>GeB - ausschließlich: -36,1%</v>
      </c>
      <c r="K79" s="488" t="str">
        <f>"GeB - im Nebenjob: "&amp;IF(K77&gt;100,"+","")&amp;TEXT(K77-100,"0,0")&amp;"%"</f>
        <v>GeB - im Nebenjob: +11,2%</v>
      </c>
    </row>
    <row r="81" spans="9:9" ht="15" customHeight="1" x14ac:dyDescent="0.2">
      <c r="I81" s="488" t="str">
        <f>IF(ISERROR(HLOOKUP(1,I$78:K$79,2,FALSE)),"",HLOOKUP(1,I$78:K$79,2,FALSE))</f>
        <v>GeB - im Nebenjob: +11,2%</v>
      </c>
    </row>
    <row r="82" spans="9:9" ht="15" customHeight="1" x14ac:dyDescent="0.2">
      <c r="I82" s="488" t="str">
        <f>IF(ISERROR(HLOOKUP(2,I$78:K$79,2,FALSE)),"",HLOOKUP(2,I$78:K$79,2,FALSE))</f>
        <v>SvB: +9,7%</v>
      </c>
    </row>
    <row r="83" spans="9:9" ht="15" customHeight="1" x14ac:dyDescent="0.2">
      <c r="I83" s="488" t="str">
        <f>IF(ISERROR(HLOOKUP(3,I$78:K$79,2,FALSE)),"",HLOOKUP(3,I$78:K$79,2,FALSE))</f>
        <v>GeB - ausschließlich: -36,1%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45153</v>
      </c>
      <c r="E12" s="114">
        <v>45397</v>
      </c>
      <c r="F12" s="114">
        <v>45664</v>
      </c>
      <c r="G12" s="114">
        <v>45078</v>
      </c>
      <c r="H12" s="114">
        <v>44582</v>
      </c>
      <c r="I12" s="115">
        <v>571</v>
      </c>
      <c r="J12" s="116">
        <v>1.2807859674308018</v>
      </c>
      <c r="N12" s="117"/>
    </row>
    <row r="13" spans="1:15" s="110" customFormat="1" ht="13.5" customHeight="1" x14ac:dyDescent="0.2">
      <c r="A13" s="118" t="s">
        <v>105</v>
      </c>
      <c r="B13" s="119" t="s">
        <v>106</v>
      </c>
      <c r="C13" s="113">
        <v>53.00201536996434</v>
      </c>
      <c r="D13" s="114">
        <v>23932</v>
      </c>
      <c r="E13" s="114">
        <v>24140</v>
      </c>
      <c r="F13" s="114">
        <v>24365</v>
      </c>
      <c r="G13" s="114">
        <v>24052</v>
      </c>
      <c r="H13" s="114">
        <v>23697</v>
      </c>
      <c r="I13" s="115">
        <v>235</v>
      </c>
      <c r="J13" s="116">
        <v>0.9916867113980673</v>
      </c>
    </row>
    <row r="14" spans="1:15" s="110" customFormat="1" ht="13.5" customHeight="1" x14ac:dyDescent="0.2">
      <c r="A14" s="120"/>
      <c r="B14" s="119" t="s">
        <v>107</v>
      </c>
      <c r="C14" s="113">
        <v>46.99798463003566</v>
      </c>
      <c r="D14" s="114">
        <v>21221</v>
      </c>
      <c r="E14" s="114">
        <v>21257</v>
      </c>
      <c r="F14" s="114">
        <v>21299</v>
      </c>
      <c r="G14" s="114">
        <v>21026</v>
      </c>
      <c r="H14" s="114">
        <v>20885</v>
      </c>
      <c r="I14" s="115">
        <v>336</v>
      </c>
      <c r="J14" s="116">
        <v>1.6088101508259516</v>
      </c>
    </row>
    <row r="15" spans="1:15" s="110" customFormat="1" ht="13.5" customHeight="1" x14ac:dyDescent="0.2">
      <c r="A15" s="118" t="s">
        <v>105</v>
      </c>
      <c r="B15" s="121" t="s">
        <v>108</v>
      </c>
      <c r="C15" s="113">
        <v>7.9153101676522049</v>
      </c>
      <c r="D15" s="114">
        <v>3574</v>
      </c>
      <c r="E15" s="114">
        <v>3697</v>
      </c>
      <c r="F15" s="114">
        <v>3735</v>
      </c>
      <c r="G15" s="114">
        <v>3353</v>
      </c>
      <c r="H15" s="114">
        <v>3365</v>
      </c>
      <c r="I15" s="115">
        <v>209</v>
      </c>
      <c r="J15" s="116">
        <v>6.210995542347697</v>
      </c>
    </row>
    <row r="16" spans="1:15" s="110" customFormat="1" ht="13.5" customHeight="1" x14ac:dyDescent="0.2">
      <c r="A16" s="118"/>
      <c r="B16" s="121" t="s">
        <v>109</v>
      </c>
      <c r="C16" s="113">
        <v>67.302283347728832</v>
      </c>
      <c r="D16" s="114">
        <v>30389</v>
      </c>
      <c r="E16" s="114">
        <v>30614</v>
      </c>
      <c r="F16" s="114">
        <v>30895</v>
      </c>
      <c r="G16" s="114">
        <v>30908</v>
      </c>
      <c r="H16" s="114">
        <v>30656</v>
      </c>
      <c r="I16" s="115">
        <v>-267</v>
      </c>
      <c r="J16" s="116">
        <v>-0.87095511482254695</v>
      </c>
    </row>
    <row r="17" spans="1:10" s="110" customFormat="1" ht="13.5" customHeight="1" x14ac:dyDescent="0.2">
      <c r="A17" s="118"/>
      <c r="B17" s="121" t="s">
        <v>110</v>
      </c>
      <c r="C17" s="113">
        <v>23.732642349345557</v>
      </c>
      <c r="D17" s="114">
        <v>10716</v>
      </c>
      <c r="E17" s="114">
        <v>10596</v>
      </c>
      <c r="F17" s="114">
        <v>10560</v>
      </c>
      <c r="G17" s="114">
        <v>10363</v>
      </c>
      <c r="H17" s="114">
        <v>10120</v>
      </c>
      <c r="I17" s="115">
        <v>596</v>
      </c>
      <c r="J17" s="116">
        <v>5.8893280632411065</v>
      </c>
    </row>
    <row r="18" spans="1:10" s="110" customFormat="1" ht="13.5" customHeight="1" x14ac:dyDescent="0.2">
      <c r="A18" s="120"/>
      <c r="B18" s="121" t="s">
        <v>111</v>
      </c>
      <c r="C18" s="113">
        <v>1.0497641352734037</v>
      </c>
      <c r="D18" s="114">
        <v>474</v>
      </c>
      <c r="E18" s="114">
        <v>490</v>
      </c>
      <c r="F18" s="114">
        <v>474</v>
      </c>
      <c r="G18" s="114">
        <v>454</v>
      </c>
      <c r="H18" s="114">
        <v>441</v>
      </c>
      <c r="I18" s="115">
        <v>33</v>
      </c>
      <c r="J18" s="116">
        <v>7.4829931972789119</v>
      </c>
    </row>
    <row r="19" spans="1:10" s="110" customFormat="1" ht="13.5" customHeight="1" x14ac:dyDescent="0.2">
      <c r="A19" s="120"/>
      <c r="B19" s="121" t="s">
        <v>112</v>
      </c>
      <c r="C19" s="113">
        <v>0.27240714902664276</v>
      </c>
      <c r="D19" s="114">
        <v>123</v>
      </c>
      <c r="E19" s="114">
        <v>138</v>
      </c>
      <c r="F19" s="114">
        <v>132</v>
      </c>
      <c r="G19" s="114">
        <v>116</v>
      </c>
      <c r="H19" s="114">
        <v>111</v>
      </c>
      <c r="I19" s="115">
        <v>12</v>
      </c>
      <c r="J19" s="116">
        <v>10.810810810810811</v>
      </c>
    </row>
    <row r="20" spans="1:10" s="110" customFormat="1" ht="13.5" customHeight="1" x14ac:dyDescent="0.2">
      <c r="A20" s="118" t="s">
        <v>113</v>
      </c>
      <c r="B20" s="122" t="s">
        <v>114</v>
      </c>
      <c r="C20" s="113">
        <v>68.451708635085154</v>
      </c>
      <c r="D20" s="114">
        <v>30908</v>
      </c>
      <c r="E20" s="114">
        <v>31220</v>
      </c>
      <c r="F20" s="114">
        <v>31486</v>
      </c>
      <c r="G20" s="114">
        <v>31195</v>
      </c>
      <c r="H20" s="114">
        <v>30935</v>
      </c>
      <c r="I20" s="115">
        <v>-27</v>
      </c>
      <c r="J20" s="116">
        <v>-8.7279780184257319E-2</v>
      </c>
    </row>
    <row r="21" spans="1:10" s="110" customFormat="1" ht="13.5" customHeight="1" x14ac:dyDescent="0.2">
      <c r="A21" s="120"/>
      <c r="B21" s="122" t="s">
        <v>115</v>
      </c>
      <c r="C21" s="113">
        <v>31.548291364914846</v>
      </c>
      <c r="D21" s="114">
        <v>14245</v>
      </c>
      <c r="E21" s="114">
        <v>14177</v>
      </c>
      <c r="F21" s="114">
        <v>14178</v>
      </c>
      <c r="G21" s="114">
        <v>13883</v>
      </c>
      <c r="H21" s="114">
        <v>13647</v>
      </c>
      <c r="I21" s="115">
        <v>598</v>
      </c>
      <c r="J21" s="116">
        <v>4.3819154392906867</v>
      </c>
    </row>
    <row r="22" spans="1:10" s="110" customFormat="1" ht="13.5" customHeight="1" x14ac:dyDescent="0.2">
      <c r="A22" s="118" t="s">
        <v>113</v>
      </c>
      <c r="B22" s="122" t="s">
        <v>116</v>
      </c>
      <c r="C22" s="113">
        <v>92.483334440679471</v>
      </c>
      <c r="D22" s="114">
        <v>41759</v>
      </c>
      <c r="E22" s="114">
        <v>41922</v>
      </c>
      <c r="F22" s="114">
        <v>42210</v>
      </c>
      <c r="G22" s="114">
        <v>41598</v>
      </c>
      <c r="H22" s="114">
        <v>41291</v>
      </c>
      <c r="I22" s="115">
        <v>468</v>
      </c>
      <c r="J22" s="116">
        <v>1.1334189048460923</v>
      </c>
    </row>
    <row r="23" spans="1:10" s="110" customFormat="1" ht="13.5" customHeight="1" x14ac:dyDescent="0.2">
      <c r="A23" s="123"/>
      <c r="B23" s="124" t="s">
        <v>117</v>
      </c>
      <c r="C23" s="125">
        <v>7.4391513299227077</v>
      </c>
      <c r="D23" s="114">
        <v>3359</v>
      </c>
      <c r="E23" s="114">
        <v>3440</v>
      </c>
      <c r="F23" s="114">
        <v>3418</v>
      </c>
      <c r="G23" s="114">
        <v>3443</v>
      </c>
      <c r="H23" s="114">
        <v>3256</v>
      </c>
      <c r="I23" s="115">
        <v>103</v>
      </c>
      <c r="J23" s="116">
        <v>3.1633906633906634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7397</v>
      </c>
      <c r="E26" s="114">
        <v>7650</v>
      </c>
      <c r="F26" s="114">
        <v>7733</v>
      </c>
      <c r="G26" s="114">
        <v>7832</v>
      </c>
      <c r="H26" s="140">
        <v>7721</v>
      </c>
      <c r="I26" s="115">
        <v>-324</v>
      </c>
      <c r="J26" s="116">
        <v>-4.1963476233648489</v>
      </c>
    </row>
    <row r="27" spans="1:10" s="110" customFormat="1" ht="13.5" customHeight="1" x14ac:dyDescent="0.2">
      <c r="A27" s="118" t="s">
        <v>105</v>
      </c>
      <c r="B27" s="119" t="s">
        <v>106</v>
      </c>
      <c r="C27" s="113">
        <v>47.221846694605922</v>
      </c>
      <c r="D27" s="115">
        <v>3493</v>
      </c>
      <c r="E27" s="114">
        <v>3563</v>
      </c>
      <c r="F27" s="114">
        <v>3617</v>
      </c>
      <c r="G27" s="114">
        <v>3641</v>
      </c>
      <c r="H27" s="140">
        <v>3619</v>
      </c>
      <c r="I27" s="115">
        <v>-126</v>
      </c>
      <c r="J27" s="116">
        <v>-3.4816247582205029</v>
      </c>
    </row>
    <row r="28" spans="1:10" s="110" customFormat="1" ht="13.5" customHeight="1" x14ac:dyDescent="0.2">
      <c r="A28" s="120"/>
      <c r="B28" s="119" t="s">
        <v>107</v>
      </c>
      <c r="C28" s="113">
        <v>52.778153305394078</v>
      </c>
      <c r="D28" s="115">
        <v>3904</v>
      </c>
      <c r="E28" s="114">
        <v>4087</v>
      </c>
      <c r="F28" s="114">
        <v>4116</v>
      </c>
      <c r="G28" s="114">
        <v>4191</v>
      </c>
      <c r="H28" s="140">
        <v>4102</v>
      </c>
      <c r="I28" s="115">
        <v>-198</v>
      </c>
      <c r="J28" s="116">
        <v>-4.8269137006338374</v>
      </c>
    </row>
    <row r="29" spans="1:10" s="110" customFormat="1" ht="13.5" customHeight="1" x14ac:dyDescent="0.2">
      <c r="A29" s="118" t="s">
        <v>105</v>
      </c>
      <c r="B29" s="121" t="s">
        <v>108</v>
      </c>
      <c r="C29" s="113">
        <v>15.46572934973638</v>
      </c>
      <c r="D29" s="115">
        <v>1144</v>
      </c>
      <c r="E29" s="114">
        <v>1142</v>
      </c>
      <c r="F29" s="114">
        <v>1162</v>
      </c>
      <c r="G29" s="114">
        <v>1233</v>
      </c>
      <c r="H29" s="140">
        <v>1140</v>
      </c>
      <c r="I29" s="115">
        <v>4</v>
      </c>
      <c r="J29" s="116">
        <v>0.35087719298245612</v>
      </c>
    </row>
    <row r="30" spans="1:10" s="110" customFormat="1" ht="13.5" customHeight="1" x14ac:dyDescent="0.2">
      <c r="A30" s="118"/>
      <c r="B30" s="121" t="s">
        <v>109</v>
      </c>
      <c r="C30" s="113">
        <v>38.921184263890765</v>
      </c>
      <c r="D30" s="115">
        <v>2879</v>
      </c>
      <c r="E30" s="114">
        <v>3047</v>
      </c>
      <c r="F30" s="114">
        <v>3115</v>
      </c>
      <c r="G30" s="114">
        <v>3162</v>
      </c>
      <c r="H30" s="140">
        <v>3179</v>
      </c>
      <c r="I30" s="115">
        <v>-300</v>
      </c>
      <c r="J30" s="116">
        <v>-9.4369298521547655</v>
      </c>
    </row>
    <row r="31" spans="1:10" s="110" customFormat="1" ht="13.5" customHeight="1" x14ac:dyDescent="0.2">
      <c r="A31" s="118"/>
      <c r="B31" s="121" t="s">
        <v>110</v>
      </c>
      <c r="C31" s="113">
        <v>22.428011355955118</v>
      </c>
      <c r="D31" s="115">
        <v>1659</v>
      </c>
      <c r="E31" s="114">
        <v>1715</v>
      </c>
      <c r="F31" s="114">
        <v>1720</v>
      </c>
      <c r="G31" s="114">
        <v>1737</v>
      </c>
      <c r="H31" s="140">
        <v>1727</v>
      </c>
      <c r="I31" s="115">
        <v>-68</v>
      </c>
      <c r="J31" s="116">
        <v>-3.937463810075275</v>
      </c>
    </row>
    <row r="32" spans="1:10" s="110" customFormat="1" ht="13.5" customHeight="1" x14ac:dyDescent="0.2">
      <c r="A32" s="120"/>
      <c r="B32" s="121" t="s">
        <v>111</v>
      </c>
      <c r="C32" s="113">
        <v>23.185075030417735</v>
      </c>
      <c r="D32" s="115">
        <v>1715</v>
      </c>
      <c r="E32" s="114">
        <v>1746</v>
      </c>
      <c r="F32" s="114">
        <v>1736</v>
      </c>
      <c r="G32" s="114">
        <v>1700</v>
      </c>
      <c r="H32" s="140">
        <v>1675</v>
      </c>
      <c r="I32" s="115">
        <v>40</v>
      </c>
      <c r="J32" s="116">
        <v>2.3880597014925371</v>
      </c>
    </row>
    <row r="33" spans="1:10" s="110" customFormat="1" ht="13.5" customHeight="1" x14ac:dyDescent="0.2">
      <c r="A33" s="120"/>
      <c r="B33" s="121" t="s">
        <v>112</v>
      </c>
      <c r="C33" s="113">
        <v>2.7308368257401647</v>
      </c>
      <c r="D33" s="115">
        <v>202</v>
      </c>
      <c r="E33" s="114">
        <v>202</v>
      </c>
      <c r="F33" s="114">
        <v>203</v>
      </c>
      <c r="G33" s="114">
        <v>158</v>
      </c>
      <c r="H33" s="140">
        <v>157</v>
      </c>
      <c r="I33" s="115">
        <v>45</v>
      </c>
      <c r="J33" s="116">
        <v>28.662420382165607</v>
      </c>
    </row>
    <row r="34" spans="1:10" s="110" customFormat="1" ht="13.5" customHeight="1" x14ac:dyDescent="0.2">
      <c r="A34" s="118" t="s">
        <v>113</v>
      </c>
      <c r="B34" s="122" t="s">
        <v>116</v>
      </c>
      <c r="C34" s="113">
        <v>95.349465999729617</v>
      </c>
      <c r="D34" s="115">
        <v>7053</v>
      </c>
      <c r="E34" s="114">
        <v>7294</v>
      </c>
      <c r="F34" s="114">
        <v>7357</v>
      </c>
      <c r="G34" s="114">
        <v>7471</v>
      </c>
      <c r="H34" s="140">
        <v>7382</v>
      </c>
      <c r="I34" s="115">
        <v>-329</v>
      </c>
      <c r="J34" s="116">
        <v>-4.4567867786507724</v>
      </c>
    </row>
    <row r="35" spans="1:10" s="110" customFormat="1" ht="13.5" customHeight="1" x14ac:dyDescent="0.2">
      <c r="A35" s="118"/>
      <c r="B35" s="119" t="s">
        <v>117</v>
      </c>
      <c r="C35" s="113">
        <v>4.4342300932810597</v>
      </c>
      <c r="D35" s="115">
        <v>328</v>
      </c>
      <c r="E35" s="114">
        <v>340</v>
      </c>
      <c r="F35" s="114">
        <v>361</v>
      </c>
      <c r="G35" s="114">
        <v>343</v>
      </c>
      <c r="H35" s="140">
        <v>322</v>
      </c>
      <c r="I35" s="115">
        <v>6</v>
      </c>
      <c r="J35" s="116">
        <v>1.8633540372670807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5007</v>
      </c>
      <c r="E37" s="114">
        <v>5194</v>
      </c>
      <c r="F37" s="114">
        <v>5231</v>
      </c>
      <c r="G37" s="114">
        <v>5409</v>
      </c>
      <c r="H37" s="140">
        <v>5335</v>
      </c>
      <c r="I37" s="115">
        <v>-328</v>
      </c>
      <c r="J37" s="116">
        <v>-6.1480787253983129</v>
      </c>
    </row>
    <row r="38" spans="1:10" s="110" customFormat="1" ht="13.5" customHeight="1" x14ac:dyDescent="0.2">
      <c r="A38" s="118" t="s">
        <v>105</v>
      </c>
      <c r="B38" s="119" t="s">
        <v>106</v>
      </c>
      <c r="C38" s="113">
        <v>49.590573197523469</v>
      </c>
      <c r="D38" s="115">
        <v>2483</v>
      </c>
      <c r="E38" s="114">
        <v>2544</v>
      </c>
      <c r="F38" s="114">
        <v>2563</v>
      </c>
      <c r="G38" s="114">
        <v>2632</v>
      </c>
      <c r="H38" s="140">
        <v>2618</v>
      </c>
      <c r="I38" s="115">
        <v>-135</v>
      </c>
      <c r="J38" s="116">
        <v>-5.1566080977845683</v>
      </c>
    </row>
    <row r="39" spans="1:10" s="110" customFormat="1" ht="13.5" customHeight="1" x14ac:dyDescent="0.2">
      <c r="A39" s="120"/>
      <c r="B39" s="119" t="s">
        <v>107</v>
      </c>
      <c r="C39" s="113">
        <v>50.409426802476531</v>
      </c>
      <c r="D39" s="115">
        <v>2524</v>
      </c>
      <c r="E39" s="114">
        <v>2650</v>
      </c>
      <c r="F39" s="114">
        <v>2668</v>
      </c>
      <c r="G39" s="114">
        <v>2777</v>
      </c>
      <c r="H39" s="140">
        <v>2717</v>
      </c>
      <c r="I39" s="115">
        <v>-193</v>
      </c>
      <c r="J39" s="116">
        <v>-7.1034228928965772</v>
      </c>
    </row>
    <row r="40" spans="1:10" s="110" customFormat="1" ht="13.5" customHeight="1" x14ac:dyDescent="0.2">
      <c r="A40" s="118" t="s">
        <v>105</v>
      </c>
      <c r="B40" s="121" t="s">
        <v>108</v>
      </c>
      <c r="C40" s="113">
        <v>18.673856600758938</v>
      </c>
      <c r="D40" s="115">
        <v>935</v>
      </c>
      <c r="E40" s="114">
        <v>921</v>
      </c>
      <c r="F40" s="114">
        <v>908</v>
      </c>
      <c r="G40" s="114">
        <v>1021</v>
      </c>
      <c r="H40" s="140">
        <v>926</v>
      </c>
      <c r="I40" s="115">
        <v>9</v>
      </c>
      <c r="J40" s="116">
        <v>0.97192224622030232</v>
      </c>
    </row>
    <row r="41" spans="1:10" s="110" customFormat="1" ht="13.5" customHeight="1" x14ac:dyDescent="0.2">
      <c r="A41" s="118"/>
      <c r="B41" s="121" t="s">
        <v>109</v>
      </c>
      <c r="C41" s="113">
        <v>24.74535650089874</v>
      </c>
      <c r="D41" s="115">
        <v>1239</v>
      </c>
      <c r="E41" s="114">
        <v>1369</v>
      </c>
      <c r="F41" s="114">
        <v>1418</v>
      </c>
      <c r="G41" s="114">
        <v>1475</v>
      </c>
      <c r="H41" s="140">
        <v>1504</v>
      </c>
      <c r="I41" s="115">
        <v>-265</v>
      </c>
      <c r="J41" s="116">
        <v>-17.61968085106383</v>
      </c>
    </row>
    <row r="42" spans="1:10" s="110" customFormat="1" ht="13.5" customHeight="1" x14ac:dyDescent="0.2">
      <c r="A42" s="118"/>
      <c r="B42" s="121" t="s">
        <v>110</v>
      </c>
      <c r="C42" s="113">
        <v>23.367285799880168</v>
      </c>
      <c r="D42" s="115">
        <v>1170</v>
      </c>
      <c r="E42" s="114">
        <v>1211</v>
      </c>
      <c r="F42" s="114">
        <v>1220</v>
      </c>
      <c r="G42" s="114">
        <v>1255</v>
      </c>
      <c r="H42" s="140">
        <v>1270</v>
      </c>
      <c r="I42" s="115">
        <v>-100</v>
      </c>
      <c r="J42" s="116">
        <v>-7.8740157480314963</v>
      </c>
    </row>
    <row r="43" spans="1:10" s="110" customFormat="1" ht="13.5" customHeight="1" x14ac:dyDescent="0.2">
      <c r="A43" s="120"/>
      <c r="B43" s="121" t="s">
        <v>111</v>
      </c>
      <c r="C43" s="113">
        <v>33.213501098462153</v>
      </c>
      <c r="D43" s="115">
        <v>1663</v>
      </c>
      <c r="E43" s="114">
        <v>1693</v>
      </c>
      <c r="F43" s="114">
        <v>1685</v>
      </c>
      <c r="G43" s="114">
        <v>1658</v>
      </c>
      <c r="H43" s="140">
        <v>1635</v>
      </c>
      <c r="I43" s="115">
        <v>28</v>
      </c>
      <c r="J43" s="116">
        <v>1.7125382262996942</v>
      </c>
    </row>
    <row r="44" spans="1:10" s="110" customFormat="1" ht="13.5" customHeight="1" x14ac:dyDescent="0.2">
      <c r="A44" s="120"/>
      <c r="B44" s="121" t="s">
        <v>112</v>
      </c>
      <c r="C44" s="113">
        <v>3.8945476333133615</v>
      </c>
      <c r="D44" s="115">
        <v>195</v>
      </c>
      <c r="E44" s="114">
        <v>193</v>
      </c>
      <c r="F44" s="114">
        <v>194</v>
      </c>
      <c r="G44" s="114">
        <v>153</v>
      </c>
      <c r="H44" s="140">
        <v>153</v>
      </c>
      <c r="I44" s="115">
        <v>42</v>
      </c>
      <c r="J44" s="116">
        <v>27.450980392156861</v>
      </c>
    </row>
    <row r="45" spans="1:10" s="110" customFormat="1" ht="13.5" customHeight="1" x14ac:dyDescent="0.2">
      <c r="A45" s="118" t="s">
        <v>113</v>
      </c>
      <c r="B45" s="122" t="s">
        <v>116</v>
      </c>
      <c r="C45" s="113">
        <v>95.426403035749956</v>
      </c>
      <c r="D45" s="115">
        <v>4778</v>
      </c>
      <c r="E45" s="114">
        <v>4943</v>
      </c>
      <c r="F45" s="114">
        <v>4966</v>
      </c>
      <c r="G45" s="114">
        <v>5141</v>
      </c>
      <c r="H45" s="140">
        <v>5097</v>
      </c>
      <c r="I45" s="115">
        <v>-319</v>
      </c>
      <c r="J45" s="116">
        <v>-6.2585834804787126</v>
      </c>
    </row>
    <row r="46" spans="1:10" s="110" customFormat="1" ht="13.5" customHeight="1" x14ac:dyDescent="0.2">
      <c r="A46" s="118"/>
      <c r="B46" s="119" t="s">
        <v>117</v>
      </c>
      <c r="C46" s="113">
        <v>4.254044337926902</v>
      </c>
      <c r="D46" s="115">
        <v>213</v>
      </c>
      <c r="E46" s="114">
        <v>235</v>
      </c>
      <c r="F46" s="114">
        <v>250</v>
      </c>
      <c r="G46" s="114">
        <v>250</v>
      </c>
      <c r="H46" s="140">
        <v>221</v>
      </c>
      <c r="I46" s="115">
        <v>-8</v>
      </c>
      <c r="J46" s="116">
        <v>-3.6199095022624435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2390</v>
      </c>
      <c r="E48" s="114">
        <v>2456</v>
      </c>
      <c r="F48" s="114">
        <v>2502</v>
      </c>
      <c r="G48" s="114">
        <v>2423</v>
      </c>
      <c r="H48" s="140">
        <v>2386</v>
      </c>
      <c r="I48" s="115">
        <v>4</v>
      </c>
      <c r="J48" s="116">
        <v>0.16764459346186086</v>
      </c>
    </row>
    <row r="49" spans="1:12" s="110" customFormat="1" ht="13.5" customHeight="1" x14ac:dyDescent="0.2">
      <c r="A49" s="118" t="s">
        <v>105</v>
      </c>
      <c r="B49" s="119" t="s">
        <v>106</v>
      </c>
      <c r="C49" s="113">
        <v>42.25941422594142</v>
      </c>
      <c r="D49" s="115">
        <v>1010</v>
      </c>
      <c r="E49" s="114">
        <v>1019</v>
      </c>
      <c r="F49" s="114">
        <v>1054</v>
      </c>
      <c r="G49" s="114">
        <v>1009</v>
      </c>
      <c r="H49" s="140">
        <v>1001</v>
      </c>
      <c r="I49" s="115">
        <v>9</v>
      </c>
      <c r="J49" s="116">
        <v>0.89910089910089908</v>
      </c>
    </row>
    <row r="50" spans="1:12" s="110" customFormat="1" ht="13.5" customHeight="1" x14ac:dyDescent="0.2">
      <c r="A50" s="120"/>
      <c r="B50" s="119" t="s">
        <v>107</v>
      </c>
      <c r="C50" s="113">
        <v>57.74058577405858</v>
      </c>
      <c r="D50" s="115">
        <v>1380</v>
      </c>
      <c r="E50" s="114">
        <v>1437</v>
      </c>
      <c r="F50" s="114">
        <v>1448</v>
      </c>
      <c r="G50" s="114">
        <v>1414</v>
      </c>
      <c r="H50" s="140">
        <v>1385</v>
      </c>
      <c r="I50" s="115">
        <v>-5</v>
      </c>
      <c r="J50" s="116">
        <v>-0.36101083032490977</v>
      </c>
    </row>
    <row r="51" spans="1:12" s="110" customFormat="1" ht="13.5" customHeight="1" x14ac:dyDescent="0.2">
      <c r="A51" s="118" t="s">
        <v>105</v>
      </c>
      <c r="B51" s="121" t="s">
        <v>108</v>
      </c>
      <c r="C51" s="113">
        <v>8.7447698744769866</v>
      </c>
      <c r="D51" s="115">
        <v>209</v>
      </c>
      <c r="E51" s="114">
        <v>221</v>
      </c>
      <c r="F51" s="114">
        <v>254</v>
      </c>
      <c r="G51" s="114">
        <v>212</v>
      </c>
      <c r="H51" s="140">
        <v>214</v>
      </c>
      <c r="I51" s="115">
        <v>-5</v>
      </c>
      <c r="J51" s="116">
        <v>-2.3364485981308412</v>
      </c>
    </row>
    <row r="52" spans="1:12" s="110" customFormat="1" ht="13.5" customHeight="1" x14ac:dyDescent="0.2">
      <c r="A52" s="118"/>
      <c r="B52" s="121" t="s">
        <v>109</v>
      </c>
      <c r="C52" s="113">
        <v>68.61924686192468</v>
      </c>
      <c r="D52" s="115">
        <v>1640</v>
      </c>
      <c r="E52" s="114">
        <v>1678</v>
      </c>
      <c r="F52" s="114">
        <v>1697</v>
      </c>
      <c r="G52" s="114">
        <v>1687</v>
      </c>
      <c r="H52" s="140">
        <v>1675</v>
      </c>
      <c r="I52" s="115">
        <v>-35</v>
      </c>
      <c r="J52" s="116">
        <v>-2.08955223880597</v>
      </c>
    </row>
    <row r="53" spans="1:12" s="110" customFormat="1" ht="13.5" customHeight="1" x14ac:dyDescent="0.2">
      <c r="A53" s="118"/>
      <c r="B53" s="121" t="s">
        <v>110</v>
      </c>
      <c r="C53" s="113">
        <v>20.460251046025103</v>
      </c>
      <c r="D53" s="115">
        <v>489</v>
      </c>
      <c r="E53" s="114">
        <v>504</v>
      </c>
      <c r="F53" s="114">
        <v>500</v>
      </c>
      <c r="G53" s="114">
        <v>482</v>
      </c>
      <c r="H53" s="140">
        <v>457</v>
      </c>
      <c r="I53" s="115">
        <v>32</v>
      </c>
      <c r="J53" s="116">
        <v>7.0021881838074398</v>
      </c>
    </row>
    <row r="54" spans="1:12" s="110" customFormat="1" ht="13.5" customHeight="1" x14ac:dyDescent="0.2">
      <c r="A54" s="120"/>
      <c r="B54" s="121" t="s">
        <v>111</v>
      </c>
      <c r="C54" s="113">
        <v>2.1757322175732217</v>
      </c>
      <c r="D54" s="115">
        <v>52</v>
      </c>
      <c r="E54" s="114">
        <v>53</v>
      </c>
      <c r="F54" s="114">
        <v>51</v>
      </c>
      <c r="G54" s="114">
        <v>42</v>
      </c>
      <c r="H54" s="140">
        <v>40</v>
      </c>
      <c r="I54" s="115">
        <v>12</v>
      </c>
      <c r="J54" s="116">
        <v>30</v>
      </c>
    </row>
    <row r="55" spans="1:12" s="110" customFormat="1" ht="13.5" customHeight="1" x14ac:dyDescent="0.2">
      <c r="A55" s="120"/>
      <c r="B55" s="121" t="s">
        <v>112</v>
      </c>
      <c r="C55" s="113">
        <v>0.29288702928870292</v>
      </c>
      <c r="D55" s="115">
        <v>7</v>
      </c>
      <c r="E55" s="114">
        <v>9</v>
      </c>
      <c r="F55" s="114">
        <v>9</v>
      </c>
      <c r="G55" s="114">
        <v>5</v>
      </c>
      <c r="H55" s="140">
        <v>4</v>
      </c>
      <c r="I55" s="115">
        <v>3</v>
      </c>
      <c r="J55" s="116">
        <v>75</v>
      </c>
    </row>
    <row r="56" spans="1:12" s="110" customFormat="1" ht="13.5" customHeight="1" x14ac:dyDescent="0.2">
      <c r="A56" s="118" t="s">
        <v>113</v>
      </c>
      <c r="B56" s="122" t="s">
        <v>116</v>
      </c>
      <c r="C56" s="113">
        <v>95.188284518828453</v>
      </c>
      <c r="D56" s="115">
        <v>2275</v>
      </c>
      <c r="E56" s="114">
        <v>2351</v>
      </c>
      <c r="F56" s="114">
        <v>2391</v>
      </c>
      <c r="G56" s="114">
        <v>2330</v>
      </c>
      <c r="H56" s="140">
        <v>2285</v>
      </c>
      <c r="I56" s="115">
        <v>-10</v>
      </c>
      <c r="J56" s="116">
        <v>-0.43763676148796499</v>
      </c>
    </row>
    <row r="57" spans="1:12" s="110" customFormat="1" ht="13.5" customHeight="1" x14ac:dyDescent="0.2">
      <c r="A57" s="142"/>
      <c r="B57" s="124" t="s">
        <v>117</v>
      </c>
      <c r="C57" s="125">
        <v>4.8117154811715483</v>
      </c>
      <c r="D57" s="143">
        <v>115</v>
      </c>
      <c r="E57" s="144">
        <v>105</v>
      </c>
      <c r="F57" s="144">
        <v>111</v>
      </c>
      <c r="G57" s="144">
        <v>93</v>
      </c>
      <c r="H57" s="145">
        <v>101</v>
      </c>
      <c r="I57" s="143">
        <v>14</v>
      </c>
      <c r="J57" s="146">
        <v>13.861386138613861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45153</v>
      </c>
      <c r="E12" s="236">
        <v>45397</v>
      </c>
      <c r="F12" s="114">
        <v>45664</v>
      </c>
      <c r="G12" s="114">
        <v>45078</v>
      </c>
      <c r="H12" s="140">
        <v>44582</v>
      </c>
      <c r="I12" s="115">
        <v>571</v>
      </c>
      <c r="J12" s="116">
        <v>1.2807859674308018</v>
      </c>
    </row>
    <row r="13" spans="1:15" s="110" customFormat="1" ht="12" customHeight="1" x14ac:dyDescent="0.2">
      <c r="A13" s="118" t="s">
        <v>105</v>
      </c>
      <c r="B13" s="119" t="s">
        <v>106</v>
      </c>
      <c r="C13" s="113">
        <v>53.00201536996434</v>
      </c>
      <c r="D13" s="115">
        <v>23932</v>
      </c>
      <c r="E13" s="114">
        <v>24140</v>
      </c>
      <c r="F13" s="114">
        <v>24365</v>
      </c>
      <c r="G13" s="114">
        <v>24052</v>
      </c>
      <c r="H13" s="140">
        <v>23697</v>
      </c>
      <c r="I13" s="115">
        <v>235</v>
      </c>
      <c r="J13" s="116">
        <v>0.9916867113980673</v>
      </c>
    </row>
    <row r="14" spans="1:15" s="110" customFormat="1" ht="12" customHeight="1" x14ac:dyDescent="0.2">
      <c r="A14" s="118"/>
      <c r="B14" s="119" t="s">
        <v>107</v>
      </c>
      <c r="C14" s="113">
        <v>46.99798463003566</v>
      </c>
      <c r="D14" s="115">
        <v>21221</v>
      </c>
      <c r="E14" s="114">
        <v>21257</v>
      </c>
      <c r="F14" s="114">
        <v>21299</v>
      </c>
      <c r="G14" s="114">
        <v>21026</v>
      </c>
      <c r="H14" s="140">
        <v>20885</v>
      </c>
      <c r="I14" s="115">
        <v>336</v>
      </c>
      <c r="J14" s="116">
        <v>1.6088101508259516</v>
      </c>
    </row>
    <row r="15" spans="1:15" s="110" customFormat="1" ht="12" customHeight="1" x14ac:dyDescent="0.2">
      <c r="A15" s="118" t="s">
        <v>105</v>
      </c>
      <c r="B15" s="121" t="s">
        <v>108</v>
      </c>
      <c r="C15" s="113">
        <v>7.9153101676522049</v>
      </c>
      <c r="D15" s="115">
        <v>3574</v>
      </c>
      <c r="E15" s="114">
        <v>3697</v>
      </c>
      <c r="F15" s="114">
        <v>3735</v>
      </c>
      <c r="G15" s="114">
        <v>3353</v>
      </c>
      <c r="H15" s="140">
        <v>3365</v>
      </c>
      <c r="I15" s="115">
        <v>209</v>
      </c>
      <c r="J15" s="116">
        <v>6.210995542347697</v>
      </c>
    </row>
    <row r="16" spans="1:15" s="110" customFormat="1" ht="12" customHeight="1" x14ac:dyDescent="0.2">
      <c r="A16" s="118"/>
      <c r="B16" s="121" t="s">
        <v>109</v>
      </c>
      <c r="C16" s="113">
        <v>67.302283347728832</v>
      </c>
      <c r="D16" s="115">
        <v>30389</v>
      </c>
      <c r="E16" s="114">
        <v>30614</v>
      </c>
      <c r="F16" s="114">
        <v>30895</v>
      </c>
      <c r="G16" s="114">
        <v>30908</v>
      </c>
      <c r="H16" s="140">
        <v>30656</v>
      </c>
      <c r="I16" s="115">
        <v>-267</v>
      </c>
      <c r="J16" s="116">
        <v>-0.87095511482254695</v>
      </c>
    </row>
    <row r="17" spans="1:10" s="110" customFormat="1" ht="12" customHeight="1" x14ac:dyDescent="0.2">
      <c r="A17" s="118"/>
      <c r="B17" s="121" t="s">
        <v>110</v>
      </c>
      <c r="C17" s="113">
        <v>23.732642349345557</v>
      </c>
      <c r="D17" s="115">
        <v>10716</v>
      </c>
      <c r="E17" s="114">
        <v>10596</v>
      </c>
      <c r="F17" s="114">
        <v>10560</v>
      </c>
      <c r="G17" s="114">
        <v>10363</v>
      </c>
      <c r="H17" s="140">
        <v>10120</v>
      </c>
      <c r="I17" s="115">
        <v>596</v>
      </c>
      <c r="J17" s="116">
        <v>5.8893280632411065</v>
      </c>
    </row>
    <row r="18" spans="1:10" s="110" customFormat="1" ht="12" customHeight="1" x14ac:dyDescent="0.2">
      <c r="A18" s="120"/>
      <c r="B18" s="121" t="s">
        <v>111</v>
      </c>
      <c r="C18" s="113">
        <v>1.0497641352734037</v>
      </c>
      <c r="D18" s="115">
        <v>474</v>
      </c>
      <c r="E18" s="114">
        <v>490</v>
      </c>
      <c r="F18" s="114">
        <v>474</v>
      </c>
      <c r="G18" s="114">
        <v>454</v>
      </c>
      <c r="H18" s="140">
        <v>441</v>
      </c>
      <c r="I18" s="115">
        <v>33</v>
      </c>
      <c r="J18" s="116">
        <v>7.4829931972789119</v>
      </c>
    </row>
    <row r="19" spans="1:10" s="110" customFormat="1" ht="12" customHeight="1" x14ac:dyDescent="0.2">
      <c r="A19" s="120"/>
      <c r="B19" s="121" t="s">
        <v>112</v>
      </c>
      <c r="C19" s="113">
        <v>0.27240714902664276</v>
      </c>
      <c r="D19" s="115">
        <v>123</v>
      </c>
      <c r="E19" s="114">
        <v>138</v>
      </c>
      <c r="F19" s="114">
        <v>132</v>
      </c>
      <c r="G19" s="114">
        <v>116</v>
      </c>
      <c r="H19" s="140">
        <v>111</v>
      </c>
      <c r="I19" s="115">
        <v>12</v>
      </c>
      <c r="J19" s="116">
        <v>10.810810810810811</v>
      </c>
    </row>
    <row r="20" spans="1:10" s="110" customFormat="1" ht="12" customHeight="1" x14ac:dyDescent="0.2">
      <c r="A20" s="118" t="s">
        <v>113</v>
      </c>
      <c r="B20" s="119" t="s">
        <v>181</v>
      </c>
      <c r="C20" s="113">
        <v>68.451708635085154</v>
      </c>
      <c r="D20" s="115">
        <v>30908</v>
      </c>
      <c r="E20" s="114">
        <v>31220</v>
      </c>
      <c r="F20" s="114">
        <v>31486</v>
      </c>
      <c r="G20" s="114">
        <v>31195</v>
      </c>
      <c r="H20" s="140">
        <v>30935</v>
      </c>
      <c r="I20" s="115">
        <v>-27</v>
      </c>
      <c r="J20" s="116">
        <v>-8.7279780184257319E-2</v>
      </c>
    </row>
    <row r="21" spans="1:10" s="110" customFormat="1" ht="12" customHeight="1" x14ac:dyDescent="0.2">
      <c r="A21" s="118"/>
      <c r="B21" s="119" t="s">
        <v>182</v>
      </c>
      <c r="C21" s="113">
        <v>31.548291364914846</v>
      </c>
      <c r="D21" s="115">
        <v>14245</v>
      </c>
      <c r="E21" s="114">
        <v>14177</v>
      </c>
      <c r="F21" s="114">
        <v>14178</v>
      </c>
      <c r="G21" s="114">
        <v>13883</v>
      </c>
      <c r="H21" s="140">
        <v>13647</v>
      </c>
      <c r="I21" s="115">
        <v>598</v>
      </c>
      <c r="J21" s="116">
        <v>4.3819154392906867</v>
      </c>
    </row>
    <row r="22" spans="1:10" s="110" customFormat="1" ht="12" customHeight="1" x14ac:dyDescent="0.2">
      <c r="A22" s="118" t="s">
        <v>113</v>
      </c>
      <c r="B22" s="119" t="s">
        <v>116</v>
      </c>
      <c r="C22" s="113">
        <v>92.483334440679471</v>
      </c>
      <c r="D22" s="115">
        <v>41759</v>
      </c>
      <c r="E22" s="114">
        <v>41922</v>
      </c>
      <c r="F22" s="114">
        <v>42210</v>
      </c>
      <c r="G22" s="114">
        <v>41598</v>
      </c>
      <c r="H22" s="140">
        <v>41291</v>
      </c>
      <c r="I22" s="115">
        <v>468</v>
      </c>
      <c r="J22" s="116">
        <v>1.1334189048460923</v>
      </c>
    </row>
    <row r="23" spans="1:10" s="110" customFormat="1" ht="12" customHeight="1" x14ac:dyDescent="0.2">
      <c r="A23" s="118"/>
      <c r="B23" s="119" t="s">
        <v>117</v>
      </c>
      <c r="C23" s="113">
        <v>7.4391513299227077</v>
      </c>
      <c r="D23" s="115">
        <v>3359</v>
      </c>
      <c r="E23" s="114">
        <v>3440</v>
      </c>
      <c r="F23" s="114">
        <v>3418</v>
      </c>
      <c r="G23" s="114">
        <v>3443</v>
      </c>
      <c r="H23" s="140">
        <v>3256</v>
      </c>
      <c r="I23" s="115">
        <v>103</v>
      </c>
      <c r="J23" s="116">
        <v>3.1633906633906634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66814</v>
      </c>
      <c r="E64" s="236">
        <v>66838</v>
      </c>
      <c r="F64" s="236">
        <v>67167</v>
      </c>
      <c r="G64" s="236">
        <v>66003</v>
      </c>
      <c r="H64" s="140">
        <v>65698</v>
      </c>
      <c r="I64" s="115">
        <v>1116</v>
      </c>
      <c r="J64" s="116">
        <v>1.6986818472404031</v>
      </c>
    </row>
    <row r="65" spans="1:12" s="110" customFormat="1" ht="12" customHeight="1" x14ac:dyDescent="0.2">
      <c r="A65" s="118" t="s">
        <v>105</v>
      </c>
      <c r="B65" s="119" t="s">
        <v>106</v>
      </c>
      <c r="C65" s="113">
        <v>50.93842607836681</v>
      </c>
      <c r="D65" s="235">
        <v>34034</v>
      </c>
      <c r="E65" s="236">
        <v>34006</v>
      </c>
      <c r="F65" s="236">
        <v>34374</v>
      </c>
      <c r="G65" s="236">
        <v>33694</v>
      </c>
      <c r="H65" s="140">
        <v>33465</v>
      </c>
      <c r="I65" s="115">
        <v>569</v>
      </c>
      <c r="J65" s="116">
        <v>1.7002838786792172</v>
      </c>
    </row>
    <row r="66" spans="1:12" s="110" customFormat="1" ht="12" customHeight="1" x14ac:dyDescent="0.2">
      <c r="A66" s="118"/>
      <c r="B66" s="119" t="s">
        <v>107</v>
      </c>
      <c r="C66" s="113">
        <v>49.06157392163319</v>
      </c>
      <c r="D66" s="235">
        <v>32780</v>
      </c>
      <c r="E66" s="236">
        <v>32832</v>
      </c>
      <c r="F66" s="236">
        <v>32793</v>
      </c>
      <c r="G66" s="236">
        <v>32309</v>
      </c>
      <c r="H66" s="140">
        <v>32233</v>
      </c>
      <c r="I66" s="115">
        <v>547</v>
      </c>
      <c r="J66" s="116">
        <v>1.6970185834393323</v>
      </c>
    </row>
    <row r="67" spans="1:12" s="110" customFormat="1" ht="12" customHeight="1" x14ac:dyDescent="0.2">
      <c r="A67" s="118" t="s">
        <v>105</v>
      </c>
      <c r="B67" s="121" t="s">
        <v>108</v>
      </c>
      <c r="C67" s="113">
        <v>7.9893435507528361</v>
      </c>
      <c r="D67" s="235">
        <v>5338</v>
      </c>
      <c r="E67" s="236">
        <v>5516</v>
      </c>
      <c r="F67" s="236">
        <v>5564</v>
      </c>
      <c r="G67" s="236">
        <v>4943</v>
      </c>
      <c r="H67" s="140">
        <v>5019</v>
      </c>
      <c r="I67" s="115">
        <v>319</v>
      </c>
      <c r="J67" s="116">
        <v>6.3558477784419205</v>
      </c>
    </row>
    <row r="68" spans="1:12" s="110" customFormat="1" ht="12" customHeight="1" x14ac:dyDescent="0.2">
      <c r="A68" s="118"/>
      <c r="B68" s="121" t="s">
        <v>109</v>
      </c>
      <c r="C68" s="113">
        <v>66.7360134103631</v>
      </c>
      <c r="D68" s="235">
        <v>44589</v>
      </c>
      <c r="E68" s="236">
        <v>44629</v>
      </c>
      <c r="F68" s="236">
        <v>45047</v>
      </c>
      <c r="G68" s="236">
        <v>44872</v>
      </c>
      <c r="H68" s="140">
        <v>44858</v>
      </c>
      <c r="I68" s="115">
        <v>-269</v>
      </c>
      <c r="J68" s="116">
        <v>-0.59967006999866246</v>
      </c>
    </row>
    <row r="69" spans="1:12" s="110" customFormat="1" ht="12" customHeight="1" x14ac:dyDescent="0.2">
      <c r="A69" s="118"/>
      <c r="B69" s="121" t="s">
        <v>110</v>
      </c>
      <c r="C69" s="113">
        <v>24.321250037417308</v>
      </c>
      <c r="D69" s="235">
        <v>16250</v>
      </c>
      <c r="E69" s="236">
        <v>16014</v>
      </c>
      <c r="F69" s="236">
        <v>15915</v>
      </c>
      <c r="G69" s="236">
        <v>15589</v>
      </c>
      <c r="H69" s="140">
        <v>15239</v>
      </c>
      <c r="I69" s="115">
        <v>1011</v>
      </c>
      <c r="J69" s="116">
        <v>6.6342935888181636</v>
      </c>
    </row>
    <row r="70" spans="1:12" s="110" customFormat="1" ht="12" customHeight="1" x14ac:dyDescent="0.2">
      <c r="A70" s="120"/>
      <c r="B70" s="121" t="s">
        <v>111</v>
      </c>
      <c r="C70" s="113">
        <v>0.95339300146675843</v>
      </c>
      <c r="D70" s="235">
        <v>637</v>
      </c>
      <c r="E70" s="236">
        <v>679</v>
      </c>
      <c r="F70" s="236">
        <v>641</v>
      </c>
      <c r="G70" s="236">
        <v>599</v>
      </c>
      <c r="H70" s="140">
        <v>582</v>
      </c>
      <c r="I70" s="115">
        <v>55</v>
      </c>
      <c r="J70" s="116">
        <v>9.4501718213058421</v>
      </c>
    </row>
    <row r="71" spans="1:12" s="110" customFormat="1" ht="12" customHeight="1" x14ac:dyDescent="0.2">
      <c r="A71" s="120"/>
      <c r="B71" s="121" t="s">
        <v>112</v>
      </c>
      <c r="C71" s="113">
        <v>0.26790792348908909</v>
      </c>
      <c r="D71" s="235">
        <v>179</v>
      </c>
      <c r="E71" s="236">
        <v>206</v>
      </c>
      <c r="F71" s="236">
        <v>191</v>
      </c>
      <c r="G71" s="236">
        <v>162</v>
      </c>
      <c r="H71" s="140">
        <v>150</v>
      </c>
      <c r="I71" s="115">
        <v>29</v>
      </c>
      <c r="J71" s="116">
        <v>19.333333333333332</v>
      </c>
    </row>
    <row r="72" spans="1:12" s="110" customFormat="1" ht="12" customHeight="1" x14ac:dyDescent="0.2">
      <c r="A72" s="118" t="s">
        <v>113</v>
      </c>
      <c r="B72" s="119" t="s">
        <v>181</v>
      </c>
      <c r="C72" s="113">
        <v>69.795252491992699</v>
      </c>
      <c r="D72" s="235">
        <v>46633</v>
      </c>
      <c r="E72" s="236">
        <v>46765</v>
      </c>
      <c r="F72" s="236">
        <v>47075</v>
      </c>
      <c r="G72" s="236">
        <v>46289</v>
      </c>
      <c r="H72" s="140">
        <v>46220</v>
      </c>
      <c r="I72" s="115">
        <v>413</v>
      </c>
      <c r="J72" s="116">
        <v>0.89355257464301163</v>
      </c>
    </row>
    <row r="73" spans="1:12" s="110" customFormat="1" ht="12" customHeight="1" x14ac:dyDescent="0.2">
      <c r="A73" s="118"/>
      <c r="B73" s="119" t="s">
        <v>182</v>
      </c>
      <c r="C73" s="113">
        <v>30.204747508007305</v>
      </c>
      <c r="D73" s="115">
        <v>20181</v>
      </c>
      <c r="E73" s="114">
        <v>20073</v>
      </c>
      <c r="F73" s="114">
        <v>20092</v>
      </c>
      <c r="G73" s="114">
        <v>19714</v>
      </c>
      <c r="H73" s="140">
        <v>19478</v>
      </c>
      <c r="I73" s="115">
        <v>703</v>
      </c>
      <c r="J73" s="116">
        <v>3.6092001232159361</v>
      </c>
    </row>
    <row r="74" spans="1:12" s="110" customFormat="1" ht="12" customHeight="1" x14ac:dyDescent="0.2">
      <c r="A74" s="118" t="s">
        <v>113</v>
      </c>
      <c r="B74" s="119" t="s">
        <v>116</v>
      </c>
      <c r="C74" s="113">
        <v>95.714969916484563</v>
      </c>
      <c r="D74" s="115">
        <v>63951</v>
      </c>
      <c r="E74" s="114">
        <v>64061</v>
      </c>
      <c r="F74" s="114">
        <v>64378</v>
      </c>
      <c r="G74" s="114">
        <v>63212</v>
      </c>
      <c r="H74" s="140">
        <v>63026</v>
      </c>
      <c r="I74" s="115">
        <v>925</v>
      </c>
      <c r="J74" s="116">
        <v>1.4676482721416557</v>
      </c>
    </row>
    <row r="75" spans="1:12" s="110" customFormat="1" ht="12" customHeight="1" x14ac:dyDescent="0.2">
      <c r="A75" s="142"/>
      <c r="B75" s="124" t="s">
        <v>117</v>
      </c>
      <c r="C75" s="125">
        <v>4.2236656988056396</v>
      </c>
      <c r="D75" s="143">
        <v>2822</v>
      </c>
      <c r="E75" s="144">
        <v>2741</v>
      </c>
      <c r="F75" s="144">
        <v>2754</v>
      </c>
      <c r="G75" s="144">
        <v>2752</v>
      </c>
      <c r="H75" s="145">
        <v>2637</v>
      </c>
      <c r="I75" s="143">
        <v>185</v>
      </c>
      <c r="J75" s="146">
        <v>7.0155479711793705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45153</v>
      </c>
      <c r="G11" s="114">
        <v>45397</v>
      </c>
      <c r="H11" s="114">
        <v>45664</v>
      </c>
      <c r="I11" s="114">
        <v>45078</v>
      </c>
      <c r="J11" s="140">
        <v>44582</v>
      </c>
      <c r="K11" s="114">
        <v>571</v>
      </c>
      <c r="L11" s="116">
        <v>1.2807859674308018</v>
      </c>
    </row>
    <row r="12" spans="1:17" s="110" customFormat="1" ht="24.95" customHeight="1" x14ac:dyDescent="0.2">
      <c r="A12" s="604" t="s">
        <v>185</v>
      </c>
      <c r="B12" s="605"/>
      <c r="C12" s="605"/>
      <c r="D12" s="606"/>
      <c r="E12" s="113">
        <v>53.00201536996434</v>
      </c>
      <c r="F12" s="115">
        <v>23932</v>
      </c>
      <c r="G12" s="114">
        <v>24140</v>
      </c>
      <c r="H12" s="114">
        <v>24365</v>
      </c>
      <c r="I12" s="114">
        <v>24052</v>
      </c>
      <c r="J12" s="140">
        <v>23697</v>
      </c>
      <c r="K12" s="114">
        <v>235</v>
      </c>
      <c r="L12" s="116">
        <v>0.9916867113980673</v>
      </c>
    </row>
    <row r="13" spans="1:17" s="110" customFormat="1" ht="15" customHeight="1" x14ac:dyDescent="0.2">
      <c r="A13" s="120"/>
      <c r="B13" s="612" t="s">
        <v>107</v>
      </c>
      <c r="C13" s="612"/>
      <c r="E13" s="113">
        <v>46.99798463003566</v>
      </c>
      <c r="F13" s="115">
        <v>21221</v>
      </c>
      <c r="G13" s="114">
        <v>21257</v>
      </c>
      <c r="H13" s="114">
        <v>21299</v>
      </c>
      <c r="I13" s="114">
        <v>21026</v>
      </c>
      <c r="J13" s="140">
        <v>20885</v>
      </c>
      <c r="K13" s="114">
        <v>336</v>
      </c>
      <c r="L13" s="116">
        <v>1.6088101508259516</v>
      </c>
    </row>
    <row r="14" spans="1:17" s="110" customFormat="1" ht="24.95" customHeight="1" x14ac:dyDescent="0.2">
      <c r="A14" s="604" t="s">
        <v>186</v>
      </c>
      <c r="B14" s="605"/>
      <c r="C14" s="605"/>
      <c r="D14" s="606"/>
      <c r="E14" s="113">
        <v>7.9153101676522049</v>
      </c>
      <c r="F14" s="115">
        <v>3574</v>
      </c>
      <c r="G14" s="114">
        <v>3697</v>
      </c>
      <c r="H14" s="114">
        <v>3735</v>
      </c>
      <c r="I14" s="114">
        <v>3353</v>
      </c>
      <c r="J14" s="140">
        <v>3365</v>
      </c>
      <c r="K14" s="114">
        <v>209</v>
      </c>
      <c r="L14" s="116">
        <v>6.210995542347697</v>
      </c>
    </row>
    <row r="15" spans="1:17" s="110" customFormat="1" ht="15" customHeight="1" x14ac:dyDescent="0.2">
      <c r="A15" s="120"/>
      <c r="B15" s="119"/>
      <c r="C15" s="258" t="s">
        <v>106</v>
      </c>
      <c r="E15" s="113">
        <v>61.387800783435928</v>
      </c>
      <c r="F15" s="115">
        <v>2194</v>
      </c>
      <c r="G15" s="114">
        <v>2273</v>
      </c>
      <c r="H15" s="114">
        <v>2337</v>
      </c>
      <c r="I15" s="114">
        <v>2088</v>
      </c>
      <c r="J15" s="140">
        <v>2064</v>
      </c>
      <c r="K15" s="114">
        <v>130</v>
      </c>
      <c r="L15" s="116">
        <v>6.2984496124031004</v>
      </c>
    </row>
    <row r="16" spans="1:17" s="110" customFormat="1" ht="15" customHeight="1" x14ac:dyDescent="0.2">
      <c r="A16" s="120"/>
      <c r="B16" s="119"/>
      <c r="C16" s="258" t="s">
        <v>107</v>
      </c>
      <c r="E16" s="113">
        <v>38.612199216564072</v>
      </c>
      <c r="F16" s="115">
        <v>1380</v>
      </c>
      <c r="G16" s="114">
        <v>1424</v>
      </c>
      <c r="H16" s="114">
        <v>1398</v>
      </c>
      <c r="I16" s="114">
        <v>1265</v>
      </c>
      <c r="J16" s="140">
        <v>1301</v>
      </c>
      <c r="K16" s="114">
        <v>79</v>
      </c>
      <c r="L16" s="116">
        <v>6.0722521137586476</v>
      </c>
    </row>
    <row r="17" spans="1:12" s="110" customFormat="1" ht="15" customHeight="1" x14ac:dyDescent="0.2">
      <c r="A17" s="120"/>
      <c r="B17" s="121" t="s">
        <v>109</v>
      </c>
      <c r="C17" s="258"/>
      <c r="E17" s="113">
        <v>67.302283347728832</v>
      </c>
      <c r="F17" s="115">
        <v>30389</v>
      </c>
      <c r="G17" s="114">
        <v>30614</v>
      </c>
      <c r="H17" s="114">
        <v>30895</v>
      </c>
      <c r="I17" s="114">
        <v>30908</v>
      </c>
      <c r="J17" s="140">
        <v>30656</v>
      </c>
      <c r="K17" s="114">
        <v>-267</v>
      </c>
      <c r="L17" s="116">
        <v>-0.87095511482254695</v>
      </c>
    </row>
    <row r="18" spans="1:12" s="110" customFormat="1" ht="15" customHeight="1" x14ac:dyDescent="0.2">
      <c r="A18" s="120"/>
      <c r="B18" s="119"/>
      <c r="C18" s="258" t="s">
        <v>106</v>
      </c>
      <c r="E18" s="113">
        <v>52.920464641811179</v>
      </c>
      <c r="F18" s="115">
        <v>16082</v>
      </c>
      <c r="G18" s="114">
        <v>16258</v>
      </c>
      <c r="H18" s="114">
        <v>16430</v>
      </c>
      <c r="I18" s="114">
        <v>16473</v>
      </c>
      <c r="J18" s="140">
        <v>16286</v>
      </c>
      <c r="K18" s="114">
        <v>-204</v>
      </c>
      <c r="L18" s="116">
        <v>-1.2526096033402923</v>
      </c>
    </row>
    <row r="19" spans="1:12" s="110" customFormat="1" ht="15" customHeight="1" x14ac:dyDescent="0.2">
      <c r="A19" s="120"/>
      <c r="B19" s="119"/>
      <c r="C19" s="258" t="s">
        <v>107</v>
      </c>
      <c r="E19" s="113">
        <v>47.079535358188821</v>
      </c>
      <c r="F19" s="115">
        <v>14307</v>
      </c>
      <c r="G19" s="114">
        <v>14356</v>
      </c>
      <c r="H19" s="114">
        <v>14465</v>
      </c>
      <c r="I19" s="114">
        <v>14435</v>
      </c>
      <c r="J19" s="140">
        <v>14370</v>
      </c>
      <c r="K19" s="114">
        <v>-63</v>
      </c>
      <c r="L19" s="116">
        <v>-0.43841336116910229</v>
      </c>
    </row>
    <row r="20" spans="1:12" s="110" customFormat="1" ht="15" customHeight="1" x14ac:dyDescent="0.2">
      <c r="A20" s="120"/>
      <c r="B20" s="121" t="s">
        <v>110</v>
      </c>
      <c r="C20" s="258"/>
      <c r="E20" s="113">
        <v>23.732642349345557</v>
      </c>
      <c r="F20" s="115">
        <v>10716</v>
      </c>
      <c r="G20" s="114">
        <v>10596</v>
      </c>
      <c r="H20" s="114">
        <v>10560</v>
      </c>
      <c r="I20" s="114">
        <v>10363</v>
      </c>
      <c r="J20" s="140">
        <v>10120</v>
      </c>
      <c r="K20" s="114">
        <v>596</v>
      </c>
      <c r="L20" s="116">
        <v>5.8893280632411065</v>
      </c>
    </row>
    <row r="21" spans="1:12" s="110" customFormat="1" ht="15" customHeight="1" x14ac:dyDescent="0.2">
      <c r="A21" s="120"/>
      <c r="B21" s="119"/>
      <c r="C21" s="258" t="s">
        <v>106</v>
      </c>
      <c r="E21" s="113">
        <v>50.065322881672266</v>
      </c>
      <c r="F21" s="115">
        <v>5365</v>
      </c>
      <c r="G21" s="114">
        <v>5314</v>
      </c>
      <c r="H21" s="114">
        <v>5310</v>
      </c>
      <c r="I21" s="114">
        <v>5209</v>
      </c>
      <c r="J21" s="140">
        <v>5074</v>
      </c>
      <c r="K21" s="114">
        <v>291</v>
      </c>
      <c r="L21" s="116">
        <v>5.7351202207331493</v>
      </c>
    </row>
    <row r="22" spans="1:12" s="110" customFormat="1" ht="15" customHeight="1" x14ac:dyDescent="0.2">
      <c r="A22" s="120"/>
      <c r="B22" s="119"/>
      <c r="C22" s="258" t="s">
        <v>107</v>
      </c>
      <c r="E22" s="113">
        <v>49.934677118327734</v>
      </c>
      <c r="F22" s="115">
        <v>5351</v>
      </c>
      <c r="G22" s="114">
        <v>5282</v>
      </c>
      <c r="H22" s="114">
        <v>5250</v>
      </c>
      <c r="I22" s="114">
        <v>5154</v>
      </c>
      <c r="J22" s="140">
        <v>5046</v>
      </c>
      <c r="K22" s="114">
        <v>305</v>
      </c>
      <c r="L22" s="116">
        <v>6.0443915973047959</v>
      </c>
    </row>
    <row r="23" spans="1:12" s="110" customFormat="1" ht="15" customHeight="1" x14ac:dyDescent="0.2">
      <c r="A23" s="120"/>
      <c r="B23" s="121" t="s">
        <v>111</v>
      </c>
      <c r="C23" s="258"/>
      <c r="E23" s="113">
        <v>1.0497641352734037</v>
      </c>
      <c r="F23" s="115">
        <v>474</v>
      </c>
      <c r="G23" s="114">
        <v>490</v>
      </c>
      <c r="H23" s="114">
        <v>474</v>
      </c>
      <c r="I23" s="114">
        <v>454</v>
      </c>
      <c r="J23" s="140">
        <v>441</v>
      </c>
      <c r="K23" s="114">
        <v>33</v>
      </c>
      <c r="L23" s="116">
        <v>7.4829931972789119</v>
      </c>
    </row>
    <row r="24" spans="1:12" s="110" customFormat="1" ht="15" customHeight="1" x14ac:dyDescent="0.2">
      <c r="A24" s="120"/>
      <c r="B24" s="119"/>
      <c r="C24" s="258" t="s">
        <v>106</v>
      </c>
      <c r="E24" s="113">
        <v>61.392405063291136</v>
      </c>
      <c r="F24" s="115">
        <v>291</v>
      </c>
      <c r="G24" s="114">
        <v>295</v>
      </c>
      <c r="H24" s="114">
        <v>288</v>
      </c>
      <c r="I24" s="114">
        <v>282</v>
      </c>
      <c r="J24" s="140">
        <v>273</v>
      </c>
      <c r="K24" s="114">
        <v>18</v>
      </c>
      <c r="L24" s="116">
        <v>6.5934065934065931</v>
      </c>
    </row>
    <row r="25" spans="1:12" s="110" customFormat="1" ht="15" customHeight="1" x14ac:dyDescent="0.2">
      <c r="A25" s="120"/>
      <c r="B25" s="119"/>
      <c r="C25" s="258" t="s">
        <v>107</v>
      </c>
      <c r="E25" s="113">
        <v>38.607594936708864</v>
      </c>
      <c r="F25" s="115">
        <v>183</v>
      </c>
      <c r="G25" s="114">
        <v>195</v>
      </c>
      <c r="H25" s="114">
        <v>186</v>
      </c>
      <c r="I25" s="114">
        <v>172</v>
      </c>
      <c r="J25" s="140">
        <v>168</v>
      </c>
      <c r="K25" s="114">
        <v>15</v>
      </c>
      <c r="L25" s="116">
        <v>8.9285714285714288</v>
      </c>
    </row>
    <row r="26" spans="1:12" s="110" customFormat="1" ht="15" customHeight="1" x14ac:dyDescent="0.2">
      <c r="A26" s="120"/>
      <c r="C26" s="121" t="s">
        <v>187</v>
      </c>
      <c r="D26" s="110" t="s">
        <v>188</v>
      </c>
      <c r="E26" s="113">
        <v>0.27240714902664276</v>
      </c>
      <c r="F26" s="115">
        <v>123</v>
      </c>
      <c r="G26" s="114">
        <v>138</v>
      </c>
      <c r="H26" s="114">
        <v>132</v>
      </c>
      <c r="I26" s="114">
        <v>116</v>
      </c>
      <c r="J26" s="140">
        <v>111</v>
      </c>
      <c r="K26" s="114">
        <v>12</v>
      </c>
      <c r="L26" s="116">
        <v>10.810810810810811</v>
      </c>
    </row>
    <row r="27" spans="1:12" s="110" customFormat="1" ht="15" customHeight="1" x14ac:dyDescent="0.2">
      <c r="A27" s="120"/>
      <c r="B27" s="119"/>
      <c r="D27" s="259" t="s">
        <v>106</v>
      </c>
      <c r="E27" s="113">
        <v>52.032520325203251</v>
      </c>
      <c r="F27" s="115">
        <v>64</v>
      </c>
      <c r="G27" s="114">
        <v>72</v>
      </c>
      <c r="H27" s="114">
        <v>70</v>
      </c>
      <c r="I27" s="114">
        <v>64</v>
      </c>
      <c r="J27" s="140">
        <v>61</v>
      </c>
      <c r="K27" s="114">
        <v>3</v>
      </c>
      <c r="L27" s="116">
        <v>4.918032786885246</v>
      </c>
    </row>
    <row r="28" spans="1:12" s="110" customFormat="1" ht="15" customHeight="1" x14ac:dyDescent="0.2">
      <c r="A28" s="120"/>
      <c r="B28" s="119"/>
      <c r="D28" s="259" t="s">
        <v>107</v>
      </c>
      <c r="E28" s="113">
        <v>47.967479674796749</v>
      </c>
      <c r="F28" s="115">
        <v>59</v>
      </c>
      <c r="G28" s="114">
        <v>66</v>
      </c>
      <c r="H28" s="114">
        <v>62</v>
      </c>
      <c r="I28" s="114">
        <v>52</v>
      </c>
      <c r="J28" s="140">
        <v>50</v>
      </c>
      <c r="K28" s="114">
        <v>9</v>
      </c>
      <c r="L28" s="116">
        <v>18</v>
      </c>
    </row>
    <row r="29" spans="1:12" s="110" customFormat="1" ht="24.95" customHeight="1" x14ac:dyDescent="0.2">
      <c r="A29" s="604" t="s">
        <v>189</v>
      </c>
      <c r="B29" s="605"/>
      <c r="C29" s="605"/>
      <c r="D29" s="606"/>
      <c r="E29" s="113">
        <v>92.483334440679471</v>
      </c>
      <c r="F29" s="115">
        <v>41759</v>
      </c>
      <c r="G29" s="114">
        <v>41922</v>
      </c>
      <c r="H29" s="114">
        <v>42210</v>
      </c>
      <c r="I29" s="114">
        <v>41598</v>
      </c>
      <c r="J29" s="140">
        <v>41291</v>
      </c>
      <c r="K29" s="114">
        <v>468</v>
      </c>
      <c r="L29" s="116">
        <v>1.1334189048460923</v>
      </c>
    </row>
    <row r="30" spans="1:12" s="110" customFormat="1" ht="15" customHeight="1" x14ac:dyDescent="0.2">
      <c r="A30" s="120"/>
      <c r="B30" s="119"/>
      <c r="C30" s="258" t="s">
        <v>106</v>
      </c>
      <c r="E30" s="113">
        <v>51.639167604588231</v>
      </c>
      <c r="F30" s="115">
        <v>21564</v>
      </c>
      <c r="G30" s="114">
        <v>21675</v>
      </c>
      <c r="H30" s="114">
        <v>21885</v>
      </c>
      <c r="I30" s="114">
        <v>21549</v>
      </c>
      <c r="J30" s="140">
        <v>21325</v>
      </c>
      <c r="K30" s="114">
        <v>239</v>
      </c>
      <c r="L30" s="116">
        <v>1.1207502930832356</v>
      </c>
    </row>
    <row r="31" spans="1:12" s="110" customFormat="1" ht="15" customHeight="1" x14ac:dyDescent="0.2">
      <c r="A31" s="120"/>
      <c r="B31" s="119"/>
      <c r="C31" s="258" t="s">
        <v>107</v>
      </c>
      <c r="E31" s="113">
        <v>48.360832395411769</v>
      </c>
      <c r="F31" s="115">
        <v>20195</v>
      </c>
      <c r="G31" s="114">
        <v>20247</v>
      </c>
      <c r="H31" s="114">
        <v>20325</v>
      </c>
      <c r="I31" s="114">
        <v>20049</v>
      </c>
      <c r="J31" s="140">
        <v>19966</v>
      </c>
      <c r="K31" s="114">
        <v>229</v>
      </c>
      <c r="L31" s="116">
        <v>1.1469498146849644</v>
      </c>
    </row>
    <row r="32" spans="1:12" s="110" customFormat="1" ht="15" customHeight="1" x14ac:dyDescent="0.2">
      <c r="A32" s="120"/>
      <c r="B32" s="119" t="s">
        <v>117</v>
      </c>
      <c r="C32" s="258"/>
      <c r="E32" s="113">
        <v>7.4391513299227077</v>
      </c>
      <c r="F32" s="115">
        <v>3359</v>
      </c>
      <c r="G32" s="114">
        <v>3440</v>
      </c>
      <c r="H32" s="114">
        <v>3418</v>
      </c>
      <c r="I32" s="114">
        <v>3443</v>
      </c>
      <c r="J32" s="140">
        <v>3256</v>
      </c>
      <c r="K32" s="114">
        <v>103</v>
      </c>
      <c r="L32" s="116">
        <v>3.1633906633906634</v>
      </c>
    </row>
    <row r="33" spans="1:12" s="110" customFormat="1" ht="15" customHeight="1" x14ac:dyDescent="0.2">
      <c r="A33" s="120"/>
      <c r="B33" s="119"/>
      <c r="C33" s="258" t="s">
        <v>106</v>
      </c>
      <c r="E33" s="113">
        <v>69.633819589163437</v>
      </c>
      <c r="F33" s="115">
        <v>2339</v>
      </c>
      <c r="G33" s="114">
        <v>2437</v>
      </c>
      <c r="H33" s="114">
        <v>2451</v>
      </c>
      <c r="I33" s="114">
        <v>2473</v>
      </c>
      <c r="J33" s="140">
        <v>2343</v>
      </c>
      <c r="K33" s="114">
        <v>-4</v>
      </c>
      <c r="L33" s="116">
        <v>-0.17072129748186085</v>
      </c>
    </row>
    <row r="34" spans="1:12" s="110" customFormat="1" ht="15" customHeight="1" x14ac:dyDescent="0.2">
      <c r="A34" s="120"/>
      <c r="B34" s="119"/>
      <c r="C34" s="258" t="s">
        <v>107</v>
      </c>
      <c r="E34" s="113">
        <v>30.366180410836559</v>
      </c>
      <c r="F34" s="115">
        <v>1020</v>
      </c>
      <c r="G34" s="114">
        <v>1003</v>
      </c>
      <c r="H34" s="114">
        <v>967</v>
      </c>
      <c r="I34" s="114">
        <v>970</v>
      </c>
      <c r="J34" s="140">
        <v>913</v>
      </c>
      <c r="K34" s="114">
        <v>107</v>
      </c>
      <c r="L34" s="116">
        <v>11.71960569550931</v>
      </c>
    </row>
    <row r="35" spans="1:12" s="110" customFormat="1" ht="24.95" customHeight="1" x14ac:dyDescent="0.2">
      <c r="A35" s="604" t="s">
        <v>190</v>
      </c>
      <c r="B35" s="605"/>
      <c r="C35" s="605"/>
      <c r="D35" s="606"/>
      <c r="E35" s="113">
        <v>68.451708635085154</v>
      </c>
      <c r="F35" s="115">
        <v>30908</v>
      </c>
      <c r="G35" s="114">
        <v>31220</v>
      </c>
      <c r="H35" s="114">
        <v>31486</v>
      </c>
      <c r="I35" s="114">
        <v>31195</v>
      </c>
      <c r="J35" s="140">
        <v>30935</v>
      </c>
      <c r="K35" s="114">
        <v>-27</v>
      </c>
      <c r="L35" s="116">
        <v>-8.7279780184257319E-2</v>
      </c>
    </row>
    <row r="36" spans="1:12" s="110" customFormat="1" ht="15" customHeight="1" x14ac:dyDescent="0.2">
      <c r="A36" s="120"/>
      <c r="B36" s="119"/>
      <c r="C36" s="258" t="s">
        <v>106</v>
      </c>
      <c r="E36" s="113">
        <v>66.636469522453737</v>
      </c>
      <c r="F36" s="115">
        <v>20596</v>
      </c>
      <c r="G36" s="114">
        <v>20807</v>
      </c>
      <c r="H36" s="114">
        <v>20985</v>
      </c>
      <c r="I36" s="114">
        <v>20754</v>
      </c>
      <c r="J36" s="140">
        <v>20563</v>
      </c>
      <c r="K36" s="114">
        <v>33</v>
      </c>
      <c r="L36" s="116">
        <v>0.16048241988036765</v>
      </c>
    </row>
    <row r="37" spans="1:12" s="110" customFormat="1" ht="15" customHeight="1" x14ac:dyDescent="0.2">
      <c r="A37" s="120"/>
      <c r="B37" s="119"/>
      <c r="C37" s="258" t="s">
        <v>107</v>
      </c>
      <c r="E37" s="113">
        <v>33.363530477546263</v>
      </c>
      <c r="F37" s="115">
        <v>10312</v>
      </c>
      <c r="G37" s="114">
        <v>10413</v>
      </c>
      <c r="H37" s="114">
        <v>10501</v>
      </c>
      <c r="I37" s="114">
        <v>10441</v>
      </c>
      <c r="J37" s="140">
        <v>10372</v>
      </c>
      <c r="K37" s="114">
        <v>-60</v>
      </c>
      <c r="L37" s="116">
        <v>-0.57848052448900888</v>
      </c>
    </row>
    <row r="38" spans="1:12" s="110" customFormat="1" ht="15" customHeight="1" x14ac:dyDescent="0.2">
      <c r="A38" s="120"/>
      <c r="B38" s="119" t="s">
        <v>182</v>
      </c>
      <c r="C38" s="258"/>
      <c r="E38" s="113">
        <v>31.548291364914846</v>
      </c>
      <c r="F38" s="115">
        <v>14245</v>
      </c>
      <c r="G38" s="114">
        <v>14177</v>
      </c>
      <c r="H38" s="114">
        <v>14178</v>
      </c>
      <c r="I38" s="114">
        <v>13883</v>
      </c>
      <c r="J38" s="140">
        <v>13647</v>
      </c>
      <c r="K38" s="114">
        <v>598</v>
      </c>
      <c r="L38" s="116">
        <v>4.3819154392906867</v>
      </c>
    </row>
    <row r="39" spans="1:12" s="110" customFormat="1" ht="15" customHeight="1" x14ac:dyDescent="0.2">
      <c r="A39" s="120"/>
      <c r="B39" s="119"/>
      <c r="C39" s="258" t="s">
        <v>106</v>
      </c>
      <c r="E39" s="113">
        <v>23.418743418743418</v>
      </c>
      <c r="F39" s="115">
        <v>3336</v>
      </c>
      <c r="G39" s="114">
        <v>3333</v>
      </c>
      <c r="H39" s="114">
        <v>3380</v>
      </c>
      <c r="I39" s="114">
        <v>3298</v>
      </c>
      <c r="J39" s="140">
        <v>3134</v>
      </c>
      <c r="K39" s="114">
        <v>202</v>
      </c>
      <c r="L39" s="116">
        <v>6.4454371410338229</v>
      </c>
    </row>
    <row r="40" spans="1:12" s="110" customFormat="1" ht="15" customHeight="1" x14ac:dyDescent="0.2">
      <c r="A40" s="120"/>
      <c r="B40" s="119"/>
      <c r="C40" s="258" t="s">
        <v>107</v>
      </c>
      <c r="E40" s="113">
        <v>76.581256581256582</v>
      </c>
      <c r="F40" s="115">
        <v>10909</v>
      </c>
      <c r="G40" s="114">
        <v>10844</v>
      </c>
      <c r="H40" s="114">
        <v>10798</v>
      </c>
      <c r="I40" s="114">
        <v>10585</v>
      </c>
      <c r="J40" s="140">
        <v>10513</v>
      </c>
      <c r="K40" s="114">
        <v>396</v>
      </c>
      <c r="L40" s="116">
        <v>3.7667649576714544</v>
      </c>
    </row>
    <row r="41" spans="1:12" s="110" customFormat="1" ht="24.75" customHeight="1" x14ac:dyDescent="0.2">
      <c r="A41" s="604" t="s">
        <v>519</v>
      </c>
      <c r="B41" s="605"/>
      <c r="C41" s="605"/>
      <c r="D41" s="606"/>
      <c r="E41" s="113">
        <v>3.353044094523066</v>
      </c>
      <c r="F41" s="115">
        <v>1514</v>
      </c>
      <c r="G41" s="114">
        <v>1662</v>
      </c>
      <c r="H41" s="114">
        <v>1645</v>
      </c>
      <c r="I41" s="114">
        <v>1251</v>
      </c>
      <c r="J41" s="140">
        <v>1410</v>
      </c>
      <c r="K41" s="114">
        <v>104</v>
      </c>
      <c r="L41" s="116">
        <v>7.375886524822695</v>
      </c>
    </row>
    <row r="42" spans="1:12" s="110" customFormat="1" ht="15" customHeight="1" x14ac:dyDescent="0.2">
      <c r="A42" s="120"/>
      <c r="B42" s="119"/>
      <c r="C42" s="258" t="s">
        <v>106</v>
      </c>
      <c r="E42" s="113">
        <v>63.474240422721266</v>
      </c>
      <c r="F42" s="115">
        <v>961</v>
      </c>
      <c r="G42" s="114">
        <v>1065</v>
      </c>
      <c r="H42" s="114">
        <v>1075</v>
      </c>
      <c r="I42" s="114">
        <v>799</v>
      </c>
      <c r="J42" s="140">
        <v>891</v>
      </c>
      <c r="K42" s="114">
        <v>70</v>
      </c>
      <c r="L42" s="116">
        <v>7.8563411896745228</v>
      </c>
    </row>
    <row r="43" spans="1:12" s="110" customFormat="1" ht="15" customHeight="1" x14ac:dyDescent="0.2">
      <c r="A43" s="123"/>
      <c r="B43" s="124"/>
      <c r="C43" s="260" t="s">
        <v>107</v>
      </c>
      <c r="D43" s="261"/>
      <c r="E43" s="125">
        <v>36.525759577278734</v>
      </c>
      <c r="F43" s="143">
        <v>553</v>
      </c>
      <c r="G43" s="144">
        <v>597</v>
      </c>
      <c r="H43" s="144">
        <v>570</v>
      </c>
      <c r="I43" s="144">
        <v>452</v>
      </c>
      <c r="J43" s="145">
        <v>519</v>
      </c>
      <c r="K43" s="144">
        <v>34</v>
      </c>
      <c r="L43" s="146">
        <v>6.5510597302504818</v>
      </c>
    </row>
    <row r="44" spans="1:12" s="110" customFormat="1" ht="45.75" customHeight="1" x14ac:dyDescent="0.2">
      <c r="A44" s="604" t="s">
        <v>191</v>
      </c>
      <c r="B44" s="605"/>
      <c r="C44" s="605"/>
      <c r="D44" s="606"/>
      <c r="E44" s="113">
        <v>0.72420437180253805</v>
      </c>
      <c r="F44" s="115">
        <v>327</v>
      </c>
      <c r="G44" s="114">
        <v>333</v>
      </c>
      <c r="H44" s="114">
        <v>344</v>
      </c>
      <c r="I44" s="114">
        <v>350</v>
      </c>
      <c r="J44" s="140">
        <v>362</v>
      </c>
      <c r="K44" s="114">
        <v>-35</v>
      </c>
      <c r="L44" s="116">
        <v>-9.6685082872928181</v>
      </c>
    </row>
    <row r="45" spans="1:12" s="110" customFormat="1" ht="15" customHeight="1" x14ac:dyDescent="0.2">
      <c r="A45" s="120"/>
      <c r="B45" s="119"/>
      <c r="C45" s="258" t="s">
        <v>106</v>
      </c>
      <c r="E45" s="113">
        <v>62.38532110091743</v>
      </c>
      <c r="F45" s="115">
        <v>204</v>
      </c>
      <c r="G45" s="114">
        <v>208</v>
      </c>
      <c r="H45" s="114">
        <v>217</v>
      </c>
      <c r="I45" s="114">
        <v>214</v>
      </c>
      <c r="J45" s="140">
        <v>221</v>
      </c>
      <c r="K45" s="114">
        <v>-17</v>
      </c>
      <c r="L45" s="116">
        <v>-7.6923076923076925</v>
      </c>
    </row>
    <row r="46" spans="1:12" s="110" customFormat="1" ht="15" customHeight="1" x14ac:dyDescent="0.2">
      <c r="A46" s="123"/>
      <c r="B46" s="124"/>
      <c r="C46" s="260" t="s">
        <v>107</v>
      </c>
      <c r="D46" s="261"/>
      <c r="E46" s="125">
        <v>37.61467889908257</v>
      </c>
      <c r="F46" s="143">
        <v>123</v>
      </c>
      <c r="G46" s="144">
        <v>125</v>
      </c>
      <c r="H46" s="144">
        <v>127</v>
      </c>
      <c r="I46" s="144">
        <v>136</v>
      </c>
      <c r="J46" s="145">
        <v>141</v>
      </c>
      <c r="K46" s="144">
        <v>-18</v>
      </c>
      <c r="L46" s="146">
        <v>-12.76595744680851</v>
      </c>
    </row>
    <row r="47" spans="1:12" s="110" customFormat="1" ht="39" customHeight="1" x14ac:dyDescent="0.2">
      <c r="A47" s="604" t="s">
        <v>520</v>
      </c>
      <c r="B47" s="607"/>
      <c r="C47" s="607"/>
      <c r="D47" s="608"/>
      <c r="E47" s="113">
        <v>0.13952561291608531</v>
      </c>
      <c r="F47" s="115">
        <v>63</v>
      </c>
      <c r="G47" s="114">
        <v>66</v>
      </c>
      <c r="H47" s="114">
        <v>63</v>
      </c>
      <c r="I47" s="114">
        <v>59</v>
      </c>
      <c r="J47" s="140">
        <v>65</v>
      </c>
      <c r="K47" s="114">
        <v>-2</v>
      </c>
      <c r="L47" s="116">
        <v>-3.0769230769230771</v>
      </c>
    </row>
    <row r="48" spans="1:12" s="110" customFormat="1" ht="15" customHeight="1" x14ac:dyDescent="0.2">
      <c r="A48" s="120"/>
      <c r="B48" s="119"/>
      <c r="C48" s="258" t="s">
        <v>106</v>
      </c>
      <c r="E48" s="113">
        <v>39.682539682539684</v>
      </c>
      <c r="F48" s="115">
        <v>25</v>
      </c>
      <c r="G48" s="114">
        <v>30</v>
      </c>
      <c r="H48" s="114">
        <v>30</v>
      </c>
      <c r="I48" s="114">
        <v>27</v>
      </c>
      <c r="J48" s="140">
        <v>32</v>
      </c>
      <c r="K48" s="114">
        <v>-7</v>
      </c>
      <c r="L48" s="116">
        <v>-21.875</v>
      </c>
    </row>
    <row r="49" spans="1:12" s="110" customFormat="1" ht="15" customHeight="1" x14ac:dyDescent="0.2">
      <c r="A49" s="123"/>
      <c r="B49" s="124"/>
      <c r="C49" s="260" t="s">
        <v>107</v>
      </c>
      <c r="D49" s="261"/>
      <c r="E49" s="125">
        <v>60.317460317460316</v>
      </c>
      <c r="F49" s="143">
        <v>38</v>
      </c>
      <c r="G49" s="144">
        <v>36</v>
      </c>
      <c r="H49" s="144">
        <v>33</v>
      </c>
      <c r="I49" s="144">
        <v>32</v>
      </c>
      <c r="J49" s="145">
        <v>33</v>
      </c>
      <c r="K49" s="144">
        <v>5</v>
      </c>
      <c r="L49" s="146">
        <v>15.151515151515152</v>
      </c>
    </row>
    <row r="50" spans="1:12" s="110" customFormat="1" ht="24.95" customHeight="1" x14ac:dyDescent="0.2">
      <c r="A50" s="609" t="s">
        <v>192</v>
      </c>
      <c r="B50" s="610"/>
      <c r="C50" s="610"/>
      <c r="D50" s="611"/>
      <c r="E50" s="262">
        <v>9.1887582220450472</v>
      </c>
      <c r="F50" s="263">
        <v>4149</v>
      </c>
      <c r="G50" s="264">
        <v>4284</v>
      </c>
      <c r="H50" s="264">
        <v>4253</v>
      </c>
      <c r="I50" s="264">
        <v>3944</v>
      </c>
      <c r="J50" s="265">
        <v>3908</v>
      </c>
      <c r="K50" s="263">
        <v>241</v>
      </c>
      <c r="L50" s="266">
        <v>6.1668372569089049</v>
      </c>
    </row>
    <row r="51" spans="1:12" s="110" customFormat="1" ht="15" customHeight="1" x14ac:dyDescent="0.2">
      <c r="A51" s="120"/>
      <c r="B51" s="119"/>
      <c r="C51" s="258" t="s">
        <v>106</v>
      </c>
      <c r="E51" s="113">
        <v>63.43697276452157</v>
      </c>
      <c r="F51" s="115">
        <v>2632</v>
      </c>
      <c r="G51" s="114">
        <v>2735</v>
      </c>
      <c r="H51" s="114">
        <v>2748</v>
      </c>
      <c r="I51" s="114">
        <v>2528</v>
      </c>
      <c r="J51" s="140">
        <v>2501</v>
      </c>
      <c r="K51" s="114">
        <v>131</v>
      </c>
      <c r="L51" s="116">
        <v>5.2379048380647744</v>
      </c>
    </row>
    <row r="52" spans="1:12" s="110" customFormat="1" ht="15" customHeight="1" x14ac:dyDescent="0.2">
      <c r="A52" s="120"/>
      <c r="B52" s="119"/>
      <c r="C52" s="258" t="s">
        <v>107</v>
      </c>
      <c r="E52" s="113">
        <v>36.56302723547843</v>
      </c>
      <c r="F52" s="115">
        <v>1517</v>
      </c>
      <c r="G52" s="114">
        <v>1549</v>
      </c>
      <c r="H52" s="114">
        <v>1505</v>
      </c>
      <c r="I52" s="114">
        <v>1416</v>
      </c>
      <c r="J52" s="140">
        <v>1407</v>
      </c>
      <c r="K52" s="114">
        <v>110</v>
      </c>
      <c r="L52" s="116">
        <v>7.8180525941719967</v>
      </c>
    </row>
    <row r="53" spans="1:12" s="110" customFormat="1" ht="15" customHeight="1" x14ac:dyDescent="0.2">
      <c r="A53" s="120"/>
      <c r="B53" s="119"/>
      <c r="C53" s="258" t="s">
        <v>187</v>
      </c>
      <c r="D53" s="110" t="s">
        <v>193</v>
      </c>
      <c r="E53" s="113">
        <v>27.042660882140275</v>
      </c>
      <c r="F53" s="115">
        <v>1122</v>
      </c>
      <c r="G53" s="114">
        <v>1270</v>
      </c>
      <c r="H53" s="114">
        <v>1256</v>
      </c>
      <c r="I53" s="114">
        <v>935</v>
      </c>
      <c r="J53" s="140">
        <v>1020</v>
      </c>
      <c r="K53" s="114">
        <v>102</v>
      </c>
      <c r="L53" s="116">
        <v>10</v>
      </c>
    </row>
    <row r="54" spans="1:12" s="110" customFormat="1" ht="15" customHeight="1" x14ac:dyDescent="0.2">
      <c r="A54" s="120"/>
      <c r="B54" s="119"/>
      <c r="D54" s="267" t="s">
        <v>194</v>
      </c>
      <c r="E54" s="113">
        <v>66.042780748663105</v>
      </c>
      <c r="F54" s="115">
        <v>741</v>
      </c>
      <c r="G54" s="114">
        <v>830</v>
      </c>
      <c r="H54" s="114">
        <v>840</v>
      </c>
      <c r="I54" s="114">
        <v>617</v>
      </c>
      <c r="J54" s="140">
        <v>669</v>
      </c>
      <c r="K54" s="114">
        <v>72</v>
      </c>
      <c r="L54" s="116">
        <v>10.762331838565023</v>
      </c>
    </row>
    <row r="55" spans="1:12" s="110" customFormat="1" ht="15" customHeight="1" x14ac:dyDescent="0.2">
      <c r="A55" s="120"/>
      <c r="B55" s="119"/>
      <c r="D55" s="267" t="s">
        <v>195</v>
      </c>
      <c r="E55" s="113">
        <v>33.957219251336902</v>
      </c>
      <c r="F55" s="115">
        <v>381</v>
      </c>
      <c r="G55" s="114">
        <v>440</v>
      </c>
      <c r="H55" s="114">
        <v>416</v>
      </c>
      <c r="I55" s="114">
        <v>318</v>
      </c>
      <c r="J55" s="140">
        <v>351</v>
      </c>
      <c r="K55" s="114">
        <v>30</v>
      </c>
      <c r="L55" s="116">
        <v>8.5470085470085468</v>
      </c>
    </row>
    <row r="56" spans="1:12" s="110" customFormat="1" ht="15" customHeight="1" x14ac:dyDescent="0.2">
      <c r="A56" s="120"/>
      <c r="B56" s="119" t="s">
        <v>196</v>
      </c>
      <c r="C56" s="258"/>
      <c r="E56" s="113">
        <v>70.081722144707996</v>
      </c>
      <c r="F56" s="115">
        <v>31644</v>
      </c>
      <c r="G56" s="114">
        <v>31613</v>
      </c>
      <c r="H56" s="114">
        <v>31820</v>
      </c>
      <c r="I56" s="114">
        <v>31638</v>
      </c>
      <c r="J56" s="140">
        <v>31281</v>
      </c>
      <c r="K56" s="114">
        <v>363</v>
      </c>
      <c r="L56" s="116">
        <v>1.1604488347559221</v>
      </c>
    </row>
    <row r="57" spans="1:12" s="110" customFormat="1" ht="15" customHeight="1" x14ac:dyDescent="0.2">
      <c r="A57" s="120"/>
      <c r="B57" s="119"/>
      <c r="C57" s="258" t="s">
        <v>106</v>
      </c>
      <c r="E57" s="113">
        <v>50.862722791050437</v>
      </c>
      <c r="F57" s="115">
        <v>16095</v>
      </c>
      <c r="G57" s="114">
        <v>16073</v>
      </c>
      <c r="H57" s="114">
        <v>16208</v>
      </c>
      <c r="I57" s="114">
        <v>16150</v>
      </c>
      <c r="J57" s="140">
        <v>15890</v>
      </c>
      <c r="K57" s="114">
        <v>205</v>
      </c>
      <c r="L57" s="116">
        <v>1.290119572057898</v>
      </c>
    </row>
    <row r="58" spans="1:12" s="110" customFormat="1" ht="15" customHeight="1" x14ac:dyDescent="0.2">
      <c r="A58" s="120"/>
      <c r="B58" s="119"/>
      <c r="C58" s="258" t="s">
        <v>107</v>
      </c>
      <c r="E58" s="113">
        <v>49.137277208949563</v>
      </c>
      <c r="F58" s="115">
        <v>15549</v>
      </c>
      <c r="G58" s="114">
        <v>15540</v>
      </c>
      <c r="H58" s="114">
        <v>15612</v>
      </c>
      <c r="I58" s="114">
        <v>15488</v>
      </c>
      <c r="J58" s="140">
        <v>15391</v>
      </c>
      <c r="K58" s="114">
        <v>158</v>
      </c>
      <c r="L58" s="116">
        <v>1.0265739718017024</v>
      </c>
    </row>
    <row r="59" spans="1:12" s="110" customFormat="1" ht="15" customHeight="1" x14ac:dyDescent="0.2">
      <c r="A59" s="120"/>
      <c r="B59" s="119"/>
      <c r="C59" s="258" t="s">
        <v>105</v>
      </c>
      <c r="D59" s="110" t="s">
        <v>197</v>
      </c>
      <c r="E59" s="113">
        <v>91.821514347111616</v>
      </c>
      <c r="F59" s="115">
        <v>29056</v>
      </c>
      <c r="G59" s="114">
        <v>29042</v>
      </c>
      <c r="H59" s="114">
        <v>29269</v>
      </c>
      <c r="I59" s="114">
        <v>29107</v>
      </c>
      <c r="J59" s="140">
        <v>28777</v>
      </c>
      <c r="K59" s="114">
        <v>279</v>
      </c>
      <c r="L59" s="116">
        <v>0.96952427285679532</v>
      </c>
    </row>
    <row r="60" spans="1:12" s="110" customFormat="1" ht="15" customHeight="1" x14ac:dyDescent="0.2">
      <c r="A60" s="120"/>
      <c r="B60" s="119"/>
      <c r="C60" s="258"/>
      <c r="D60" s="267" t="s">
        <v>198</v>
      </c>
      <c r="E60" s="113">
        <v>51.31814427312775</v>
      </c>
      <c r="F60" s="115">
        <v>14911</v>
      </c>
      <c r="G60" s="114">
        <v>14892</v>
      </c>
      <c r="H60" s="114">
        <v>15038</v>
      </c>
      <c r="I60" s="114">
        <v>14980</v>
      </c>
      <c r="J60" s="140">
        <v>14740</v>
      </c>
      <c r="K60" s="114">
        <v>171</v>
      </c>
      <c r="L60" s="116">
        <v>1.1601085481682496</v>
      </c>
    </row>
    <row r="61" spans="1:12" s="110" customFormat="1" ht="15" customHeight="1" x14ac:dyDescent="0.2">
      <c r="A61" s="120"/>
      <c r="B61" s="119"/>
      <c r="C61" s="258"/>
      <c r="D61" s="267" t="s">
        <v>199</v>
      </c>
      <c r="E61" s="113">
        <v>48.68185572687225</v>
      </c>
      <c r="F61" s="115">
        <v>14145</v>
      </c>
      <c r="G61" s="114">
        <v>14150</v>
      </c>
      <c r="H61" s="114">
        <v>14231</v>
      </c>
      <c r="I61" s="114">
        <v>14127</v>
      </c>
      <c r="J61" s="140">
        <v>14037</v>
      </c>
      <c r="K61" s="114">
        <v>108</v>
      </c>
      <c r="L61" s="116">
        <v>0.76939516990809997</v>
      </c>
    </row>
    <row r="62" spans="1:12" s="110" customFormat="1" ht="15" customHeight="1" x14ac:dyDescent="0.2">
      <c r="A62" s="120"/>
      <c r="B62" s="119"/>
      <c r="C62" s="258"/>
      <c r="D62" s="258" t="s">
        <v>200</v>
      </c>
      <c r="E62" s="113">
        <v>8.1784856528883836</v>
      </c>
      <c r="F62" s="115">
        <v>2588</v>
      </c>
      <c r="G62" s="114">
        <v>2571</v>
      </c>
      <c r="H62" s="114">
        <v>2551</v>
      </c>
      <c r="I62" s="114">
        <v>2531</v>
      </c>
      <c r="J62" s="140">
        <v>2504</v>
      </c>
      <c r="K62" s="114">
        <v>84</v>
      </c>
      <c r="L62" s="116">
        <v>3.3546325878594248</v>
      </c>
    </row>
    <row r="63" spans="1:12" s="110" customFormat="1" ht="15" customHeight="1" x14ac:dyDescent="0.2">
      <c r="A63" s="120"/>
      <c r="B63" s="119"/>
      <c r="C63" s="258"/>
      <c r="D63" s="267" t="s">
        <v>198</v>
      </c>
      <c r="E63" s="113">
        <v>45.749613601236476</v>
      </c>
      <c r="F63" s="115">
        <v>1184</v>
      </c>
      <c r="G63" s="114">
        <v>1181</v>
      </c>
      <c r="H63" s="114">
        <v>1170</v>
      </c>
      <c r="I63" s="114">
        <v>1170</v>
      </c>
      <c r="J63" s="140">
        <v>1150</v>
      </c>
      <c r="K63" s="114">
        <v>34</v>
      </c>
      <c r="L63" s="116">
        <v>2.9565217391304346</v>
      </c>
    </row>
    <row r="64" spans="1:12" s="110" customFormat="1" ht="15" customHeight="1" x14ac:dyDescent="0.2">
      <c r="A64" s="120"/>
      <c r="B64" s="119"/>
      <c r="C64" s="258"/>
      <c r="D64" s="267" t="s">
        <v>199</v>
      </c>
      <c r="E64" s="113">
        <v>54.250386398763524</v>
      </c>
      <c r="F64" s="115">
        <v>1404</v>
      </c>
      <c r="G64" s="114">
        <v>1390</v>
      </c>
      <c r="H64" s="114">
        <v>1381</v>
      </c>
      <c r="I64" s="114">
        <v>1361</v>
      </c>
      <c r="J64" s="140">
        <v>1354</v>
      </c>
      <c r="K64" s="114">
        <v>50</v>
      </c>
      <c r="L64" s="116">
        <v>3.692762186115214</v>
      </c>
    </row>
    <row r="65" spans="1:12" s="110" customFormat="1" ht="15" customHeight="1" x14ac:dyDescent="0.2">
      <c r="A65" s="120"/>
      <c r="B65" s="119" t="s">
        <v>201</v>
      </c>
      <c r="C65" s="258"/>
      <c r="E65" s="113">
        <v>9.3592895267202625</v>
      </c>
      <c r="F65" s="115">
        <v>4226</v>
      </c>
      <c r="G65" s="114">
        <v>4215</v>
      </c>
      <c r="H65" s="114">
        <v>4164</v>
      </c>
      <c r="I65" s="114">
        <v>4124</v>
      </c>
      <c r="J65" s="140">
        <v>4074</v>
      </c>
      <c r="K65" s="114">
        <v>152</v>
      </c>
      <c r="L65" s="116">
        <v>3.7309769268532156</v>
      </c>
    </row>
    <row r="66" spans="1:12" s="110" customFormat="1" ht="15" customHeight="1" x14ac:dyDescent="0.2">
      <c r="A66" s="120"/>
      <c r="B66" s="119"/>
      <c r="C66" s="258" t="s">
        <v>106</v>
      </c>
      <c r="E66" s="113">
        <v>43.823946994794134</v>
      </c>
      <c r="F66" s="115">
        <v>1852</v>
      </c>
      <c r="G66" s="114">
        <v>1872</v>
      </c>
      <c r="H66" s="114">
        <v>1841</v>
      </c>
      <c r="I66" s="114">
        <v>1839</v>
      </c>
      <c r="J66" s="140">
        <v>1812</v>
      </c>
      <c r="K66" s="114">
        <v>40</v>
      </c>
      <c r="L66" s="116">
        <v>2.2075055187637971</v>
      </c>
    </row>
    <row r="67" spans="1:12" s="110" customFormat="1" ht="15" customHeight="1" x14ac:dyDescent="0.2">
      <c r="A67" s="120"/>
      <c r="B67" s="119"/>
      <c r="C67" s="258" t="s">
        <v>107</v>
      </c>
      <c r="E67" s="113">
        <v>56.176053005205866</v>
      </c>
      <c r="F67" s="115">
        <v>2374</v>
      </c>
      <c r="G67" s="114">
        <v>2343</v>
      </c>
      <c r="H67" s="114">
        <v>2323</v>
      </c>
      <c r="I67" s="114">
        <v>2285</v>
      </c>
      <c r="J67" s="140">
        <v>2262</v>
      </c>
      <c r="K67" s="114">
        <v>112</v>
      </c>
      <c r="L67" s="116">
        <v>4.9513704686118478</v>
      </c>
    </row>
    <row r="68" spans="1:12" s="110" customFormat="1" ht="15" customHeight="1" x14ac:dyDescent="0.2">
      <c r="A68" s="120"/>
      <c r="B68" s="119"/>
      <c r="C68" s="258" t="s">
        <v>105</v>
      </c>
      <c r="D68" s="110" t="s">
        <v>202</v>
      </c>
      <c r="E68" s="113">
        <v>17.747278750591576</v>
      </c>
      <c r="F68" s="115">
        <v>750</v>
      </c>
      <c r="G68" s="114">
        <v>770</v>
      </c>
      <c r="H68" s="114">
        <v>742</v>
      </c>
      <c r="I68" s="114">
        <v>736</v>
      </c>
      <c r="J68" s="140">
        <v>697</v>
      </c>
      <c r="K68" s="114">
        <v>53</v>
      </c>
      <c r="L68" s="116">
        <v>7.6040172166427551</v>
      </c>
    </row>
    <row r="69" spans="1:12" s="110" customFormat="1" ht="15" customHeight="1" x14ac:dyDescent="0.2">
      <c r="A69" s="120"/>
      <c r="B69" s="119"/>
      <c r="C69" s="258"/>
      <c r="D69" s="267" t="s">
        <v>198</v>
      </c>
      <c r="E69" s="113">
        <v>44.133333333333333</v>
      </c>
      <c r="F69" s="115">
        <v>331</v>
      </c>
      <c r="G69" s="114">
        <v>350</v>
      </c>
      <c r="H69" s="114">
        <v>329</v>
      </c>
      <c r="I69" s="114">
        <v>338</v>
      </c>
      <c r="J69" s="140">
        <v>313</v>
      </c>
      <c r="K69" s="114">
        <v>18</v>
      </c>
      <c r="L69" s="116">
        <v>5.7507987220447285</v>
      </c>
    </row>
    <row r="70" spans="1:12" s="110" customFormat="1" ht="15" customHeight="1" x14ac:dyDescent="0.2">
      <c r="A70" s="120"/>
      <c r="B70" s="119"/>
      <c r="C70" s="258"/>
      <c r="D70" s="267" t="s">
        <v>199</v>
      </c>
      <c r="E70" s="113">
        <v>55.866666666666667</v>
      </c>
      <c r="F70" s="115">
        <v>419</v>
      </c>
      <c r="G70" s="114">
        <v>420</v>
      </c>
      <c r="H70" s="114">
        <v>413</v>
      </c>
      <c r="I70" s="114">
        <v>398</v>
      </c>
      <c r="J70" s="140">
        <v>384</v>
      </c>
      <c r="K70" s="114">
        <v>35</v>
      </c>
      <c r="L70" s="116">
        <v>9.1145833333333339</v>
      </c>
    </row>
    <row r="71" spans="1:12" s="110" customFormat="1" ht="15" customHeight="1" x14ac:dyDescent="0.2">
      <c r="A71" s="120"/>
      <c r="B71" s="119"/>
      <c r="C71" s="258"/>
      <c r="D71" s="110" t="s">
        <v>203</v>
      </c>
      <c r="E71" s="113">
        <v>77.165168007572177</v>
      </c>
      <c r="F71" s="115">
        <v>3261</v>
      </c>
      <c r="G71" s="114">
        <v>3238</v>
      </c>
      <c r="H71" s="114">
        <v>3216</v>
      </c>
      <c r="I71" s="114">
        <v>3189</v>
      </c>
      <c r="J71" s="140">
        <v>3186</v>
      </c>
      <c r="K71" s="114">
        <v>75</v>
      </c>
      <c r="L71" s="116">
        <v>2.3540489642184559</v>
      </c>
    </row>
    <row r="72" spans="1:12" s="110" customFormat="1" ht="15" customHeight="1" x14ac:dyDescent="0.2">
      <c r="A72" s="120"/>
      <c r="B72" s="119"/>
      <c r="C72" s="258"/>
      <c r="D72" s="267" t="s">
        <v>198</v>
      </c>
      <c r="E72" s="113">
        <v>43.360932229377489</v>
      </c>
      <c r="F72" s="115">
        <v>1414</v>
      </c>
      <c r="G72" s="114">
        <v>1417</v>
      </c>
      <c r="H72" s="114">
        <v>1401</v>
      </c>
      <c r="I72" s="114">
        <v>1388</v>
      </c>
      <c r="J72" s="140">
        <v>1394</v>
      </c>
      <c r="K72" s="114">
        <v>20</v>
      </c>
      <c r="L72" s="116">
        <v>1.4347202295552368</v>
      </c>
    </row>
    <row r="73" spans="1:12" s="110" customFormat="1" ht="15" customHeight="1" x14ac:dyDescent="0.2">
      <c r="A73" s="120"/>
      <c r="B73" s="119"/>
      <c r="C73" s="258"/>
      <c r="D73" s="267" t="s">
        <v>199</v>
      </c>
      <c r="E73" s="113">
        <v>56.639067770622511</v>
      </c>
      <c r="F73" s="115">
        <v>1847</v>
      </c>
      <c r="G73" s="114">
        <v>1821</v>
      </c>
      <c r="H73" s="114">
        <v>1815</v>
      </c>
      <c r="I73" s="114">
        <v>1801</v>
      </c>
      <c r="J73" s="140">
        <v>1792</v>
      </c>
      <c r="K73" s="114">
        <v>55</v>
      </c>
      <c r="L73" s="116">
        <v>3.0691964285714284</v>
      </c>
    </row>
    <row r="74" spans="1:12" s="110" customFormat="1" ht="15" customHeight="1" x14ac:dyDescent="0.2">
      <c r="A74" s="120"/>
      <c r="B74" s="119"/>
      <c r="C74" s="258"/>
      <c r="D74" s="110" t="s">
        <v>204</v>
      </c>
      <c r="E74" s="113">
        <v>5.0875532418362521</v>
      </c>
      <c r="F74" s="115">
        <v>215</v>
      </c>
      <c r="G74" s="114">
        <v>207</v>
      </c>
      <c r="H74" s="114">
        <v>206</v>
      </c>
      <c r="I74" s="114">
        <v>199</v>
      </c>
      <c r="J74" s="140">
        <v>191</v>
      </c>
      <c r="K74" s="114">
        <v>24</v>
      </c>
      <c r="L74" s="116">
        <v>12.565445026178011</v>
      </c>
    </row>
    <row r="75" spans="1:12" s="110" customFormat="1" ht="15" customHeight="1" x14ac:dyDescent="0.2">
      <c r="A75" s="120"/>
      <c r="B75" s="119"/>
      <c r="C75" s="258"/>
      <c r="D75" s="267" t="s">
        <v>198</v>
      </c>
      <c r="E75" s="113">
        <v>49.767441860465119</v>
      </c>
      <c r="F75" s="115">
        <v>107</v>
      </c>
      <c r="G75" s="114">
        <v>105</v>
      </c>
      <c r="H75" s="114">
        <v>111</v>
      </c>
      <c r="I75" s="114">
        <v>113</v>
      </c>
      <c r="J75" s="140">
        <v>105</v>
      </c>
      <c r="K75" s="114">
        <v>2</v>
      </c>
      <c r="L75" s="116">
        <v>1.9047619047619047</v>
      </c>
    </row>
    <row r="76" spans="1:12" s="110" customFormat="1" ht="15" customHeight="1" x14ac:dyDescent="0.2">
      <c r="A76" s="120"/>
      <c r="B76" s="119"/>
      <c r="C76" s="258"/>
      <c r="D76" s="267" t="s">
        <v>199</v>
      </c>
      <c r="E76" s="113">
        <v>50.232558139534881</v>
      </c>
      <c r="F76" s="115">
        <v>108</v>
      </c>
      <c r="G76" s="114">
        <v>102</v>
      </c>
      <c r="H76" s="114">
        <v>95</v>
      </c>
      <c r="I76" s="114">
        <v>86</v>
      </c>
      <c r="J76" s="140">
        <v>86</v>
      </c>
      <c r="K76" s="114">
        <v>22</v>
      </c>
      <c r="L76" s="116">
        <v>25.581395348837209</v>
      </c>
    </row>
    <row r="77" spans="1:12" s="110" customFormat="1" ht="15" customHeight="1" x14ac:dyDescent="0.2">
      <c r="A77" s="534"/>
      <c r="B77" s="119" t="s">
        <v>205</v>
      </c>
      <c r="C77" s="268"/>
      <c r="D77" s="182"/>
      <c r="E77" s="113">
        <v>11.370230106526698</v>
      </c>
      <c r="F77" s="115">
        <v>5134</v>
      </c>
      <c r="G77" s="114">
        <v>5285</v>
      </c>
      <c r="H77" s="114">
        <v>5427</v>
      </c>
      <c r="I77" s="114">
        <v>5372</v>
      </c>
      <c r="J77" s="140">
        <v>5319</v>
      </c>
      <c r="K77" s="114">
        <v>-185</v>
      </c>
      <c r="L77" s="116">
        <v>-3.4780973867268283</v>
      </c>
    </row>
    <row r="78" spans="1:12" s="110" customFormat="1" ht="15" customHeight="1" x14ac:dyDescent="0.2">
      <c r="A78" s="120"/>
      <c r="B78" s="119"/>
      <c r="C78" s="268" t="s">
        <v>106</v>
      </c>
      <c r="D78" s="182"/>
      <c r="E78" s="113">
        <v>65.309700038955981</v>
      </c>
      <c r="F78" s="115">
        <v>3353</v>
      </c>
      <c r="G78" s="114">
        <v>3460</v>
      </c>
      <c r="H78" s="114">
        <v>3568</v>
      </c>
      <c r="I78" s="114">
        <v>3535</v>
      </c>
      <c r="J78" s="140">
        <v>3494</v>
      </c>
      <c r="K78" s="114">
        <v>-141</v>
      </c>
      <c r="L78" s="116">
        <v>-4.0354894104178589</v>
      </c>
    </row>
    <row r="79" spans="1:12" s="110" customFormat="1" ht="15" customHeight="1" x14ac:dyDescent="0.2">
      <c r="A79" s="123"/>
      <c r="B79" s="124"/>
      <c r="C79" s="260" t="s">
        <v>107</v>
      </c>
      <c r="D79" s="261"/>
      <c r="E79" s="125">
        <v>34.690299961044019</v>
      </c>
      <c r="F79" s="143">
        <v>1781</v>
      </c>
      <c r="G79" s="144">
        <v>1825</v>
      </c>
      <c r="H79" s="144">
        <v>1859</v>
      </c>
      <c r="I79" s="144">
        <v>1837</v>
      </c>
      <c r="J79" s="145">
        <v>1825</v>
      </c>
      <c r="K79" s="144">
        <v>-44</v>
      </c>
      <c r="L79" s="146">
        <v>-2.4109589041095889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45153</v>
      </c>
      <c r="E11" s="114">
        <v>45397</v>
      </c>
      <c r="F11" s="114">
        <v>45664</v>
      </c>
      <c r="G11" s="114">
        <v>45078</v>
      </c>
      <c r="H11" s="140">
        <v>44582</v>
      </c>
      <c r="I11" s="115">
        <v>571</v>
      </c>
      <c r="J11" s="116">
        <v>1.2807859674308018</v>
      </c>
    </row>
    <row r="12" spans="1:15" s="110" customFormat="1" ht="24.95" customHeight="1" x14ac:dyDescent="0.2">
      <c r="A12" s="193" t="s">
        <v>132</v>
      </c>
      <c r="B12" s="194" t="s">
        <v>133</v>
      </c>
      <c r="C12" s="113">
        <v>2.2456979602684206</v>
      </c>
      <c r="D12" s="115">
        <v>1014</v>
      </c>
      <c r="E12" s="114">
        <v>1037</v>
      </c>
      <c r="F12" s="114">
        <v>1116</v>
      </c>
      <c r="G12" s="114">
        <v>1087</v>
      </c>
      <c r="H12" s="140">
        <v>1064</v>
      </c>
      <c r="I12" s="115">
        <v>-50</v>
      </c>
      <c r="J12" s="116">
        <v>-4.6992481203007515</v>
      </c>
    </row>
    <row r="13" spans="1:15" s="110" customFormat="1" ht="24.95" customHeight="1" x14ac:dyDescent="0.2">
      <c r="A13" s="193" t="s">
        <v>134</v>
      </c>
      <c r="B13" s="199" t="s">
        <v>214</v>
      </c>
      <c r="C13" s="113">
        <v>2.5048169556840079</v>
      </c>
      <c r="D13" s="115">
        <v>1131</v>
      </c>
      <c r="E13" s="114">
        <v>1129</v>
      </c>
      <c r="F13" s="114">
        <v>1136</v>
      </c>
      <c r="G13" s="114">
        <v>1112</v>
      </c>
      <c r="H13" s="140">
        <v>1104</v>
      </c>
      <c r="I13" s="115">
        <v>27</v>
      </c>
      <c r="J13" s="116">
        <v>2.4456521739130435</v>
      </c>
    </row>
    <row r="14" spans="1:15" s="287" customFormat="1" ht="24" customHeight="1" x14ac:dyDescent="0.2">
      <c r="A14" s="193" t="s">
        <v>215</v>
      </c>
      <c r="B14" s="199" t="s">
        <v>137</v>
      </c>
      <c r="C14" s="113">
        <v>17.070848005669614</v>
      </c>
      <c r="D14" s="115">
        <v>7708</v>
      </c>
      <c r="E14" s="114">
        <v>7790</v>
      </c>
      <c r="F14" s="114">
        <v>7861</v>
      </c>
      <c r="G14" s="114">
        <v>7821</v>
      </c>
      <c r="H14" s="140">
        <v>7769</v>
      </c>
      <c r="I14" s="115">
        <v>-61</v>
      </c>
      <c r="J14" s="116">
        <v>-0.78517183678723135</v>
      </c>
      <c r="K14" s="110"/>
      <c r="L14" s="110"/>
      <c r="M14" s="110"/>
      <c r="N14" s="110"/>
      <c r="O14" s="110"/>
    </row>
    <row r="15" spans="1:15" s="110" customFormat="1" ht="24.75" customHeight="1" x14ac:dyDescent="0.2">
      <c r="A15" s="193" t="s">
        <v>216</v>
      </c>
      <c r="B15" s="199" t="s">
        <v>217</v>
      </c>
      <c r="C15" s="113">
        <v>3.1360042522091556</v>
      </c>
      <c r="D15" s="115">
        <v>1416</v>
      </c>
      <c r="E15" s="114">
        <v>1438</v>
      </c>
      <c r="F15" s="114">
        <v>1454</v>
      </c>
      <c r="G15" s="114">
        <v>1435</v>
      </c>
      <c r="H15" s="140">
        <v>1306</v>
      </c>
      <c r="I15" s="115">
        <v>110</v>
      </c>
      <c r="J15" s="116">
        <v>8.4226646248085757</v>
      </c>
    </row>
    <row r="16" spans="1:15" s="287" customFormat="1" ht="24.95" customHeight="1" x14ac:dyDescent="0.2">
      <c r="A16" s="193" t="s">
        <v>218</v>
      </c>
      <c r="B16" s="199" t="s">
        <v>141</v>
      </c>
      <c r="C16" s="113">
        <v>9.5364649082010047</v>
      </c>
      <c r="D16" s="115">
        <v>4306</v>
      </c>
      <c r="E16" s="114">
        <v>4317</v>
      </c>
      <c r="F16" s="114">
        <v>4357</v>
      </c>
      <c r="G16" s="114">
        <v>4323</v>
      </c>
      <c r="H16" s="140">
        <v>4364</v>
      </c>
      <c r="I16" s="115">
        <v>-58</v>
      </c>
      <c r="J16" s="116">
        <v>-1.3290559120073326</v>
      </c>
      <c r="K16" s="110"/>
      <c r="L16" s="110"/>
      <c r="M16" s="110"/>
      <c r="N16" s="110"/>
      <c r="O16" s="110"/>
    </row>
    <row r="17" spans="1:15" s="110" customFormat="1" ht="24.95" customHeight="1" x14ac:dyDescent="0.2">
      <c r="A17" s="193" t="s">
        <v>219</v>
      </c>
      <c r="B17" s="199" t="s">
        <v>220</v>
      </c>
      <c r="C17" s="113">
        <v>4.398378845259451</v>
      </c>
      <c r="D17" s="115">
        <v>1986</v>
      </c>
      <c r="E17" s="114">
        <v>2035</v>
      </c>
      <c r="F17" s="114">
        <v>2050</v>
      </c>
      <c r="G17" s="114">
        <v>2063</v>
      </c>
      <c r="H17" s="140">
        <v>2099</v>
      </c>
      <c r="I17" s="115">
        <v>-113</v>
      </c>
      <c r="J17" s="116">
        <v>-5.3835159599809437</v>
      </c>
    </row>
    <row r="18" spans="1:15" s="287" customFormat="1" ht="24.95" customHeight="1" x14ac:dyDescent="0.2">
      <c r="A18" s="201" t="s">
        <v>144</v>
      </c>
      <c r="B18" s="202" t="s">
        <v>145</v>
      </c>
      <c r="C18" s="113">
        <v>7.5742475583017743</v>
      </c>
      <c r="D18" s="115">
        <v>3420</v>
      </c>
      <c r="E18" s="114">
        <v>3352</v>
      </c>
      <c r="F18" s="114">
        <v>3477</v>
      </c>
      <c r="G18" s="114">
        <v>3426</v>
      </c>
      <c r="H18" s="140">
        <v>3378</v>
      </c>
      <c r="I18" s="115">
        <v>42</v>
      </c>
      <c r="J18" s="116">
        <v>1.2433392539964476</v>
      </c>
      <c r="K18" s="110"/>
      <c r="L18" s="110"/>
      <c r="M18" s="110"/>
      <c r="N18" s="110"/>
      <c r="O18" s="110"/>
    </row>
    <row r="19" spans="1:15" s="110" customFormat="1" ht="24.95" customHeight="1" x14ac:dyDescent="0.2">
      <c r="A19" s="193" t="s">
        <v>146</v>
      </c>
      <c r="B19" s="199" t="s">
        <v>147</v>
      </c>
      <c r="C19" s="113">
        <v>16.789582087568931</v>
      </c>
      <c r="D19" s="115">
        <v>7581</v>
      </c>
      <c r="E19" s="114">
        <v>7701</v>
      </c>
      <c r="F19" s="114">
        <v>7686</v>
      </c>
      <c r="G19" s="114">
        <v>7588</v>
      </c>
      <c r="H19" s="140">
        <v>7536</v>
      </c>
      <c r="I19" s="115">
        <v>45</v>
      </c>
      <c r="J19" s="116">
        <v>0.59713375796178347</v>
      </c>
    </row>
    <row r="20" spans="1:15" s="287" customFormat="1" ht="24.95" customHeight="1" x14ac:dyDescent="0.2">
      <c r="A20" s="193" t="s">
        <v>148</v>
      </c>
      <c r="B20" s="199" t="s">
        <v>149</v>
      </c>
      <c r="C20" s="113">
        <v>13.95256129160853</v>
      </c>
      <c r="D20" s="115">
        <v>6300</v>
      </c>
      <c r="E20" s="114">
        <v>6435</v>
      </c>
      <c r="F20" s="114">
        <v>6354</v>
      </c>
      <c r="G20" s="114">
        <v>6358</v>
      </c>
      <c r="H20" s="140">
        <v>6291</v>
      </c>
      <c r="I20" s="115">
        <v>9</v>
      </c>
      <c r="J20" s="116">
        <v>0.14306151645207441</v>
      </c>
      <c r="K20" s="110"/>
      <c r="L20" s="110"/>
      <c r="M20" s="110"/>
      <c r="N20" s="110"/>
      <c r="O20" s="110"/>
    </row>
    <row r="21" spans="1:15" s="110" customFormat="1" ht="24.95" customHeight="1" x14ac:dyDescent="0.2">
      <c r="A21" s="201" t="s">
        <v>150</v>
      </c>
      <c r="B21" s="202" t="s">
        <v>151</v>
      </c>
      <c r="C21" s="113">
        <v>2.6022634154984163</v>
      </c>
      <c r="D21" s="115">
        <v>1175</v>
      </c>
      <c r="E21" s="114">
        <v>1211</v>
      </c>
      <c r="F21" s="114">
        <v>1237</v>
      </c>
      <c r="G21" s="114">
        <v>1236</v>
      </c>
      <c r="H21" s="140">
        <v>1175</v>
      </c>
      <c r="I21" s="115">
        <v>0</v>
      </c>
      <c r="J21" s="116">
        <v>0</v>
      </c>
    </row>
    <row r="22" spans="1:15" s="110" customFormat="1" ht="24.95" customHeight="1" x14ac:dyDescent="0.2">
      <c r="A22" s="201" t="s">
        <v>152</v>
      </c>
      <c r="B22" s="199" t="s">
        <v>153</v>
      </c>
      <c r="C22" s="113">
        <v>0.65554891147875005</v>
      </c>
      <c r="D22" s="115">
        <v>296</v>
      </c>
      <c r="E22" s="114">
        <v>284</v>
      </c>
      <c r="F22" s="114">
        <v>269</v>
      </c>
      <c r="G22" s="114">
        <v>264</v>
      </c>
      <c r="H22" s="140">
        <v>261</v>
      </c>
      <c r="I22" s="115">
        <v>35</v>
      </c>
      <c r="J22" s="116">
        <v>13.409961685823754</v>
      </c>
    </row>
    <row r="23" spans="1:15" s="110" customFormat="1" ht="24.95" customHeight="1" x14ac:dyDescent="0.2">
      <c r="A23" s="193" t="s">
        <v>154</v>
      </c>
      <c r="B23" s="199" t="s">
        <v>155</v>
      </c>
      <c r="C23" s="113">
        <v>0.65776360374725928</v>
      </c>
      <c r="D23" s="115">
        <v>297</v>
      </c>
      <c r="E23" s="114">
        <v>295</v>
      </c>
      <c r="F23" s="114">
        <v>292</v>
      </c>
      <c r="G23" s="114">
        <v>295</v>
      </c>
      <c r="H23" s="140">
        <v>298</v>
      </c>
      <c r="I23" s="115">
        <v>-1</v>
      </c>
      <c r="J23" s="116">
        <v>-0.33557046979865773</v>
      </c>
    </row>
    <row r="24" spans="1:15" s="110" customFormat="1" ht="24.95" customHeight="1" x14ac:dyDescent="0.2">
      <c r="A24" s="193" t="s">
        <v>156</v>
      </c>
      <c r="B24" s="199" t="s">
        <v>221</v>
      </c>
      <c r="C24" s="113">
        <v>3.3419706331805195</v>
      </c>
      <c r="D24" s="115">
        <v>1509</v>
      </c>
      <c r="E24" s="114">
        <v>1524</v>
      </c>
      <c r="F24" s="114">
        <v>1557</v>
      </c>
      <c r="G24" s="114">
        <v>1542</v>
      </c>
      <c r="H24" s="140">
        <v>1511</v>
      </c>
      <c r="I24" s="115">
        <v>-2</v>
      </c>
      <c r="J24" s="116">
        <v>-0.13236267372600927</v>
      </c>
    </row>
    <row r="25" spans="1:15" s="110" customFormat="1" ht="24.95" customHeight="1" x14ac:dyDescent="0.2">
      <c r="A25" s="193" t="s">
        <v>222</v>
      </c>
      <c r="B25" s="204" t="s">
        <v>159</v>
      </c>
      <c r="C25" s="113">
        <v>4.7283679932673355</v>
      </c>
      <c r="D25" s="115">
        <v>2135</v>
      </c>
      <c r="E25" s="114">
        <v>2073</v>
      </c>
      <c r="F25" s="114">
        <v>2173</v>
      </c>
      <c r="G25" s="114">
        <v>2140</v>
      </c>
      <c r="H25" s="140">
        <v>2083</v>
      </c>
      <c r="I25" s="115">
        <v>52</v>
      </c>
      <c r="J25" s="116">
        <v>2.4963994239078251</v>
      </c>
    </row>
    <row r="26" spans="1:15" s="110" customFormat="1" ht="24.95" customHeight="1" x14ac:dyDescent="0.2">
      <c r="A26" s="201">
        <v>782.78300000000002</v>
      </c>
      <c r="B26" s="203" t="s">
        <v>160</v>
      </c>
      <c r="C26" s="113">
        <v>0.89473567647775343</v>
      </c>
      <c r="D26" s="115">
        <v>404</v>
      </c>
      <c r="E26" s="114">
        <v>428</v>
      </c>
      <c r="F26" s="114">
        <v>444</v>
      </c>
      <c r="G26" s="114">
        <v>403</v>
      </c>
      <c r="H26" s="140">
        <v>374</v>
      </c>
      <c r="I26" s="115">
        <v>30</v>
      </c>
      <c r="J26" s="116">
        <v>8.0213903743315509</v>
      </c>
    </row>
    <row r="27" spans="1:15" s="110" customFormat="1" ht="24.95" customHeight="1" x14ac:dyDescent="0.2">
      <c r="A27" s="193" t="s">
        <v>161</v>
      </c>
      <c r="B27" s="199" t="s">
        <v>223</v>
      </c>
      <c r="C27" s="113">
        <v>7.3527783314508453</v>
      </c>
      <c r="D27" s="115">
        <v>3320</v>
      </c>
      <c r="E27" s="114">
        <v>3313</v>
      </c>
      <c r="F27" s="114">
        <v>3274</v>
      </c>
      <c r="G27" s="114">
        <v>3205</v>
      </c>
      <c r="H27" s="140">
        <v>3167</v>
      </c>
      <c r="I27" s="115">
        <v>153</v>
      </c>
      <c r="J27" s="116">
        <v>4.8310704136406697</v>
      </c>
    </row>
    <row r="28" spans="1:15" s="110" customFormat="1" ht="24.95" customHeight="1" x14ac:dyDescent="0.2">
      <c r="A28" s="193" t="s">
        <v>163</v>
      </c>
      <c r="B28" s="199" t="s">
        <v>164</v>
      </c>
      <c r="C28" s="113">
        <v>3.3596881713285938</v>
      </c>
      <c r="D28" s="115">
        <v>1517</v>
      </c>
      <c r="E28" s="114">
        <v>1519</v>
      </c>
      <c r="F28" s="114">
        <v>1508</v>
      </c>
      <c r="G28" s="114">
        <v>1414</v>
      </c>
      <c r="H28" s="140">
        <v>1453</v>
      </c>
      <c r="I28" s="115">
        <v>64</v>
      </c>
      <c r="J28" s="116">
        <v>4.4046799724707499</v>
      </c>
    </row>
    <row r="29" spans="1:15" s="110" customFormat="1" ht="24.95" customHeight="1" x14ac:dyDescent="0.2">
      <c r="A29" s="193">
        <v>86</v>
      </c>
      <c r="B29" s="199" t="s">
        <v>165</v>
      </c>
      <c r="C29" s="113">
        <v>5.4547870573383825</v>
      </c>
      <c r="D29" s="115">
        <v>2463</v>
      </c>
      <c r="E29" s="114">
        <v>2413</v>
      </c>
      <c r="F29" s="114">
        <v>2384</v>
      </c>
      <c r="G29" s="114">
        <v>2359</v>
      </c>
      <c r="H29" s="140">
        <v>2354</v>
      </c>
      <c r="I29" s="115">
        <v>109</v>
      </c>
      <c r="J29" s="116">
        <v>4.6304163126593032</v>
      </c>
    </row>
    <row r="30" spans="1:15" s="110" customFormat="1" ht="24.95" customHeight="1" x14ac:dyDescent="0.2">
      <c r="A30" s="193">
        <v>87.88</v>
      </c>
      <c r="B30" s="204" t="s">
        <v>166</v>
      </c>
      <c r="C30" s="113">
        <v>7.952959936216863</v>
      </c>
      <c r="D30" s="115">
        <v>3591</v>
      </c>
      <c r="E30" s="114">
        <v>3605</v>
      </c>
      <c r="F30" s="114">
        <v>3602</v>
      </c>
      <c r="G30" s="114">
        <v>3565</v>
      </c>
      <c r="H30" s="140">
        <v>3514</v>
      </c>
      <c r="I30" s="115">
        <v>77</v>
      </c>
      <c r="J30" s="116">
        <v>2.191235059760956</v>
      </c>
    </row>
    <row r="31" spans="1:15" s="110" customFormat="1" ht="24.95" customHeight="1" x14ac:dyDescent="0.2">
      <c r="A31" s="193" t="s">
        <v>167</v>
      </c>
      <c r="B31" s="199" t="s">
        <v>168</v>
      </c>
      <c r="C31" s="113">
        <v>2.8613824109140036</v>
      </c>
      <c r="D31" s="115">
        <v>1292</v>
      </c>
      <c r="E31" s="114">
        <v>1288</v>
      </c>
      <c r="F31" s="114">
        <v>1294</v>
      </c>
      <c r="G31" s="114">
        <v>1263</v>
      </c>
      <c r="H31" s="140">
        <v>1250</v>
      </c>
      <c r="I31" s="115">
        <v>42</v>
      </c>
      <c r="J31" s="116">
        <v>3.36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2.2456979602684206</v>
      </c>
      <c r="D34" s="115">
        <v>1014</v>
      </c>
      <c r="E34" s="114">
        <v>1037</v>
      </c>
      <c r="F34" s="114">
        <v>1116</v>
      </c>
      <c r="G34" s="114">
        <v>1087</v>
      </c>
      <c r="H34" s="140">
        <v>1064</v>
      </c>
      <c r="I34" s="115">
        <v>-50</v>
      </c>
      <c r="J34" s="116">
        <v>-4.6992481203007515</v>
      </c>
    </row>
    <row r="35" spans="1:10" s="110" customFormat="1" ht="24.95" customHeight="1" x14ac:dyDescent="0.2">
      <c r="A35" s="292" t="s">
        <v>171</v>
      </c>
      <c r="B35" s="293" t="s">
        <v>172</v>
      </c>
      <c r="C35" s="113">
        <v>27.149912519655395</v>
      </c>
      <c r="D35" s="115">
        <v>12259</v>
      </c>
      <c r="E35" s="114">
        <v>12271</v>
      </c>
      <c r="F35" s="114">
        <v>12474</v>
      </c>
      <c r="G35" s="114">
        <v>12359</v>
      </c>
      <c r="H35" s="140">
        <v>12251</v>
      </c>
      <c r="I35" s="115">
        <v>8</v>
      </c>
      <c r="J35" s="116">
        <v>6.5300791772100242E-2</v>
      </c>
    </row>
    <row r="36" spans="1:10" s="110" customFormat="1" ht="24.95" customHeight="1" x14ac:dyDescent="0.2">
      <c r="A36" s="294" t="s">
        <v>173</v>
      </c>
      <c r="B36" s="295" t="s">
        <v>174</v>
      </c>
      <c r="C36" s="125">
        <v>70.604389520076182</v>
      </c>
      <c r="D36" s="143">
        <v>31880</v>
      </c>
      <c r="E36" s="144">
        <v>32089</v>
      </c>
      <c r="F36" s="144">
        <v>32074</v>
      </c>
      <c r="G36" s="144">
        <v>31632</v>
      </c>
      <c r="H36" s="145">
        <v>31267</v>
      </c>
      <c r="I36" s="143">
        <v>613</v>
      </c>
      <c r="J36" s="146">
        <v>1.9605334697924328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2020-09-25T12:38:36Z</dcterms:created>
  <dcterms:modified xsi:type="dcterms:W3CDTF">2020-09-28T08:12:49Z</dcterms:modified>
</cp:coreProperties>
</file>