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H43" i="24"/>
  <c r="G43" i="24"/>
  <c r="E43" i="24"/>
  <c r="C43" i="24"/>
  <c r="I43" i="24" s="1"/>
  <c r="B43" i="24"/>
  <c r="J43" i="24" s="1"/>
  <c r="L42" i="24"/>
  <c r="I42" i="24"/>
  <c r="F42" i="24"/>
  <c r="D42" i="24"/>
  <c r="C42" i="24"/>
  <c r="M42" i="24" s="1"/>
  <c r="B42" i="24"/>
  <c r="K42" i="24" s="1"/>
  <c r="M41" i="24"/>
  <c r="G41" i="24"/>
  <c r="E41" i="24"/>
  <c r="C41" i="24"/>
  <c r="I41" i="24" s="1"/>
  <c r="B41" i="24"/>
  <c r="J41" i="24" s="1"/>
  <c r="L40" i="24"/>
  <c r="I40" i="24"/>
  <c r="F40" i="24"/>
  <c r="C40" i="24"/>
  <c r="M40" i="24" s="1"/>
  <c r="B40" i="24"/>
  <c r="J40" i="24" s="1"/>
  <c r="M36" i="24"/>
  <c r="L36" i="24"/>
  <c r="K36" i="24"/>
  <c r="J36" i="24"/>
  <c r="I36" i="24"/>
  <c r="H36" i="24"/>
  <c r="G36" i="24"/>
  <c r="F36" i="24"/>
  <c r="E36" i="24"/>
  <c r="D36" i="24"/>
  <c r="L27" i="24"/>
  <c r="K57" i="15"/>
  <c r="L57" i="15" s="1"/>
  <c r="C38" i="24"/>
  <c r="C37" i="24"/>
  <c r="C35" i="24"/>
  <c r="C34" i="24"/>
  <c r="L34" i="24" s="1"/>
  <c r="C33" i="24"/>
  <c r="C32" i="24"/>
  <c r="C31" i="24"/>
  <c r="L31" i="24" s="1"/>
  <c r="C30" i="24"/>
  <c r="C29" i="24"/>
  <c r="C28" i="24"/>
  <c r="C27" i="24"/>
  <c r="C26" i="24"/>
  <c r="L26" i="24" s="1"/>
  <c r="C25" i="24"/>
  <c r="C24" i="24"/>
  <c r="C23" i="24"/>
  <c r="C22" i="24"/>
  <c r="C21" i="24"/>
  <c r="C20" i="24"/>
  <c r="C19" i="24"/>
  <c r="L19" i="24" s="1"/>
  <c r="C18" i="24"/>
  <c r="C17" i="24"/>
  <c r="C16" i="24"/>
  <c r="C15" i="24"/>
  <c r="C9" i="24"/>
  <c r="C8" i="24"/>
  <c r="C7" i="24"/>
  <c r="B38" i="24"/>
  <c r="B37" i="24"/>
  <c r="B35" i="24"/>
  <c r="B34" i="24"/>
  <c r="B33" i="24"/>
  <c r="B32" i="24"/>
  <c r="B31" i="24"/>
  <c r="B30" i="24"/>
  <c r="H30" i="24" s="1"/>
  <c r="B29" i="24"/>
  <c r="B28" i="24"/>
  <c r="B27" i="24"/>
  <c r="B26" i="24"/>
  <c r="B25" i="24"/>
  <c r="B24" i="24"/>
  <c r="B23" i="24"/>
  <c r="B22" i="24"/>
  <c r="B21" i="24"/>
  <c r="B20" i="24"/>
  <c r="B19" i="24"/>
  <c r="B18" i="24"/>
  <c r="H18" i="24" s="1"/>
  <c r="B17" i="24"/>
  <c r="B16" i="24"/>
  <c r="B15" i="24"/>
  <c r="B9" i="24"/>
  <c r="B8" i="24"/>
  <c r="B7" i="24"/>
  <c r="J17" i="24" l="1"/>
  <c r="K17" i="24"/>
  <c r="H17" i="24"/>
  <c r="F17" i="24"/>
  <c r="D17" i="24"/>
  <c r="J33" i="24"/>
  <c r="K33" i="24"/>
  <c r="H33" i="24"/>
  <c r="F33" i="24"/>
  <c r="D33" i="24"/>
  <c r="J21" i="24"/>
  <c r="K21" i="24"/>
  <c r="H21" i="24"/>
  <c r="F21" i="24"/>
  <c r="D21" i="24"/>
  <c r="K38" i="24"/>
  <c r="H38" i="24"/>
  <c r="J38" i="24"/>
  <c r="F38" i="24"/>
  <c r="D38" i="24"/>
  <c r="J15" i="24"/>
  <c r="H15" i="24"/>
  <c r="F15" i="24"/>
  <c r="D15" i="24"/>
  <c r="K15" i="24"/>
  <c r="J31" i="24"/>
  <c r="H31" i="24"/>
  <c r="F31" i="24"/>
  <c r="D31" i="24"/>
  <c r="K31" i="24"/>
  <c r="J25" i="24"/>
  <c r="K25" i="24"/>
  <c r="H25" i="24"/>
  <c r="F25" i="24"/>
  <c r="D25" i="24"/>
  <c r="J27" i="24"/>
  <c r="H27" i="24"/>
  <c r="F27" i="24"/>
  <c r="D27" i="24"/>
  <c r="K27" i="24"/>
  <c r="K8" i="24"/>
  <c r="F8" i="24"/>
  <c r="J8" i="24"/>
  <c r="H8" i="24"/>
  <c r="D8" i="24"/>
  <c r="J19" i="24"/>
  <c r="H19" i="24"/>
  <c r="F19" i="24"/>
  <c r="D19" i="24"/>
  <c r="K19" i="24"/>
  <c r="J35" i="24"/>
  <c r="H35" i="24"/>
  <c r="F35" i="24"/>
  <c r="D35" i="24"/>
  <c r="K35" i="24"/>
  <c r="I20" i="24"/>
  <c r="M20" i="24"/>
  <c r="E20" i="24"/>
  <c r="L20" i="24"/>
  <c r="G20" i="24"/>
  <c r="J29" i="24"/>
  <c r="K29" i="24"/>
  <c r="H29" i="24"/>
  <c r="F29" i="24"/>
  <c r="D29" i="24"/>
  <c r="J23" i="24"/>
  <c r="H23" i="24"/>
  <c r="F23" i="24"/>
  <c r="D23" i="24"/>
  <c r="K23" i="24"/>
  <c r="I37" i="24"/>
  <c r="G37" i="24"/>
  <c r="L37" i="24"/>
  <c r="E37" i="24"/>
  <c r="M37" i="24"/>
  <c r="K22" i="24"/>
  <c r="F22" i="24"/>
  <c r="D22" i="24"/>
  <c r="J22" i="24"/>
  <c r="G7" i="24"/>
  <c r="M7" i="24"/>
  <c r="E7" i="24"/>
  <c r="I7" i="24"/>
  <c r="I32" i="24"/>
  <c r="M32" i="24"/>
  <c r="E32" i="24"/>
  <c r="L32" i="24"/>
  <c r="G32" i="24"/>
  <c r="K20" i="24"/>
  <c r="F20" i="24"/>
  <c r="J20" i="24"/>
  <c r="H20" i="24"/>
  <c r="D20" i="24"/>
  <c r="K28" i="24"/>
  <c r="F28" i="24"/>
  <c r="J28" i="24"/>
  <c r="H28" i="24"/>
  <c r="D28" i="24"/>
  <c r="D37" i="24"/>
  <c r="K37" i="24"/>
  <c r="H37" i="24"/>
  <c r="F37" i="24"/>
  <c r="J37" i="24"/>
  <c r="G17" i="24"/>
  <c r="M17" i="24"/>
  <c r="E17" i="24"/>
  <c r="I17" i="24"/>
  <c r="L17" i="24"/>
  <c r="G23" i="24"/>
  <c r="M23" i="24"/>
  <c r="E23" i="24"/>
  <c r="I23" i="24"/>
  <c r="G35" i="24"/>
  <c r="M35" i="24"/>
  <c r="E35" i="24"/>
  <c r="I35" i="24"/>
  <c r="C45" i="24"/>
  <c r="C39" i="24"/>
  <c r="I22" i="24"/>
  <c r="M22" i="24"/>
  <c r="E22" i="24"/>
  <c r="L22" i="24"/>
  <c r="G22" i="24"/>
  <c r="I8" i="24"/>
  <c r="M8" i="24"/>
  <c r="E8" i="24"/>
  <c r="L8" i="24"/>
  <c r="G8" i="24"/>
  <c r="C14" i="24"/>
  <c r="C6" i="24"/>
  <c r="G29" i="24"/>
  <c r="M29" i="24"/>
  <c r="E29" i="24"/>
  <c r="I29" i="24"/>
  <c r="L29" i="24"/>
  <c r="K58" i="24"/>
  <c r="J58" i="24"/>
  <c r="I58" i="24"/>
  <c r="K74" i="24"/>
  <c r="J74" i="24"/>
  <c r="I74" i="24"/>
  <c r="B14" i="24"/>
  <c r="B6" i="24"/>
  <c r="K30" i="24"/>
  <c r="F30" i="24"/>
  <c r="D30" i="24"/>
  <c r="J30" i="24"/>
  <c r="I28" i="24"/>
  <c r="M28" i="24"/>
  <c r="E28" i="24"/>
  <c r="L28" i="24"/>
  <c r="G28" i="24"/>
  <c r="K18" i="24"/>
  <c r="F18" i="24"/>
  <c r="D18" i="24"/>
  <c r="J18" i="24"/>
  <c r="K26" i="24"/>
  <c r="F26" i="24"/>
  <c r="D26" i="24"/>
  <c r="J26" i="24"/>
  <c r="K34" i="24"/>
  <c r="F34" i="24"/>
  <c r="D34" i="24"/>
  <c r="J34" i="24"/>
  <c r="I24" i="24"/>
  <c r="M24" i="24"/>
  <c r="E24" i="24"/>
  <c r="L24" i="24"/>
  <c r="G24" i="24"/>
  <c r="G33" i="24"/>
  <c r="M33" i="24"/>
  <c r="E33" i="24"/>
  <c r="I33" i="24"/>
  <c r="L33" i="24"/>
  <c r="L7" i="24"/>
  <c r="H22" i="24"/>
  <c r="B45" i="24"/>
  <c r="B39" i="24"/>
  <c r="G19" i="24"/>
  <c r="M19" i="24"/>
  <c r="E19" i="24"/>
  <c r="I19" i="24"/>
  <c r="J9" i="24"/>
  <c r="K9" i="24"/>
  <c r="H9" i="24"/>
  <c r="F9" i="24"/>
  <c r="G9" i="24"/>
  <c r="M9" i="24"/>
  <c r="E9" i="24"/>
  <c r="I9" i="24"/>
  <c r="L9" i="24"/>
  <c r="G15" i="24"/>
  <c r="M15" i="24"/>
  <c r="E15" i="24"/>
  <c r="I15" i="24"/>
  <c r="I18" i="24"/>
  <c r="M18" i="24"/>
  <c r="E18" i="24"/>
  <c r="L18" i="24"/>
  <c r="G18" i="24"/>
  <c r="G27" i="24"/>
  <c r="M27" i="24"/>
  <c r="E27" i="24"/>
  <c r="I27" i="24"/>
  <c r="I30" i="24"/>
  <c r="M30" i="24"/>
  <c r="E30" i="24"/>
  <c r="L30" i="24"/>
  <c r="G30" i="24"/>
  <c r="D9" i="24"/>
  <c r="L23" i="24"/>
  <c r="H34" i="24"/>
  <c r="K16" i="24"/>
  <c r="F16" i="24"/>
  <c r="J16" i="24"/>
  <c r="H16" i="24"/>
  <c r="D16" i="24"/>
  <c r="K24" i="24"/>
  <c r="F24" i="24"/>
  <c r="J24" i="24"/>
  <c r="H24" i="24"/>
  <c r="D24" i="24"/>
  <c r="K32" i="24"/>
  <c r="F32" i="24"/>
  <c r="J32" i="24"/>
  <c r="H32" i="24"/>
  <c r="D32" i="24"/>
  <c r="G21" i="24"/>
  <c r="M21" i="24"/>
  <c r="E21" i="24"/>
  <c r="I21" i="24"/>
  <c r="L21" i="24"/>
  <c r="L35" i="24"/>
  <c r="J7" i="24"/>
  <c r="H7" i="24"/>
  <c r="F7" i="24"/>
  <c r="D7" i="24"/>
  <c r="K7" i="24"/>
  <c r="I16" i="24"/>
  <c r="M16" i="24"/>
  <c r="E16" i="24"/>
  <c r="L16" i="24"/>
  <c r="G16" i="24"/>
  <c r="G25" i="24"/>
  <c r="M25" i="24"/>
  <c r="E25" i="24"/>
  <c r="I25" i="24"/>
  <c r="L25" i="24"/>
  <c r="G31" i="24"/>
  <c r="M31" i="24"/>
  <c r="E31" i="24"/>
  <c r="I31" i="24"/>
  <c r="L15" i="24"/>
  <c r="H26" i="24"/>
  <c r="K66" i="24"/>
  <c r="J66" i="24"/>
  <c r="I66" i="24"/>
  <c r="I77" i="24"/>
  <c r="G26" i="24"/>
  <c r="G34" i="24"/>
  <c r="D40" i="24"/>
  <c r="F41" i="24"/>
  <c r="K53" i="24"/>
  <c r="J53" i="24"/>
  <c r="K61" i="24"/>
  <c r="J61" i="24"/>
  <c r="K69" i="24"/>
  <c r="J69" i="24"/>
  <c r="H41" i="24"/>
  <c r="K55" i="24"/>
  <c r="J55" i="24"/>
  <c r="K63" i="24"/>
  <c r="J63" i="24"/>
  <c r="K71" i="24"/>
  <c r="J71" i="24"/>
  <c r="F43" i="24"/>
  <c r="D43" i="24"/>
  <c r="K43" i="24"/>
  <c r="K52" i="24"/>
  <c r="J52" i="24"/>
  <c r="K60" i="24"/>
  <c r="J60" i="24"/>
  <c r="K68" i="24"/>
  <c r="J68" i="24"/>
  <c r="I26" i="24"/>
  <c r="M26" i="24"/>
  <c r="E26" i="24"/>
  <c r="I34" i="24"/>
  <c r="M34" i="24"/>
  <c r="E34" i="24"/>
  <c r="K57" i="24"/>
  <c r="J57" i="24"/>
  <c r="K65" i="24"/>
  <c r="J65" i="24"/>
  <c r="K73" i="24"/>
  <c r="J73" i="24"/>
  <c r="M38" i="24"/>
  <c r="E38" i="24"/>
  <c r="G38" i="24"/>
  <c r="I38" i="24"/>
  <c r="D41" i="24"/>
  <c r="K41" i="24"/>
  <c r="K54" i="24"/>
  <c r="J54" i="24"/>
  <c r="K62" i="24"/>
  <c r="J62" i="24"/>
  <c r="K70" i="24"/>
  <c r="J70" i="24"/>
  <c r="K40" i="24"/>
  <c r="H40" i="24"/>
  <c r="K51" i="24"/>
  <c r="J51" i="24"/>
  <c r="K59" i="24"/>
  <c r="J59" i="24"/>
  <c r="K67" i="24"/>
  <c r="J67" i="24"/>
  <c r="K75" i="24"/>
  <c r="K77" i="24" s="1"/>
  <c r="J75" i="24"/>
  <c r="L38" i="24"/>
  <c r="K56" i="24"/>
  <c r="J56" i="24"/>
  <c r="K64" i="24"/>
  <c r="J64" i="24"/>
  <c r="K72" i="24"/>
  <c r="J72" i="24"/>
  <c r="G40" i="24"/>
  <c r="G42" i="24"/>
  <c r="G44" i="24"/>
  <c r="L41" i="24"/>
  <c r="H42" i="24"/>
  <c r="L43" i="24"/>
  <c r="H44" i="24"/>
  <c r="J42" i="24"/>
  <c r="J44" i="24"/>
  <c r="E40" i="24"/>
  <c r="E42" i="24"/>
  <c r="E44" i="24"/>
  <c r="D39" i="24" l="1"/>
  <c r="K39" i="24"/>
  <c r="J39" i="24"/>
  <c r="H39" i="24"/>
  <c r="F39" i="24"/>
  <c r="I79" i="24"/>
  <c r="K6" i="24"/>
  <c r="F6" i="24"/>
  <c r="D6" i="24"/>
  <c r="J6" i="24"/>
  <c r="H6" i="24"/>
  <c r="K14" i="24"/>
  <c r="F14" i="24"/>
  <c r="D14" i="24"/>
  <c r="J14" i="24"/>
  <c r="H14" i="24"/>
  <c r="I39" i="24"/>
  <c r="G39" i="24"/>
  <c r="L39" i="24"/>
  <c r="M39" i="24"/>
  <c r="E39" i="24"/>
  <c r="J77" i="24"/>
  <c r="K79" i="24"/>
  <c r="K78" i="24"/>
  <c r="I45" i="24"/>
  <c r="G45" i="24"/>
  <c r="M45" i="24"/>
  <c r="E45" i="24"/>
  <c r="L45" i="24"/>
  <c r="I6" i="24"/>
  <c r="M6" i="24"/>
  <c r="E6" i="24"/>
  <c r="L6" i="24"/>
  <c r="G6" i="24"/>
  <c r="H45" i="24"/>
  <c r="F45" i="24"/>
  <c r="D45" i="24"/>
  <c r="K45" i="24"/>
  <c r="J45" i="24"/>
  <c r="I14" i="24"/>
  <c r="M14" i="24"/>
  <c r="E14" i="24"/>
  <c r="L14" i="24"/>
  <c r="G14" i="24"/>
  <c r="J79" i="24" l="1"/>
  <c r="J78" i="24"/>
  <c r="I78" i="24"/>
  <c r="I83" i="24" l="1"/>
  <c r="I82" i="24"/>
  <c r="I81" i="24"/>
</calcChain>
</file>

<file path=xl/sharedStrings.xml><?xml version="1.0" encoding="utf-8"?>
<sst xmlns="http://schemas.openxmlformats.org/spreadsheetml/2006/main" count="1765" uniqueCount="521">
  <si>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</si>
  <si>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</si>
  <si>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</si>
  <si>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</si>
  <si>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</si>
  <si>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</si>
  <si>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</si>
  <si>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</si>
  <si>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</si>
  <si>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</si>
  <si>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</si>
  <si>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</si>
  <si>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</si>
  <si>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Märkisch-Oderland (12064)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</si>
  <si>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</si>
  <si>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</si>
  <si>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</si>
  <si>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</si>
  <si>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</si>
  <si>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</si>
  <si>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</si>
  <si>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</si>
  <si>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</si>
  <si>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</si>
  <si>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</si>
  <si>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</si>
  <si>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</si>
  <si>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</si>
  <si>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</si>
  <si>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</si>
  <si>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</si>
  <si>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</si>
  <si>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</si>
  <si>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</si>
  <si>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</si>
  <si>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</si>
  <si>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</si>
  <si>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</si>
  <si>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</si>
  <si>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</si>
  <si>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</si>
  <si>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</si>
  <si>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</si>
  <si>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</si>
  <si>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</si>
  <si>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</si>
  <si>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</si>
  <si>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</si>
  <si>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</si>
  <si>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</si>
  <si>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</si>
  <si>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</si>
  <si>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</si>
  <si>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</si>
  <si>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</si>
  <si>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</si>
  <si>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</si>
  <si>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</si>
  <si>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</si>
  <si>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</si>
  <si>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</si>
  <si>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</si>
  <si>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</si>
  <si>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</si>
  <si>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</si>
  <si>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</si>
  <si>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</si>
  <si>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</si>
  <si>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</si>
  <si>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</si>
  <si>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</si>
  <si>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</si>
  <si>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</si>
  <si>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</si>
  <si>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</si>
  <si>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</si>
  <si>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</si>
  <si>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</si>
  <si>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</si>
  <si>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</si>
  <si>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</si>
  <si>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</si>
  <si>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</si>
  <si>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</si>
  <si>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</si>
  <si>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</si>
  <si>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</si>
  <si>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</si>
  <si>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</si>
  <si>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</si>
  <si>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</si>
  <si>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</si>
  <si>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Märkisch-Oderland (12064);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</si>
  <si>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</si>
  <si>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</si>
  <si>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</si>
  <si>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</si>
  <si>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</si>
  <si>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</si>
  <si>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</si>
  <si>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</si>
  <si>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</si>
  <si>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</si>
  <si>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</si>
  <si>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</si>
  <si>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</si>
  <si>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</si>
  <si>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</si>
  <si>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</si>
  <si>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</si>
  <si>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</si>
  <si>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</si>
  <si>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</si>
  <si>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</si>
  <si>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</si>
  <si>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</si>
  <si>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</si>
  <si>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</si>
  <si>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</si>
  <si>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</si>
  <si>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</si>
  <si>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</si>
  <si>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</si>
  <si>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</si>
  <si>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</si>
  <si>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</si>
  <si>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</si>
  <si>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</si>
  <si>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</si>
  <si>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</si>
  <si>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</si>
  <si>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</si>
  <si>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</si>
  <si>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</si>
  <si>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</si>
  <si>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</si>
  <si>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</si>
  <si>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</si>
  <si>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</si>
  <si>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</si>
  <si>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</si>
  <si>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</si>
  <si>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</si>
  <si>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</si>
  <si>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</si>
  <si>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</si>
  <si>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</si>
  <si>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</si>
  <si>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</si>
  <si>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</si>
  <si>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</si>
  <si>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</si>
  <si>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</si>
  <si>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</si>
  <si>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</si>
  <si>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</si>
  <si>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</si>
  <si>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</si>
  <si>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</si>
  <si>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</si>
  <si>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</si>
  <si>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</si>
  <si>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</si>
  <si>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</si>
  <si>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</si>
  <si>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</si>
  <si>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</si>
  <si>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</si>
  <si>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</si>
  <si>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</si>
  <si>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</si>
  <si>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</si>
  <si>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</si>
  <si>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</si>
  <si>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</si>
  <si>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</si>
  <si>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</si>
  <si>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</si>
  <si>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</si>
  <si>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</si>
  <si>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</si>
  <si>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</si>
  <si>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</si>
  <si>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Märkisch-Oderland (12064)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</si>
  <si>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</si>
  <si>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</si>
  <si>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</si>
  <si>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</si>
  <si>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</si>
  <si>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</si>
  <si>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</si>
  <si>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</si>
  <si>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</si>
  <si>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</si>
  <si>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</si>
  <si>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</si>
  <si>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</si>
  <si>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</si>
  <si>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</si>
  <si>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</si>
  <si>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</si>
  <si>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</si>
  <si>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</si>
  <si>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</si>
  <si>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</si>
  <si>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</si>
  <si>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</si>
  <si>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</si>
  <si>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</si>
  <si>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</si>
  <si>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</si>
  <si>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</si>
  <si>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</si>
  <si>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</si>
  <si>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</si>
  <si>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</si>
  <si>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</si>
  <si>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</si>
  <si>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</si>
  <si>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</si>
  <si>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</si>
  <si>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</si>
  <si>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</si>
  <si>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</si>
  <si>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</si>
  <si>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</si>
  <si>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</si>
  <si>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</si>
  <si>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</si>
  <si>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</si>
  <si>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</si>
  <si>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</si>
  <si>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</si>
  <si>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</si>
  <si>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</si>
  <si>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</si>
  <si>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</si>
  <si>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</si>
  <si>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</si>
  <si>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</si>
  <si>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</si>
  <si>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</si>
  <si>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</si>
  <si>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</si>
  <si>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</si>
  <si>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</si>
  <si>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</si>
  <si>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</si>
  <si>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</si>
  <si>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</si>
  <si>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</si>
  <si>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</si>
  <si>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</si>
  <si>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</si>
  <si>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</si>
  <si>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</si>
  <si>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</si>
  <si>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</si>
  <si>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</si>
  <si>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</si>
  <si>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</si>
  <si>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</si>
  <si>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</si>
  <si>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</si>
  <si>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</si>
  <si>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</si>
  <si>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</si>
  <si>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</si>
  <si>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</si>
  <si>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</si>
  <si>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</si>
  <si>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</si>
  <si>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</si>
  <si>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</si>
  <si>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</si>
  <si>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</si>
  <si>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</si>
  <si>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</si>
  <si>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</si>
  <si>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</si>
  <si>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</si>
  <si>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</si>
  <si>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</si>
  <si>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</si>
  <si>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</si>
  <si>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</si>
  <si>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</si>
  <si>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</si>
  <si>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</si>
  <si>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</si>
  <si>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</si>
  <si>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</si>
  <si>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</si>
  <si>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</si>
  <si>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</si>
  <si>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</si>
  <si>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</si>
  <si>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</si>
  <si>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</si>
  <si>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</si>
  <si>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</si>
  <si>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</si>
  <si>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</si>
  <si>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</si>
  <si>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</si>
  <si>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</si>
  <si>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</si>
  <si>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</si>
  <si>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</si>
  <si>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</si>
  <si>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</si>
  <si>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</si>
  <si>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</si>
  <si>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</si>
  <si>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</si>
  <si>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</si>
  <si>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</si>
  <si>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</si>
  <si>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</si>
  <si>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</si>
  <si>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</si>
  <si>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</si>
  <si>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</si>
  <si>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</si>
  <si>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</si>
  <si>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</si>
  <si>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</si>
  <si>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</si>
  <si>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</si>
  <si>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</si>
  <si>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</si>
  <si>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</si>
  <si>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</si>
  <si>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</si>
  <si>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</si>
  <si>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</si>
  <si>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</si>
  <si>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</si>
  <si>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</si>
  <si>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</si>
  <si>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</si>
  <si>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</si>
  <si>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</si>
  <si>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</si>
  <si>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</si>
  <si>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</si>
  <si>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</si>
  <si>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</si>
  <si>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</si>
  <si>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</si>
  <si>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</si>
  <si>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</si>
  <si>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</si>
  <si>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</si>
  <si>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</si>
  <si>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</si>
  <si>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</si>
  <si>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</si>
  <si>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</si>
  <si>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</si>
  <si>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</si>
  <si>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</si>
  <si>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</si>
  <si>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</si>
  <si>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</si>
  <si>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</si>
  <si>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</si>
  <si>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</si>
  <si>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</si>
  <si>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</si>
  <si>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</si>
  <si>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</si>
  <si>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</si>
  <si>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Märkisch-Oderland (12064);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</si>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</sst>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{02BD2339-860E-4261-A679-221C9BD400E9}</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F557-4B05-BC2B-FEAB5A212060}"/>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{9C92DFA8-C2CA-4AC3-8DE2-6200D98F4202}</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F557-4B05-BC2B-FEAB5A21206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{C6FD5933-220F-41C2-A702-F77364F97ADD}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557-4B05-BC2B-FEAB5A21206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{15FFB93B-5AA3-4DC1-968E-3EE98BBBA863}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557-4B05-BC2B-FEAB5A21206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0.45910425410336742</c:v>
                </c:pt>
                <c:pt idx="1">
                  <c:v>0.7039980017060905</c:v>
                </c:pt>
                <c:pt idx="2">
                  <c:v>0.95490282911153723</c:v>
                </c:pt>
                <c:pt idx="3">
                  <c:v>1.0875687030768</c:v>
                </c:pt>
              </c:numCache>
            </c:numRef>
          </c:val>
          <c:extLst>
            <c:ext xmlns:c16="http://schemas.microsoft.com/office/drawing/2014/chart" uri="{C3380CC4-5D6E-409C-BE32-E72D297353CC}">
              <c16:uniqueId val="{00000004-F557-4B05-BC2B-FEAB5A21206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{03AC75A6-E14C-414D-9DBB-A37841597878}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557-4B05-BC2B-FEAB5A21206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{1ADFC0F1-5E79-412E-AC34-E42C3E1F7574}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557-4B05-BC2B-FEAB5A21206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{38D1C266-F960-4933-9BE1-71D54279FE17}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557-4B05-BC2B-FEAB5A21206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{0DD8E31A-300F-4473-9F22-5B7D4C77E3A6}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557-4B05-BC2B-FEAB5A2120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57-4B05-BC2B-FEAB5A21206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57-4B05-BC2B-FEAB5A21206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{BBE359B5-B360-4139-8C2C-1548F7C74A78}</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438D-40A9-BF4F-417AF3A8D63D}"/>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{E6457BB9-4DAB-4FFE-9876-F1E5BAF0B035}</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438D-40A9-BF4F-417AF3A8D63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{7550E8CE-0748-4042-B022-1937956F65BB}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438D-40A9-BF4F-417AF3A8D63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{F2497BBD-3ADD-400A-9EEE-156C60BEC47A}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38D-40A9-BF4F-417AF3A8D6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-2.5387693846923463</c:v>
                </c:pt>
                <c:pt idx="1">
                  <c:v>-2.6006845590352197</c:v>
                </c:pt>
                <c:pt idx="2">
                  <c:v>-3.6279896103654186</c:v>
                </c:pt>
                <c:pt idx="3">
                  <c:v>-2.8655893304673015</c:v>
                </c:pt>
              </c:numCache>
            </c:numRef>
          </c:val>
          <c:extLst>
            <c:ext xmlns:c16="http://schemas.microsoft.com/office/drawing/2014/chart" uri="{C3380CC4-5D6E-409C-BE32-E72D297353CC}">
              <c16:uniqueId val="{00000004-438D-40A9-BF4F-417AF3A8D63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{2A839032-7EC1-4196-9816-B4DBA1BBC39D}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38D-40A9-BF4F-417AF3A8D63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{7943A539-DBEE-4417-9FC3-310595904435}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38D-40A9-BF4F-417AF3A8D63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{E8FC4AE0-B672-45E6-9132-09A0FD10B8C8}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38D-40A9-BF4F-417AF3A8D63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{0F1B7DD2-7EC9-4063-BDBD-E55662AA2C1F}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38D-40A9-BF4F-417AF3A8D6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38D-40A9-BF4F-417AF3A8D63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38D-40A9-BF4F-417AF3A8D63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{BE5E09B7-8C76-4729-9507-40F740493FBD}</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0E19-4EAF-A08B-7A664D4FC0B4}"/>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{CFED6097-FF9C-4334-9601-B53FC1C20EE7}</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0E19-4EAF-A08B-7A664D4FC0B4}"/>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{DA0F0390-1BE4-44D7-9AAB-45734359F0DC}</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0E19-4EAF-A08B-7A664D4FC0B4}"/>
                </c:ext>
              </c:extLst>
            </c:dLbl>
            <c:dLbl>
              <c:idx val="3"/>
              <c:tx>
                <c:strRef>
                  <c:f>Daten_Diagramme!$D$17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{2BE1DD0B-0DAA-478A-91F3-9228F0E5AA0A}</c15:txfldGUID>
                      <c15:f>Daten_Diagramme!$D$17</c15:f>
                      <c15:dlblFieldTableCache>
                        <c:ptCount val="1"/>
                        <c:pt idx="0">
                          <c:v>3.2</c:v>
                        </c:pt>
                      </c15:dlblFieldTableCache>
                    </c15:dlblFTEntry>
                  </c15:dlblFieldTable>
                  <c15:showDataLabelsRange val="0"/>
                </c:ext>
                <c:ext xmlns:c16="http://schemas.microsoft.com/office/drawing/2014/chart" uri="{C3380CC4-5D6E-409C-BE32-E72D297353CC}">
                  <c16:uniqueId val="{00000003-0E19-4EAF-A08B-7A664D4FC0B4}"/>
                </c:ext>
              </c:extLst>
            </c:dLbl>
            <c:dLbl>
              <c:idx val="4"/>
              <c:tx>
                <c:strRef>
                  <c:f>Daten_Diagramme!$D$18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{866AC994-EA5D-4A82-9F75-1D872A354D08}</c15:txfldGUID>
                      <c15:f>Daten_Diagramme!$D$18</c15:f>
                      <c15:dlblFieldTableCache>
                        <c:ptCount val="1"/>
                        <c:pt idx="0">
                          <c:v>7.1</c:v>
                        </c:pt>
                      </c15:dlblFieldTableCache>
                    </c15:dlblFTEntry>
                  </c15:dlblFieldTable>
                  <c15:showDataLabelsRange val="0"/>
                </c:ext>
                <c:ext xmlns:c16="http://schemas.microsoft.com/office/drawing/2014/chart" uri="{C3380CC4-5D6E-409C-BE32-E72D297353CC}">
                  <c16:uniqueId val="{00000004-0E19-4EAF-A08B-7A664D4FC0B4}"/>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{694541E4-9C71-4231-97A4-459C5634F88B}</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0E19-4EAF-A08B-7A664D4FC0B4}"/>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{1AFADAAC-9532-47BA-B9F5-3D6489A6F0D0}</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0E19-4EAF-A08B-7A664D4FC0B4}"/>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{D4E2419A-221B-4842-86C8-13952E991BB2}</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0E19-4EAF-A08B-7A664D4FC0B4}"/>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{2B0A1B09-1088-414C-A2DF-3C9C99ACECF9}</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0E19-4EAF-A08B-7A664D4FC0B4}"/>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{EDCB570C-CC48-4EB7-BCA4-B37DA9C13B97}</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0E19-4EAF-A08B-7A664D4FC0B4}"/>
                </c:ext>
              </c:extLst>
            </c:dLbl>
            <c:dLbl>
              <c:idx val="10"/>
              <c:tx>
                <c:strRef>
                  <c:f>Daten_Diagramme!$D$24</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{234AB2AF-A929-4DC7-B037-48D821BE17CC}</c15:txfldGUID>
                      <c15:f>Daten_Diagramme!$D$24</c15:f>
                      <c15:dlblFieldTableCache>
                        <c:ptCount val="1"/>
                        <c:pt idx="0">
                          <c:v>-20.0</c:v>
                        </c:pt>
                      </c15:dlblFieldTableCache>
                    </c15:dlblFTEntry>
                  </c15:dlblFieldTable>
                  <c15:showDataLabelsRange val="0"/>
                </c:ext>
                <c:ext xmlns:c16="http://schemas.microsoft.com/office/drawing/2014/chart" uri="{C3380CC4-5D6E-409C-BE32-E72D297353CC}">
                  <c16:uniqueId val="{0000000A-0E19-4EAF-A08B-7A664D4FC0B4}"/>
                </c:ext>
              </c:extLst>
            </c:dLbl>
            <c:dLbl>
              <c:idx val="11"/>
              <c:tx>
                <c:strRef>
                  <c:f>Daten_Diagramme!$D$25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{5B108502-75E0-42D1-A917-8E6630E16EF0}</c15:txfldGUID>
                      <c15:f>Daten_Diagramme!$D$25</c15:f>
                      <c15:dlblFieldTableCache>
                        <c:ptCount val="1"/>
                        <c:pt idx="0">
                          <c:v>6.7</c:v>
                        </c:pt>
                      </c15:dlblFieldTableCache>
                    </c15:dlblFTEntry>
                  </c15:dlblFieldTable>
                  <c15:showDataLabelsRange val="0"/>
                </c:ext>
                <c:ext xmlns:c16="http://schemas.microsoft.com/office/drawing/2014/chart" uri="{C3380CC4-5D6E-409C-BE32-E72D297353CC}">
                  <c16:uniqueId val="{0000000B-0E19-4EAF-A08B-7A664D4FC0B4}"/>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{DD7C3762-A3E6-401B-B1CA-CD288205E415}</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0E19-4EAF-A08B-7A664D4FC0B4}"/>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{67CCDD5B-3D60-4550-8A57-D6AE1511DD90}</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0E19-4EAF-A08B-7A664D4FC0B4}"/>
                </c:ext>
              </c:extLst>
            </c:dLbl>
            <c:dLbl>
              <c:idx val="14"/>
              <c:tx>
                <c:strRef>
                  <c:f>Daten_Diagramme!$D$28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{1FA5D4CA-DECC-4656-8F6B-A8232B35DD53}</c15:txfldGUID>
                      <c15:f>Daten_Diagramme!$D$28</c15:f>
                      <c15:dlblFieldTableCache>
                        <c:ptCount val="1"/>
                        <c:pt idx="0">
                          <c:v>7.6</c:v>
                        </c:pt>
                      </c15:dlblFieldTableCache>
                    </c15:dlblFTEntry>
                  </c15:dlblFieldTable>
                  <c15:showDataLabelsRange val="0"/>
                </c:ext>
                <c:ext xmlns:c16="http://schemas.microsoft.com/office/drawing/2014/chart" uri="{C3380CC4-5D6E-409C-BE32-E72D297353CC}">
                  <c16:uniqueId val="{0000000E-0E19-4EAF-A08B-7A664D4FC0B4}"/>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{272552EA-7466-4F17-B81A-179593A46F36}</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0E19-4EAF-A08B-7A664D4FC0B4}"/>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{E210419D-8A30-494B-9851-0C299B57134B}</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0E19-4EAF-A08B-7A664D4FC0B4}"/>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{E08B803E-1619-4C7E-8813-0EEE0A83BC7F}</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0E19-4EAF-A08B-7A664D4FC0B4}"/>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{E530E8F3-85E4-45D0-A324-24E6CFA31FB8}</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0E19-4EAF-A08B-7A664D4FC0B4}"/>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{886508CF-264A-4ECB-AE55-E718E69B6974}</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0E19-4EAF-A08B-7A664D4FC0B4}"/>
                </c:ext>
              </c:extLst>
            </c:dLbl>
            <c:dLbl>
              <c:idx val="20"/>
              <c:tx>
                <c:strRef>
                  <c:f>Daten_Diagramme!$D$34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{D700A693-03AF-40E4-81C0-7995F23BC039}</c15:txfldGUID>
                      <c15:f>Daten_Diagramme!$D$34</c15:f>
                      <c15:dlblFieldTableCache>
                        <c:ptCount val="1"/>
                        <c:pt idx="0">
                          <c:v>4.6</c:v>
                        </c:pt>
                      </c15:dlblFieldTableCache>
                    </c15:dlblFTEntry>
                  </c15:dlblFieldTable>
                  <c15:showDataLabelsRange val="0"/>
                </c:ext>
                <c:ext xmlns:c16="http://schemas.microsoft.com/office/drawing/2014/chart" uri="{C3380CC4-5D6E-409C-BE32-E72D297353CC}">
                  <c16:uniqueId val="{00000014-0E19-4EAF-A08B-7A664D4FC0B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{E64FB5FD-EA42-45CE-B7E8-00003AFB2CE7}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E19-4EAF-A08B-7A664D4FC0B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{069EEE92-70E0-4186-8B5A-81844DA5B71B}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E19-4EAF-A08B-7A664D4FC0B4}"/>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{CDB536CA-5863-4F04-AEE0-BAD65595D28F}</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0E19-4EAF-A08B-7A664D4FC0B4}"/>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{4F2243BA-61F7-42A9-9F19-D0E52EB6409A}</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0E19-4EAF-A08B-7A664D4FC0B4}"/>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{1D1C907F-6F71-4E9E-BA86-7CE51A8EF208}</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0E19-4EAF-A08B-7A664D4FC0B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{B381BE57-C18D-47C8-B189-EE5C4ED509E4}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E19-4EAF-A08B-7A664D4FC0B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{144DC267-6D1E-4EC4-810D-D56618E8155F}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E19-4EAF-A08B-7A664D4FC0B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{61DB95C0-C326-4203-9FE7-F0901BA5F336}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E19-4EAF-A08B-7A664D4FC0B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{F2B6DE8C-870D-4912-B242-D0F1897697DE}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E19-4EAF-A08B-7A664D4FC0B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{F8ABF1F5-5DAE-4792-BF45-DF019105643F}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E19-4EAF-A08B-7A664D4FC0B4}"/>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{F5976805-851A-4DBA-B5D5-87515E601CE8}</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0E19-4EAF-A08B-7A664D4FC0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0.45910425410336742</c:v>
                </c:pt>
                <c:pt idx="1">
                  <c:v>-2.5964912280701755</c:v>
                </c:pt>
                <c:pt idx="2">
                  <c:v>3.6596523330283621</c:v>
                </c:pt>
                <c:pt idx="3">
                  <c:v>3.1975470871660097</c:v>
                </c:pt>
                <c:pt idx="4">
                  <c:v>7.0960698689956327</c:v>
                </c:pt>
                <c:pt idx="5">
                  <c:v>2.0266666666666668</c:v>
                </c:pt>
                <c:pt idx="6">
                  <c:v>2.4225352112676055</c:v>
                </c:pt>
                <c:pt idx="7">
                  <c:v>-1.7123287671232876</c:v>
                </c:pt>
                <c:pt idx="8">
                  <c:v>2.570063282965259</c:v>
                </c:pt>
                <c:pt idx="9">
                  <c:v>-1.9506172839506173</c:v>
                </c:pt>
                <c:pt idx="10">
                  <c:v>-19.988512349224585</c:v>
                </c:pt>
                <c:pt idx="11">
                  <c:v>6.6914498141263943</c:v>
                </c:pt>
                <c:pt idx="12">
                  <c:v>0</c:v>
                </c:pt>
                <c:pt idx="13">
                  <c:v>0.69643588693158542</c:v>
                </c:pt>
                <c:pt idx="14">
                  <c:v>7.6105587932807683</c:v>
                </c:pt>
                <c:pt idx="15">
                  <c:v>0</c:v>
                </c:pt>
                <c:pt idx="16">
                  <c:v>1.574167507568113</c:v>
                </c:pt>
                <c:pt idx="17">
                  <c:v>2.3938223938223939</c:v>
                </c:pt>
                <c:pt idx="18">
                  <c:v>1.4274171828709938</c:v>
                </c:pt>
                <c:pt idx="19">
                  <c:v>2.2727272727272729</c:v>
                </c:pt>
                <c:pt idx="20">
                  <c:v>4.5700541190619361</c:v>
                </c:pt>
                <c:pt idx="21">
                  <c:v>0</c:v>
                </c:pt>
                <c:pt idx="23">
                  <c:v>-2.5964912280701755</c:v>
                </c:pt>
                <c:pt idx="24">
                  <c:v>0.74789112096704058</c:v>
                </c:pt>
                <c:pt idx="25">
                  <c:v>0.48642504031511885</c:v>
                </c:pt>
              </c:numCache>
            </c:numRef>
          </c:val>
          <c:extLst>
            <c:ext xmlns:c16="http://schemas.microsoft.com/office/drawing/2014/chart" uri="{C3380CC4-5D6E-409C-BE32-E72D297353CC}">
              <c16:uniqueId val="{00000020-0E19-4EAF-A08B-7A664D4FC0B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{A84C137C-CAD5-4BAF-9E7D-9B38F4B15257}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E19-4EAF-A08B-7A664D4FC0B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{BC9A0C7A-BC29-43B8-800D-7E7759B7506D}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E19-4EAF-A08B-7A664D4FC0B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{002B2FFF-0762-4513-85E8-79423C7C8AB8}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E19-4EAF-A08B-7A664D4FC0B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{A76487F9-33F2-4C81-90B1-0B16ABBE0D9E}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E19-4EAF-A08B-7A664D4FC0B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{E9582CA8-4DDF-4A62-8E83-0FA73330BF73}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E19-4EAF-A08B-7A664D4FC0B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{B0EC5A0D-4494-4495-835D-361E3812D349}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E19-4EAF-A08B-7A664D4FC0B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{91CD2750-0C95-4A7C-A088-CAD18ABF6099}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E19-4EAF-A08B-7A664D4FC0B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{291E6D0A-EB5D-4182-988F-2BB11CFF7490}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E19-4EAF-A08B-7A664D4FC0B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{4F6E4017-7817-4D76-BAFD-BFF1707859C5}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E19-4EAF-A08B-7A664D4FC0B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{DD163E27-61F2-400F-888A-82DBC8A1A400}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E19-4EAF-A08B-7A664D4FC0B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{FBA0E74B-9D01-4096-A949-7249FA248799}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E19-4EAF-A08B-7A664D4FC0B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{2DC436EF-A34E-4EAC-8150-01588D42CB11}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E19-4EAF-A08B-7A664D4FC0B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{C0BD5FDC-7D63-4F59-94BD-90B0A909BB3B}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E19-4EAF-A08B-7A664D4FC0B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{01B1C1D4-FCB1-41CE-A73C-65D75A48EC48}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E19-4EAF-A08B-7A664D4FC0B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{BCD83794-F678-4E60-BB9A-8AE5025B37B5}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E19-4EAF-A08B-7A664D4FC0B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{DC061EF7-C86F-4AAD-8F98-9D9DF1982504}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E19-4EAF-A08B-7A664D4FC0B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{5EABD80F-8442-49FC-BA7D-EC88184187DC}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E19-4EAF-A08B-7A664D4FC0B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{1339CB19-2543-4C67-90B0-8191116E0E85}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E19-4EAF-A08B-7A664D4FC0B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{577A1436-CE1B-4D46-BF38-10230F757C79}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E19-4EAF-A08B-7A664D4FC0B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{E3C86B09-EB0C-49F3-AF47-D1CCAF4E7F0B}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E19-4EAF-A08B-7A664D4FC0B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{7D815789-1337-421F-BA18-58F8F740DAEA}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E19-4EAF-A08B-7A664D4FC0B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{80FE83CE-6404-4EE9-85CD-19182FAD782B}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E19-4EAF-A08B-7A664D4FC0B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{F52A0BD1-926B-4092-B3D5-34E922E8211D}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E19-4EAF-A08B-7A664D4FC0B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{13AC4022-B7AB-4398-BCA8-728167B8B270}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E19-4EAF-A08B-7A664D4FC0B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{98113A3B-71F7-4C64-91C2-F450E5DCECD9}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E19-4EAF-A08B-7A664D4FC0B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{07D29D8B-7318-41D5-80A4-21038E092D37}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E19-4EAF-A08B-7A664D4FC0B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{0F138E30-E67E-423E-AF6E-BC1001D819B6}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E19-4EAF-A08B-7A664D4FC0B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{4B4188B3-BF0C-46E2-AA89-DC5065545F1A}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E19-4EAF-A08B-7A664D4FC0B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{BCB72ACA-D645-48E4-9ACB-CAECAB8EA5A3}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E19-4EAF-A08B-7A664D4FC0B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{F25402A7-8D1F-4BDD-AC02-4E362C72B8EE}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E19-4EAF-A08B-7A664D4FC0B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{4AB021A9-646A-460B-A6B8-71695A3DD124}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E19-4EAF-A08B-7A664D4FC0B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{A83E7F69-6897-4788-83E9-176FA8E65079}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E19-4EAF-A08B-7A664D4FC0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E19-4EAF-A08B-7A664D4FC0B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E19-4EAF-A08B-7A664D4FC0B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{E4258EA4-C196-430B-BF52-6968B9C7867A}</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91E7-47FD-8514-04AB89F283D9}"/>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{666D8758-5986-477B-ADCF-9099C03C6206}</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91E7-47FD-8514-04AB89F283D9}"/>
                </c:ext>
              </c:extLst>
            </c:dLbl>
            <c:dLbl>
              <c:idx val="2"/>
              <c:tx>
                <c:strRef>
                  <c:f>Daten_Diagramme!$E$16</c:f>
                  <c:strCache>
                    <c:ptCount val="1"/>
                    <c:pt idx="0">
                      <c:v>-25.3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{99C03F57-10B2-44F8-A77B-09F2715DA692}</c15:txfldGUID>
                      <c15:f>Daten_Diagramme!$E$16</c15:f>
                      <c15:dlblFieldTableCache>
                        <c:ptCount val="1"/>
                        <c:pt idx="0">
                          <c:v>-25.3</c:v>
                        </c:pt>
                      </c15:dlblFieldTableCache>
                    </c15:dlblFTEntry>
                  </c15:dlblFieldTable>
                  <c15:showDataLabelsRange val="0"/>
                </c:ext>
                <c:ext xmlns:c16="http://schemas.microsoft.com/office/drawing/2014/chart" uri="{C3380CC4-5D6E-409C-BE32-E72D297353CC}">
                  <c16:uniqueId val="{00000002-91E7-47FD-8514-04AB89F283D9}"/>
                </c:ext>
              </c:extLst>
            </c:dLbl>
            <c:dLbl>
              <c:idx val="3"/>
              <c:tx>
                <c:strRef>
                  <c:f>Daten_Diagramme!$E$17</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{55D0DEFB-9F2F-40A9-978B-3A76280A9CF4}</c15:txfldGUID>
                      <c15:f>Daten_Diagramme!$E$17</c15:f>
                      <c15:dlblFieldTableCache>
                        <c:ptCount val="1"/>
                        <c:pt idx="0">
                          <c:v>-16.0</c:v>
                        </c:pt>
                      </c15:dlblFieldTableCache>
                    </c15:dlblFTEntry>
                  </c15:dlblFieldTable>
                  <c15:showDataLabelsRange val="0"/>
                </c:ext>
                <c:ext xmlns:c16="http://schemas.microsoft.com/office/drawing/2014/chart" uri="{C3380CC4-5D6E-409C-BE32-E72D297353CC}">
                  <c16:uniqueId val="{00000003-91E7-47FD-8514-04AB89F283D9}"/>
                </c:ext>
              </c:extLst>
            </c:dLbl>
            <c:dLbl>
              <c:idx val="4"/>
              <c:tx>
                <c:strRef>
                  <c:f>Daten_Diagramme!$E$18</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{22004C8C-8D07-4B28-95FE-1169BC54AA24}</c15:txfldGUID>
                      <c15:f>Daten_Diagramme!$E$18</c15:f>
                      <c15:dlblFieldTableCache>
                        <c:ptCount val="1"/>
                        <c:pt idx="0">
                          <c:v>-13.6</c:v>
                        </c:pt>
                      </c15:dlblFieldTableCache>
                    </c15:dlblFTEntry>
                  </c15:dlblFieldTable>
                  <c15:showDataLabelsRange val="0"/>
                </c:ext>
                <c:ext xmlns:c16="http://schemas.microsoft.com/office/drawing/2014/chart" uri="{C3380CC4-5D6E-409C-BE32-E72D297353CC}">
                  <c16:uniqueId val="{00000004-91E7-47FD-8514-04AB89F283D9}"/>
                </c:ext>
              </c:extLst>
            </c:dLbl>
            <c:dLbl>
              <c:idx val="5"/>
              <c:tx>
                <c:strRef>
                  <c:f>Daten_Diagramme!$E$19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{D3E18FDB-2013-415C-8707-7CCA17348C7D}</c15:txfldGUID>
                      <c15:f>Daten_Diagramme!$E$19</c15:f>
                      <c15:dlblFieldTableCache>
                        <c:ptCount val="1"/>
                        <c:pt idx="0">
                          <c:v>-8.6</c:v>
                        </c:pt>
                      </c15:dlblFieldTableCache>
                    </c15:dlblFTEntry>
                  </c15:dlblFieldTable>
                  <c15:showDataLabelsRange val="0"/>
                </c:ext>
                <c:ext xmlns:c16="http://schemas.microsoft.com/office/drawing/2014/chart" uri="{C3380CC4-5D6E-409C-BE32-E72D297353CC}">
                  <c16:uniqueId val="{00000005-91E7-47FD-8514-04AB89F283D9}"/>
                </c:ext>
              </c:extLst>
            </c:dLbl>
            <c:dLbl>
              <c:idx val="6"/>
              <c:tx>
                <c:strRef>
                  <c:f>Daten_Diagramme!$E$20</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{27963B8A-6368-4844-9C17-9804937F028F}</c15:txfldGUID>
                      <c15:f>Daten_Diagramme!$E$20</c15:f>
                      <c15:dlblFieldTableCache>
                        <c:ptCount val="1"/>
                        <c:pt idx="0">
                          <c:v>-22.8</c:v>
                        </c:pt>
                      </c15:dlblFieldTableCache>
                    </c15:dlblFTEntry>
                  </c15:dlblFieldTable>
                  <c15:showDataLabelsRange val="0"/>
                </c:ext>
                <c:ext xmlns:c16="http://schemas.microsoft.com/office/drawing/2014/chart" uri="{C3380CC4-5D6E-409C-BE32-E72D297353CC}">
                  <c16:uniqueId val="{00000006-91E7-47FD-8514-04AB89F283D9}"/>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{7E049898-2EAF-446C-8966-D7D00F6091DF}</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91E7-47FD-8514-04AB89F283D9}"/>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{48F2188C-FA27-4272-BF9B-8E5BC90BB811}</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91E7-47FD-8514-04AB89F283D9}"/>
                </c:ext>
              </c:extLst>
            </c:dLbl>
            <c:dLbl>
              <c:idx val="9"/>
              <c:tx>
                <c:strRef>
                  <c:f>Daten_Diagramme!$E$23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{F4F6063C-C80E-4B48-9AA5-DEB335C28C36}</c15:txfldGUID>
                      <c15:f>Daten_Diagramme!$E$23</c15:f>
                      <c15:dlblFieldTableCache>
                        <c:ptCount val="1"/>
                        <c:pt idx="0">
                          <c:v>1.1</c:v>
                        </c:pt>
                      </c15:dlblFieldTableCache>
                    </c15:dlblFTEntry>
                  </c15:dlblFieldTable>
                  <c15:showDataLabelsRange val="0"/>
                </c:ext>
                <c:ext xmlns:c16="http://schemas.microsoft.com/office/drawing/2014/chart" uri="{C3380CC4-5D6E-409C-BE32-E72D297353CC}">
                  <c16:uniqueId val="{00000009-91E7-47FD-8514-04AB89F283D9}"/>
                </c:ext>
              </c:extLst>
            </c:dLbl>
            <c:dLbl>
              <c:idx val="10"/>
              <c:tx>
                <c:strRef>
                  <c:f>Daten_Diagramme!$E$24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{2C9F6A9E-A954-4D0F-866A-04E3F617BEB4}</c15:txfldGUID>
                      <c15:f>Daten_Diagramme!$E$24</c15:f>
                      <c15:dlblFieldTableCache>
                        <c:ptCount val="1"/>
                        <c:pt idx="0">
                          <c:v>-6.9</c:v>
                        </c:pt>
                      </c15:dlblFieldTableCache>
                    </c15:dlblFTEntry>
                  </c15:dlblFieldTable>
                  <c15:showDataLabelsRange val="0"/>
                </c:ext>
                <c:ext xmlns:c16="http://schemas.microsoft.com/office/drawing/2014/chart" uri="{C3380CC4-5D6E-409C-BE32-E72D297353CC}">
                  <c16:uniqueId val="{0000000A-91E7-47FD-8514-04AB89F283D9}"/>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{3737EE5F-A64E-4602-9857-3AA184D51F07}</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91E7-47FD-8514-04AB89F283D9}"/>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{AFCF0015-2E5D-450E-B988-DB74FC5481F9}</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91E7-47FD-8514-04AB89F283D9}"/>
                </c:ext>
              </c:extLst>
            </c:dLbl>
            <c:dLbl>
              <c:idx val="13"/>
              <c:tx>
                <c:strRef>
                  <c:f>Daten_Diagramme!$E$27</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{CAE6D3BE-391F-421C-AC10-E822305ECA97}</c15:txfldGUID>
                      <c15:f>Daten_Diagramme!$E$27</c15:f>
                      <c15:dlblFieldTableCache>
                        <c:ptCount val="1"/>
                        <c:pt idx="0">
                          <c:v>-10.5</c:v>
                        </c:pt>
                      </c15:dlblFieldTableCache>
                    </c15:dlblFTEntry>
                  </c15:dlblFieldTable>
                  <c15:showDataLabelsRange val="0"/>
                </c:ext>
                <c:ext xmlns:c16="http://schemas.microsoft.com/office/drawing/2014/chart" uri="{C3380CC4-5D6E-409C-BE32-E72D297353CC}">
                  <c16:uniqueId val="{0000000D-91E7-47FD-8514-04AB89F283D9}"/>
                </c:ext>
              </c:extLst>
            </c:dLbl>
            <c:dLbl>
              <c:idx val="14"/>
              <c:tx>
                <c:strRef>
                  <c:f>Daten_Diagramme!$E$28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{997C5EFC-C63E-469C-A64E-0687BDDE41B4}</c15:txfldGUID>
                      <c15:f>Daten_Diagramme!$E$28</c15:f>
                      <c15:dlblFieldTableCache>
                        <c:ptCount val="1"/>
                        <c:pt idx="0">
                          <c:v>2.5</c:v>
                        </c:pt>
                      </c15:dlblFieldTableCache>
                    </c15:dlblFTEntry>
                  </c15:dlblFieldTable>
                  <c15:showDataLabelsRange val="0"/>
                </c:ext>
                <c:ext xmlns:c16="http://schemas.microsoft.com/office/drawing/2014/chart" uri="{C3380CC4-5D6E-409C-BE32-E72D297353CC}">
                  <c16:uniqueId val="{0000000E-91E7-47FD-8514-04AB89F283D9}"/>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{F95982AA-FB9E-4ECC-8B05-5CC2E8C76B2C}</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1E7-47FD-8514-04AB89F283D9}"/>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{0D6E2B74-02CA-408C-951D-3F8C1958476B}</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91E7-47FD-8514-04AB89F283D9}"/>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{540B8D9B-78D3-4D51-BD8A-C06B8D62737B}</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91E7-47FD-8514-04AB89F283D9}"/>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{DED19BA9-CAD6-4DCC-AD69-02F987B36DCF}</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91E7-47FD-8514-04AB89F283D9}"/>
                </c:ext>
              </c:extLst>
            </c:dLbl>
            <c:dLbl>
              <c:idx val="19"/>
              <c:tx>
                <c:strRef>
                  <c:f>Daten_Diagramme!$E$33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{0A9A70F7-3CE0-4543-B2E4-81FCB148DC7A}</c15:txfldGUID>
                      <c15:f>Daten_Diagramme!$E$33</c15:f>
                      <c15:dlblFieldTableCache>
                        <c:ptCount val="1"/>
                        <c:pt idx="0">
                          <c:v>4.2</c:v>
                        </c:pt>
                      </c15:dlblFieldTableCache>
                    </c15:dlblFTEntry>
                  </c15:dlblFieldTable>
                  <c15:showDataLabelsRange val="0"/>
                </c:ext>
                <c:ext xmlns:c16="http://schemas.microsoft.com/office/drawing/2014/chart" uri="{C3380CC4-5D6E-409C-BE32-E72D297353CC}">
                  <c16:uniqueId val="{00000013-91E7-47FD-8514-04AB89F283D9}"/>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{EA217E6B-80A6-4C90-BD54-89053E886E1A}</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91E7-47FD-8514-04AB89F283D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{3B5DF092-801F-4E98-82CF-E5C94AF49D1B}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1E7-47FD-8514-04AB89F283D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{5CA97266-7BE8-4909-93BD-4C944541DA7A}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1E7-47FD-8514-04AB89F283D9}"/>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{A8E3D017-261B-40B3-AF52-01E9C922C427}</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91E7-47FD-8514-04AB89F283D9}"/>
                </c:ext>
              </c:extLst>
            </c:dLbl>
            <c:dLbl>
              <c:idx val="24"/>
              <c:tx>
                <c:strRef>
                  <c:f>Daten_Diagramme!$E$38</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{A8051D43-9C09-45BD-8C8D-982F560A2DDD}</c15:txfldGUID>
                      <c15:f>Daten_Diagramme!$E$38</c15:f>
                      <c15:dlblFieldTableCache>
                        <c:ptCount val="1"/>
                        <c:pt idx="0">
                          <c:v>-8.6</c:v>
                        </c:pt>
                      </c15:dlblFieldTableCache>
                    </c15:dlblFTEntry>
                  </c15:dlblFieldTable>
                  <c15:showDataLabelsRange val="0"/>
                </c:ext>
                <c:ext xmlns:c16="http://schemas.microsoft.com/office/drawing/2014/chart" uri="{C3380CC4-5D6E-409C-BE32-E72D297353CC}">
                  <c16:uniqueId val="{00000018-91E7-47FD-8514-04AB89F283D9}"/>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{0A82DDD0-8E7B-437D-B6A4-BB5990998DD2}</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91E7-47FD-8514-04AB89F283D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{58030B64-58B3-4D74-95FC-DD1F953C1A95}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1E7-47FD-8514-04AB89F283D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{652D6895-EDA7-4D5E-9C41-46112FBC0EFF}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1E7-47FD-8514-04AB89F283D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{4622D2D4-CDB6-42D2-9C7E-2CB833F70A62}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1E7-47FD-8514-04AB89F283D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{DEC56899-45D3-4095-AB8C-3C6854B2F212}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1E7-47FD-8514-04AB89F283D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{708D6021-A9B4-4ADE-83A2-C4B2482306C3}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1E7-47FD-8514-04AB89F283D9}"/>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{FA211B9B-6C9C-4A81-9842-813C12C7182F}</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91E7-47FD-8514-04AB89F283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-2.5387693846923463</c:v>
                </c:pt>
                <c:pt idx="1">
                  <c:v>2.4822695035460991</c:v>
                </c:pt>
                <c:pt idx="2">
                  <c:v>-25.274725274725274</c:v>
                </c:pt>
                <c:pt idx="3">
                  <c:v>-16.026711185308848</c:v>
                </c:pt>
                <c:pt idx="4">
                  <c:v>-13.592233009708737</c:v>
                </c:pt>
                <c:pt idx="5">
                  <c:v>-8.5526315789473681</c:v>
                </c:pt>
                <c:pt idx="6">
                  <c:v>-22.821576763485478</c:v>
                </c:pt>
                <c:pt idx="7">
                  <c:v>0.145985401459854</c:v>
                </c:pt>
                <c:pt idx="8">
                  <c:v>1.2937595129375952</c:v>
                </c:pt>
                <c:pt idx="9">
                  <c:v>1.0610079575596818</c:v>
                </c:pt>
                <c:pt idx="10">
                  <c:v>-6.8684516880093129</c:v>
                </c:pt>
                <c:pt idx="11">
                  <c:v>0</c:v>
                </c:pt>
                <c:pt idx="12">
                  <c:v>0</c:v>
                </c:pt>
                <c:pt idx="13">
                  <c:v>-10.46337817638266</c:v>
                </c:pt>
                <c:pt idx="14">
                  <c:v>2.5331724969843186</c:v>
                </c:pt>
                <c:pt idx="15">
                  <c:v>0</c:v>
                </c:pt>
                <c:pt idx="16">
                  <c:v>-4.395604395604396</c:v>
                </c:pt>
                <c:pt idx="17">
                  <c:v>-5.5045871559633026</c:v>
                </c:pt>
                <c:pt idx="18">
                  <c:v>-1.7241379310344827</c:v>
                </c:pt>
                <c:pt idx="19">
                  <c:v>4.2328042328042326</c:v>
                </c:pt>
                <c:pt idx="20">
                  <c:v>1.408450704225352</c:v>
                </c:pt>
                <c:pt idx="21">
                  <c:v>0</c:v>
                </c:pt>
                <c:pt idx="23">
                  <c:v>2.4822695035460991</c:v>
                </c:pt>
                <c:pt idx="24">
                  <c:v>-8.581818181818182</c:v>
                </c:pt>
                <c:pt idx="25">
                  <c:v>-1.4513330178261556</c:v>
                </c:pt>
              </c:numCache>
            </c:numRef>
          </c:val>
          <c:extLst>
            <c:ext xmlns:c16="http://schemas.microsoft.com/office/drawing/2014/chart" uri="{C3380CC4-5D6E-409C-BE32-E72D297353CC}">
              <c16:uniqueId val="{00000020-91E7-47FD-8514-04AB89F283D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{AC3A030D-017E-4A9E-BB20-5668CE6FF5C7}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1E7-47FD-8514-04AB89F283D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{463FBC41-C232-4D94-9AE3-E24E723E8589}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1E7-47FD-8514-04AB89F283D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{2C0EC6BC-57E8-4BB3-97A3-FEC9775ECEBA}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1E7-47FD-8514-04AB89F283D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{3206B84C-53AF-4426-A3B4-AF032150BA71}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1E7-47FD-8514-04AB89F283D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{5CF8E9DA-92F7-43E7-8B9B-F0712C46E294}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1E7-47FD-8514-04AB89F283D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{BD0D9CDE-9F7C-456E-B66A-EA6C295E8F51}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1E7-47FD-8514-04AB89F283D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{72698EB4-8F4E-4BD2-B9F4-796641B6F91E}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1E7-47FD-8514-04AB89F283D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{C50215A2-B226-4F48-9CCD-DE37F72EE9D4}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1E7-47FD-8514-04AB89F283D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{FDE53162-89DB-44FE-869F-9C16CD8E3F8A}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1E7-47FD-8514-04AB89F283D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{00C1DD42-A1A9-4B6C-99FE-7664D21B7F0D}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1E7-47FD-8514-04AB89F283D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{B4F16300-4D6D-40D4-8C08-36B449C29E4D}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1E7-47FD-8514-04AB89F283D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{D5BB3B0B-4F86-4B9B-BEFC-34D1182461C2}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1E7-47FD-8514-04AB89F283D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{7AAF48D4-0711-4E7B-8816-B43D8D1EF9FA}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1E7-47FD-8514-04AB89F283D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{0F08413F-A0D8-4BD3-A38E-1B893C5E2F14}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1E7-47FD-8514-04AB89F283D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{A5EDECAE-D459-4849-9A44-7BB3B5054724}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1E7-47FD-8514-04AB89F283D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{554EF343-56C9-451F-A93B-1BF2680F28FD}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1E7-47FD-8514-04AB89F283D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{F8875B46-7508-432B-AD3C-0D19379E35F1}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1E7-47FD-8514-04AB89F283D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{6EA83D0A-B94A-4815-9B48-4BA38E48E9BF}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1E7-47FD-8514-04AB89F283D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{10AAD958-E6BB-4082-8CDB-A2A0D6281E7B}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1E7-47FD-8514-04AB89F283D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{E9BDDC46-D6B4-4D94-93B5-3EE8EE847150}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1E7-47FD-8514-04AB89F283D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{2679F88F-18C1-4BB6-9195-9C8DCFFFAB77}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1E7-47FD-8514-04AB89F283D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{4A8F0A66-4F90-4897-8174-6BD048AF52B9}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1E7-47FD-8514-04AB89F283D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{C9362EDD-E564-49EC-9E45-5CA250D75702}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1E7-47FD-8514-04AB89F283D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{20EF564C-6AE1-4F7E-8D39-A01A67DF6869}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1E7-47FD-8514-04AB89F283D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{1EDCF32A-8FF9-4AF2-B370-F8403DA3967C}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1E7-47FD-8514-04AB89F283D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{B95C8E7B-6D12-4E31-89BB-BA5C26992118}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1E7-47FD-8514-04AB89F283D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{1F6AD931-61B3-4DD1-90F1-311DDE0A13C4}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1E7-47FD-8514-04AB89F283D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{E39C584F-B008-40C9-9D57-592DB50DE43C}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1E7-47FD-8514-04AB89F283D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{704F6D0F-8D42-45E0-B9C7-7C322CCA70D3}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1E7-47FD-8514-04AB89F283D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{08332C1B-9756-47EA-92A6-5BBD271715EE}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1E7-47FD-8514-04AB89F283D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{A5109ABA-E1D6-45A3-979B-D17D379DCD1F}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1E7-47FD-8514-04AB89F283D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{2AA7A2CF-7D34-407B-8891-D27E611E13DA}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1E7-47FD-8514-04AB89F283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1E7-47FD-8514-04AB89F283D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1E7-47FD-8514-04AB89F283D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{7B9F1E99-82A2-45B7-BE18-165C8E6F1336}</c15:txfldGUID>
                      <c15:f>Diagramm!$I$46</c15:f>
                      <c15:dlblFieldTableCache>
                        <c:ptCount val="1"/>
                      </c15:dlblFieldTableCache>
                    </c15:dlblFTEntry>
                  </c15:dlblFieldTable>
                  <c15:showDataLabelsRange val="0"/>
                </c:ext>
                <c:ext xmlns:c16="http://schemas.microsoft.com/office/drawing/2014/chart" uri="{C3380CC4-5D6E-409C-BE32-E72D297353CC}">
                  <c16:uniqueId val="{00000000-BD57-4DB4-83F5-A2AC4F86BBE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{68E96293-8A89-41CD-9738-98AF649EBAE6}</c15:txfldGUID>
                      <c15:f>Diagramm!$I$47</c15:f>
                      <c15:dlblFieldTableCache>
                        <c:ptCount val="1"/>
                      </c15:dlblFieldTableCache>
                    </c15:dlblFTEntry>
                  </c15:dlblFieldTable>
                  <c15:showDataLabelsRange val="0"/>
                </c:ext>
                <c:ext xmlns:c16="http://schemas.microsoft.com/office/drawing/2014/chart" uri="{C3380CC4-5D6E-409C-BE32-E72D297353CC}">
                  <c16:uniqueId val="{00000001-BD57-4DB4-83F5-A2AC4F86BBE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{7C8FD384-683B-43F0-BAC7-CFF8392A0DC8}</c15:txfldGUID>
                      <c15:f>Diagramm!$I$48</c15:f>
                      <c15:dlblFieldTableCache>
                        <c:ptCount val="1"/>
                      </c15:dlblFieldTableCache>
                    </c15:dlblFTEntry>
                  </c15:dlblFieldTable>
                  <c15:showDataLabelsRange val="0"/>
                </c:ext>
                <c:ext xmlns:c16="http://schemas.microsoft.com/office/drawing/2014/chart" uri="{C3380CC4-5D6E-409C-BE32-E72D297353CC}">
                  <c16:uniqueId val="{00000002-BD57-4DB4-83F5-A2AC4F86BBE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{9EA8A0FC-4E3E-41B2-A986-3A13C5464C1F}</c15:txfldGUID>
                      <c15:f>Diagramm!$I$49</c15:f>
                      <c15:dlblFieldTableCache>
                        <c:ptCount val="1"/>
                      </c15:dlblFieldTableCache>
                    </c15:dlblFTEntry>
                  </c15:dlblFieldTable>
                  <c15:showDataLabelsRange val="0"/>
                </c:ext>
                <c:ext xmlns:c16="http://schemas.microsoft.com/office/drawing/2014/chart" uri="{C3380CC4-5D6E-409C-BE32-E72D297353CC}">
                  <c16:uniqueId val="{00000003-BD57-4DB4-83F5-A2AC4F86BBE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{D460BAD9-3ABE-4B92-A8BF-F65635905DA3}</c15:txfldGUID>
                      <c15:f>Diagramm!$I$50</c15:f>
                      <c15:dlblFieldTableCache>
                        <c:ptCount val="1"/>
                      </c15:dlblFieldTableCache>
                    </c15:dlblFTEntry>
                  </c15:dlblFieldTable>
                  <c15:showDataLabelsRange val="0"/>
                </c:ext>
                <c:ext xmlns:c16="http://schemas.microsoft.com/office/drawing/2014/chart" uri="{C3380CC4-5D6E-409C-BE32-E72D297353CC}">
                  <c16:uniqueId val="{00000004-BD57-4DB4-83F5-A2AC4F86BBE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{FE5833CE-0D50-40AB-97E1-D75B7090B53E}</c15:txfldGUID>
                      <c15:f>Diagramm!$I$51</c15:f>
                      <c15:dlblFieldTableCache>
                        <c:ptCount val="1"/>
                      </c15:dlblFieldTableCache>
                    </c15:dlblFTEntry>
                  </c15:dlblFieldTable>
                  <c15:showDataLabelsRange val="0"/>
                </c:ext>
                <c:ext xmlns:c16="http://schemas.microsoft.com/office/drawing/2014/chart" uri="{C3380CC4-5D6E-409C-BE32-E72D297353CC}">
                  <c16:uniqueId val="{00000005-BD57-4DB4-83F5-A2AC4F86BBE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{246DCF52-34DD-453B-8F46-0DFAA0225D1A}</c15:txfldGUID>
                      <c15:f>Diagramm!$I$52</c15:f>
                      <c15:dlblFieldTableCache>
                        <c:ptCount val="1"/>
                      </c15:dlblFieldTableCache>
                    </c15:dlblFTEntry>
                  </c15:dlblFieldTable>
                  <c15:showDataLabelsRange val="0"/>
                </c:ext>
                <c:ext xmlns:c16="http://schemas.microsoft.com/office/drawing/2014/chart" uri="{C3380CC4-5D6E-409C-BE32-E72D297353CC}">
                  <c16:uniqueId val="{00000006-BD57-4DB4-83F5-A2AC4F86BBE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{90A2F5E7-CF76-4EB5-BE7D-0013B5EFE3D0}</c15:txfldGUID>
                      <c15:f>Diagramm!$I$53</c15:f>
                      <c15:dlblFieldTableCache>
                        <c:ptCount val="1"/>
                      </c15:dlblFieldTableCache>
                    </c15:dlblFTEntry>
                  </c15:dlblFieldTable>
                  <c15:showDataLabelsRange val="0"/>
                </c:ext>
                <c:ext xmlns:c16="http://schemas.microsoft.com/office/drawing/2014/chart" uri="{C3380CC4-5D6E-409C-BE32-E72D297353CC}">
                  <c16:uniqueId val="{00000007-BD57-4DB4-83F5-A2AC4F86BBE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{55D4CFCE-707A-4846-B85C-C827C37AA8CC}</c15:txfldGUID>
                      <c15:f>Diagramm!$I$54</c15:f>
                      <c15:dlblFieldTableCache>
                        <c:ptCount val="1"/>
                      </c15:dlblFieldTableCache>
                    </c15:dlblFTEntry>
                  </c15:dlblFieldTable>
                  <c15:showDataLabelsRange val="0"/>
                </c:ext>
                <c:ext xmlns:c16="http://schemas.microsoft.com/office/drawing/2014/chart" uri="{C3380CC4-5D6E-409C-BE32-E72D297353CC}">
                  <c16:uniqueId val="{00000008-BD57-4DB4-83F5-A2AC4F86BBE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{778F7AB8-1B1D-49A2-9731-2494F161A98A}</c15:txfldGUID>
                      <c15:f>Diagramm!$I$55</c15:f>
                      <c15:dlblFieldTableCache>
                        <c:ptCount val="1"/>
                      </c15:dlblFieldTableCache>
                    </c15:dlblFTEntry>
                  </c15:dlblFieldTable>
                  <c15:showDataLabelsRange val="0"/>
                </c:ext>
                <c:ext xmlns:c16="http://schemas.microsoft.com/office/drawing/2014/chart" uri="{C3380CC4-5D6E-409C-BE32-E72D297353CC}">
                  <c16:uniqueId val="{00000009-BD57-4DB4-83F5-A2AC4F86BBE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{86B682E2-44F8-4EB4-91E5-3C37623B5F05}</c15:txfldGUID>
                      <c15:f>Diagramm!$I$56</c15:f>
                      <c15:dlblFieldTableCache>
                        <c:ptCount val="1"/>
                      </c15:dlblFieldTableCache>
                    </c15:dlblFTEntry>
                  </c15:dlblFieldTable>
                  <c15:showDataLabelsRange val="0"/>
                </c:ext>
                <c:ext xmlns:c16="http://schemas.microsoft.com/office/drawing/2014/chart" uri="{C3380CC4-5D6E-409C-BE32-E72D297353CC}">
                  <c16:uniqueId val="{0000000A-BD57-4DB4-83F5-A2AC4F86BBE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{84104955-6BDC-460A-84BF-6CAC51949EF2}</c15:txfldGUID>
                      <c15:f>Diagramm!$I$57</c15:f>
                      <c15:dlblFieldTableCache>
                        <c:ptCount val="1"/>
                      </c15:dlblFieldTableCache>
                    </c15:dlblFTEntry>
                  </c15:dlblFieldTable>
                  <c15:showDataLabelsRange val="0"/>
                </c:ext>
                <c:ext xmlns:c16="http://schemas.microsoft.com/office/drawing/2014/chart" uri="{C3380CC4-5D6E-409C-BE32-E72D297353CC}">
                  <c16:uniqueId val="{0000000B-BD57-4DB4-83F5-A2AC4F86BBE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{49768559-1B92-4781-BF18-985F537972D4}</c15:txfldGUID>
                      <c15:f>Diagramm!$I$58</c15:f>
                      <c15:dlblFieldTableCache>
                        <c:ptCount val="1"/>
                      </c15:dlblFieldTableCache>
                    </c15:dlblFTEntry>
                  </c15:dlblFieldTable>
                  <c15:showDataLabelsRange val="0"/>
                </c:ext>
                <c:ext xmlns:c16="http://schemas.microsoft.com/office/drawing/2014/chart" uri="{C3380CC4-5D6E-409C-BE32-E72D297353CC}">
                  <c16:uniqueId val="{0000000C-BD57-4DB4-83F5-A2AC4F86BBE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{7C38CDA7-3DAB-4ACA-B106-D4832A579472}</c15:txfldGUID>
                      <c15:f>Diagramm!$I$59</c15:f>
                      <c15:dlblFieldTableCache>
                        <c:ptCount val="1"/>
                      </c15:dlblFieldTableCache>
                    </c15:dlblFTEntry>
                  </c15:dlblFieldTable>
                  <c15:showDataLabelsRange val="0"/>
                </c:ext>
                <c:ext xmlns:c16="http://schemas.microsoft.com/office/drawing/2014/chart" uri="{C3380CC4-5D6E-409C-BE32-E72D297353CC}">
                  <c16:uniqueId val="{0000000D-BD57-4DB4-83F5-A2AC4F86BBE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{0FF5F4BB-56C7-432A-8E2E-0C1C97DB6634}</c15:txfldGUID>
                      <c15:f>Diagramm!$I$60</c15:f>
                      <c15:dlblFieldTableCache>
                        <c:ptCount val="1"/>
                      </c15:dlblFieldTableCache>
                    </c15:dlblFTEntry>
                  </c15:dlblFieldTable>
                  <c15:showDataLabelsRange val="0"/>
                </c:ext>
                <c:ext xmlns:c16="http://schemas.microsoft.com/office/drawing/2014/chart" uri="{C3380CC4-5D6E-409C-BE32-E72D297353CC}">
                  <c16:uniqueId val="{0000000E-BD57-4DB4-83F5-A2AC4F86BBE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{9B657566-254C-4030-9268-E27F31094EF3}</c15:txfldGUID>
                      <c15:f>Diagramm!$I$61</c15:f>
                      <c15:dlblFieldTableCache>
                        <c:ptCount val="1"/>
                      </c15:dlblFieldTableCache>
                    </c15:dlblFTEntry>
                  </c15:dlblFieldTable>
                  <c15:showDataLabelsRange val="0"/>
                </c:ext>
                <c:ext xmlns:c16="http://schemas.microsoft.com/office/drawing/2014/chart" uri="{C3380CC4-5D6E-409C-BE32-E72D297353CC}">
                  <c16:uniqueId val="{0000000F-BD57-4DB4-83F5-A2AC4F86BBE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{4783B44D-9667-498F-BB14-2D0E0A9554D8}</c15:txfldGUID>
                      <c15:f>Diagramm!$I$62</c15:f>
                      <c15:dlblFieldTableCache>
                        <c:ptCount val="1"/>
                      </c15:dlblFieldTableCache>
                    </c15:dlblFTEntry>
                  </c15:dlblFieldTable>
                  <c15:showDataLabelsRange val="0"/>
                </c:ext>
                <c:ext xmlns:c16="http://schemas.microsoft.com/office/drawing/2014/chart" uri="{C3380CC4-5D6E-409C-BE32-E72D297353CC}">
                  <c16:uniqueId val="{00000010-BD57-4DB4-83F5-A2AC4F86BBE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{23A3E24C-0880-4AFA-B4DC-5110FE829CAC}</c15:txfldGUID>
                      <c15:f>Diagramm!$I$63</c15:f>
                      <c15:dlblFieldTableCache>
                        <c:ptCount val="1"/>
                      </c15:dlblFieldTableCache>
                    </c15:dlblFTEntry>
                  </c15:dlblFieldTable>
                  <c15:showDataLabelsRange val="0"/>
                </c:ext>
                <c:ext xmlns:c16="http://schemas.microsoft.com/office/drawing/2014/chart" uri="{C3380CC4-5D6E-409C-BE32-E72D297353CC}">
                  <c16:uniqueId val="{00000011-BD57-4DB4-83F5-A2AC4F86BBE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{F90C2425-CC06-4B04-A34A-C82D5F80990D}</c15:txfldGUID>
                      <c15:f>Diagramm!$I$64</c15:f>
                      <c15:dlblFieldTableCache>
                        <c:ptCount val="1"/>
                      </c15:dlblFieldTableCache>
                    </c15:dlblFTEntry>
                  </c15:dlblFieldTable>
                  <c15:showDataLabelsRange val="0"/>
                </c:ext>
                <c:ext xmlns:c16="http://schemas.microsoft.com/office/drawing/2014/chart" uri="{C3380CC4-5D6E-409C-BE32-E72D297353CC}">
                  <c16:uniqueId val="{00000012-BD57-4DB4-83F5-A2AC4F86BBE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{3207DA81-16F8-41A7-8FA6-F071A711F0A4}</c15:txfldGUID>
                      <c15:f>Diagramm!$I$65</c15:f>
                      <c15:dlblFieldTableCache>
                        <c:ptCount val="1"/>
                      </c15:dlblFieldTableCache>
                    </c15:dlblFTEntry>
                  </c15:dlblFieldTable>
                  <c15:showDataLabelsRange val="0"/>
                </c:ext>
                <c:ext xmlns:c16="http://schemas.microsoft.com/office/drawing/2014/chart" uri="{C3380CC4-5D6E-409C-BE32-E72D297353CC}">
                  <c16:uniqueId val="{00000013-BD57-4DB4-83F5-A2AC4F86BBE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{DF51687C-0F75-4EF3-A087-008BCB479583}</c15:txfldGUID>
                      <c15:f>Diagramm!$I$66</c15:f>
                      <c15:dlblFieldTableCache>
                        <c:ptCount val="1"/>
                      </c15:dlblFieldTableCache>
                    </c15:dlblFTEntry>
                  </c15:dlblFieldTable>
                  <c15:showDataLabelsRange val="0"/>
                </c:ext>
                <c:ext xmlns:c16="http://schemas.microsoft.com/office/drawing/2014/chart" uri="{C3380CC4-5D6E-409C-BE32-E72D297353CC}">
                  <c16:uniqueId val="{00000014-BD57-4DB4-83F5-A2AC4F86BBE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{5DB1C560-FD2E-411F-AC0B-6B9D86C3ACB2}</c15:txfldGUID>
                      <c15:f>Diagramm!$I$67</c15:f>
                      <c15:dlblFieldTableCache>
                        <c:ptCount val="1"/>
                      </c15:dlblFieldTableCache>
                    </c15:dlblFTEntry>
                  </c15:dlblFieldTable>
                  <c15:showDataLabelsRange val="0"/>
                </c:ext>
                <c:ext xmlns:c16="http://schemas.microsoft.com/office/drawing/2014/chart" uri="{C3380CC4-5D6E-409C-BE32-E72D297353CC}">
                  <c16:uniqueId val="{00000015-BD57-4DB4-83F5-A2AC4F86BB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57-4DB4-83F5-A2AC4F86BBE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{771499C8-C7A2-4D5B-A63B-EC9BFBAE870F}</c15:txfldGUID>
                      <c15:f>Diagramm!$K$46</c15:f>
                      <c15:dlblFieldTableCache>
                        <c:ptCount val="1"/>
                      </c15:dlblFieldTableCache>
                    </c15:dlblFTEntry>
                  </c15:dlblFieldTable>
                  <c15:showDataLabelsRange val="0"/>
                </c:ext>
                <c:ext xmlns:c16="http://schemas.microsoft.com/office/drawing/2014/chart" uri="{C3380CC4-5D6E-409C-BE32-E72D297353CC}">
                  <c16:uniqueId val="{00000017-BD57-4DB4-83F5-A2AC4F86BBE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{716D43C2-5F00-4F66-B8E4-4632A6135C85}</c15:txfldGUID>
                      <c15:f>Diagramm!$K$47</c15:f>
                      <c15:dlblFieldTableCache>
                        <c:ptCount val="1"/>
                      </c15:dlblFieldTableCache>
                    </c15:dlblFTEntry>
                  </c15:dlblFieldTable>
                  <c15:showDataLabelsRange val="0"/>
                </c:ext>
                <c:ext xmlns:c16="http://schemas.microsoft.com/office/drawing/2014/chart" uri="{C3380CC4-5D6E-409C-BE32-E72D297353CC}">
                  <c16:uniqueId val="{00000018-BD57-4DB4-83F5-A2AC4F86BBE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{83D3FC10-E223-43CE-81CF-66E70A7EB189}</c15:txfldGUID>
                      <c15:f>Diagramm!$K$48</c15:f>
                      <c15:dlblFieldTableCache>
                        <c:ptCount val="1"/>
                      </c15:dlblFieldTableCache>
                    </c15:dlblFTEntry>
                  </c15:dlblFieldTable>
                  <c15:showDataLabelsRange val="0"/>
                </c:ext>
                <c:ext xmlns:c16="http://schemas.microsoft.com/office/drawing/2014/chart" uri="{C3380CC4-5D6E-409C-BE32-E72D297353CC}">
                  <c16:uniqueId val="{00000019-BD57-4DB4-83F5-A2AC4F86BBE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{86C3B875-0DF4-47A8-AC8E-7F916F00B174}</c15:txfldGUID>
                      <c15:f>Diagramm!$K$49</c15:f>
                      <c15:dlblFieldTableCache>
                        <c:ptCount val="1"/>
                      </c15:dlblFieldTableCache>
                    </c15:dlblFTEntry>
                  </c15:dlblFieldTable>
                  <c15:showDataLabelsRange val="0"/>
                </c:ext>
                <c:ext xmlns:c16="http://schemas.microsoft.com/office/drawing/2014/chart" uri="{C3380CC4-5D6E-409C-BE32-E72D297353CC}">
                  <c16:uniqueId val="{0000001A-BD57-4DB4-83F5-A2AC4F86BBE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{F9A73732-73F7-49E8-AE21-A7AC220BCF6E}</c15:txfldGUID>
                      <c15:f>Diagramm!$K$50</c15:f>
                      <c15:dlblFieldTableCache>
                        <c:ptCount val="1"/>
                      </c15:dlblFieldTableCache>
                    </c15:dlblFTEntry>
                  </c15:dlblFieldTable>
                  <c15:showDataLabelsRange val="0"/>
                </c:ext>
                <c:ext xmlns:c16="http://schemas.microsoft.com/office/drawing/2014/chart" uri="{C3380CC4-5D6E-409C-BE32-E72D297353CC}">
                  <c16:uniqueId val="{0000001B-BD57-4DB4-83F5-A2AC4F86BBE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{5ADB71A3-06A6-422A-9850-73517844B01A}</c15:txfldGUID>
                      <c15:f>Diagramm!$K$51</c15:f>
                      <c15:dlblFieldTableCache>
                        <c:ptCount val="1"/>
                      </c15:dlblFieldTableCache>
                    </c15:dlblFTEntry>
                  </c15:dlblFieldTable>
                  <c15:showDataLabelsRange val="0"/>
                </c:ext>
                <c:ext xmlns:c16="http://schemas.microsoft.com/office/drawing/2014/chart" uri="{C3380CC4-5D6E-409C-BE32-E72D297353CC}">
                  <c16:uniqueId val="{0000001C-BD57-4DB4-83F5-A2AC4F86BBE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{35CA8A6F-7B95-4540-9AE1-43FA40D2AA0F}</c15:txfldGUID>
                      <c15:f>Diagramm!$K$52</c15:f>
                      <c15:dlblFieldTableCache>
                        <c:ptCount val="1"/>
                      </c15:dlblFieldTableCache>
                    </c15:dlblFTEntry>
                  </c15:dlblFieldTable>
                  <c15:showDataLabelsRange val="0"/>
                </c:ext>
                <c:ext xmlns:c16="http://schemas.microsoft.com/office/drawing/2014/chart" uri="{C3380CC4-5D6E-409C-BE32-E72D297353CC}">
                  <c16:uniqueId val="{0000001D-BD57-4DB4-83F5-A2AC4F86BBE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{173B500F-B85B-48F9-88FA-53B4135351CE}</c15:txfldGUID>
                      <c15:f>Diagramm!$K$53</c15:f>
                      <c15:dlblFieldTableCache>
                        <c:ptCount val="1"/>
                      </c15:dlblFieldTableCache>
                    </c15:dlblFTEntry>
                  </c15:dlblFieldTable>
                  <c15:showDataLabelsRange val="0"/>
                </c:ext>
                <c:ext xmlns:c16="http://schemas.microsoft.com/office/drawing/2014/chart" uri="{C3380CC4-5D6E-409C-BE32-E72D297353CC}">
                  <c16:uniqueId val="{0000001E-BD57-4DB4-83F5-A2AC4F86BBE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{F7BB96CB-C2F3-42C6-8653-A0575EE64FCF}</c15:txfldGUID>
                      <c15:f>Diagramm!$K$54</c15:f>
                      <c15:dlblFieldTableCache>
                        <c:ptCount val="1"/>
                      </c15:dlblFieldTableCache>
                    </c15:dlblFTEntry>
                  </c15:dlblFieldTable>
                  <c15:showDataLabelsRange val="0"/>
                </c:ext>
                <c:ext xmlns:c16="http://schemas.microsoft.com/office/drawing/2014/chart" uri="{C3380CC4-5D6E-409C-BE32-E72D297353CC}">
                  <c16:uniqueId val="{0000001F-BD57-4DB4-83F5-A2AC4F86BBE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{EFE29B7F-7AED-4479-9384-CB1EFCEC85C3}</c15:txfldGUID>
                      <c15:f>Diagramm!$K$55</c15:f>
                      <c15:dlblFieldTableCache>
                        <c:ptCount val="1"/>
                      </c15:dlblFieldTableCache>
                    </c15:dlblFTEntry>
                  </c15:dlblFieldTable>
                  <c15:showDataLabelsRange val="0"/>
                </c:ext>
                <c:ext xmlns:c16="http://schemas.microsoft.com/office/drawing/2014/chart" uri="{C3380CC4-5D6E-409C-BE32-E72D297353CC}">
                  <c16:uniqueId val="{00000020-BD57-4DB4-83F5-A2AC4F86BBE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{6E1DA57D-8A5F-49C8-A0F1-A38ACE5CD66C}</c15:txfldGUID>
                      <c15:f>Diagramm!$K$56</c15:f>
                      <c15:dlblFieldTableCache>
                        <c:ptCount val="1"/>
                      </c15:dlblFieldTableCache>
                    </c15:dlblFTEntry>
                  </c15:dlblFieldTable>
                  <c15:showDataLabelsRange val="0"/>
                </c:ext>
                <c:ext xmlns:c16="http://schemas.microsoft.com/office/drawing/2014/chart" uri="{C3380CC4-5D6E-409C-BE32-E72D297353CC}">
                  <c16:uniqueId val="{00000021-BD57-4DB4-83F5-A2AC4F86BBE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{3E2906AA-EC0B-48A4-AF27-5554349997CD}</c15:txfldGUID>
                      <c15:f>Diagramm!$K$57</c15:f>
                      <c15:dlblFieldTableCache>
                        <c:ptCount val="1"/>
                      </c15:dlblFieldTableCache>
                    </c15:dlblFTEntry>
                  </c15:dlblFieldTable>
                  <c15:showDataLabelsRange val="0"/>
                </c:ext>
                <c:ext xmlns:c16="http://schemas.microsoft.com/office/drawing/2014/chart" uri="{C3380CC4-5D6E-409C-BE32-E72D297353CC}">
                  <c16:uniqueId val="{00000022-BD57-4DB4-83F5-A2AC4F86BBE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{C8879F1F-55B0-499A-B3CD-E16A4EF82B5B}</c15:txfldGUID>
                      <c15:f>Diagramm!$K$58</c15:f>
                      <c15:dlblFieldTableCache>
                        <c:ptCount val="1"/>
                      </c15:dlblFieldTableCache>
                    </c15:dlblFTEntry>
                  </c15:dlblFieldTable>
                  <c15:showDataLabelsRange val="0"/>
                </c:ext>
                <c:ext xmlns:c16="http://schemas.microsoft.com/office/drawing/2014/chart" uri="{C3380CC4-5D6E-409C-BE32-E72D297353CC}">
                  <c16:uniqueId val="{00000023-BD57-4DB4-83F5-A2AC4F86BBE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{35D20D66-4BDC-46CE-827F-0F2DA6C6A69A}</c15:txfldGUID>
                      <c15:f>Diagramm!$K$59</c15:f>
                      <c15:dlblFieldTableCache>
                        <c:ptCount val="1"/>
                      </c15:dlblFieldTableCache>
                    </c15:dlblFTEntry>
                  </c15:dlblFieldTable>
                  <c15:showDataLabelsRange val="0"/>
                </c:ext>
                <c:ext xmlns:c16="http://schemas.microsoft.com/office/drawing/2014/chart" uri="{C3380CC4-5D6E-409C-BE32-E72D297353CC}">
                  <c16:uniqueId val="{00000024-BD57-4DB4-83F5-A2AC4F86BBE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{FE627131-1DF6-4453-87CE-145303664F9D}</c15:txfldGUID>
                      <c15:f>Diagramm!$K$60</c15:f>
                      <c15:dlblFieldTableCache>
                        <c:ptCount val="1"/>
                      </c15:dlblFieldTableCache>
                    </c15:dlblFTEntry>
                  </c15:dlblFieldTable>
                  <c15:showDataLabelsRange val="0"/>
                </c:ext>
                <c:ext xmlns:c16="http://schemas.microsoft.com/office/drawing/2014/chart" uri="{C3380CC4-5D6E-409C-BE32-E72D297353CC}">
                  <c16:uniqueId val="{00000025-BD57-4DB4-83F5-A2AC4F86BBE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{D3B6E0C3-21CE-4B47-915C-F30C32B77554}</c15:txfldGUID>
                      <c15:f>Diagramm!$K$61</c15:f>
                      <c15:dlblFieldTableCache>
                        <c:ptCount val="1"/>
                      </c15:dlblFieldTableCache>
                    </c15:dlblFTEntry>
                  </c15:dlblFieldTable>
                  <c15:showDataLabelsRange val="0"/>
                </c:ext>
                <c:ext xmlns:c16="http://schemas.microsoft.com/office/drawing/2014/chart" uri="{C3380CC4-5D6E-409C-BE32-E72D297353CC}">
                  <c16:uniqueId val="{00000026-BD57-4DB4-83F5-A2AC4F86BBE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{C1F33113-6848-42ED-A4DE-B255865CE519}</c15:txfldGUID>
                      <c15:f>Diagramm!$K$62</c15:f>
                      <c15:dlblFieldTableCache>
                        <c:ptCount val="1"/>
                      </c15:dlblFieldTableCache>
                    </c15:dlblFTEntry>
                  </c15:dlblFieldTable>
                  <c15:showDataLabelsRange val="0"/>
                </c:ext>
                <c:ext xmlns:c16="http://schemas.microsoft.com/office/drawing/2014/chart" uri="{C3380CC4-5D6E-409C-BE32-E72D297353CC}">
                  <c16:uniqueId val="{00000027-BD57-4DB4-83F5-A2AC4F86BBE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{578345A8-F552-4EB3-B5BC-BC0268B10FE3}</c15:txfldGUID>
                      <c15:f>Diagramm!$K$63</c15:f>
                      <c15:dlblFieldTableCache>
                        <c:ptCount val="1"/>
                      </c15:dlblFieldTableCache>
                    </c15:dlblFTEntry>
                  </c15:dlblFieldTable>
                  <c15:showDataLabelsRange val="0"/>
                </c:ext>
                <c:ext xmlns:c16="http://schemas.microsoft.com/office/drawing/2014/chart" uri="{C3380CC4-5D6E-409C-BE32-E72D297353CC}">
                  <c16:uniqueId val="{00000028-BD57-4DB4-83F5-A2AC4F86BBE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{9C453A53-2876-4D55-A69E-8F26C8C07543}</c15:txfldGUID>
                      <c15:f>Diagramm!$K$64</c15:f>
                      <c15:dlblFieldTableCache>
                        <c:ptCount val="1"/>
                      </c15:dlblFieldTableCache>
                    </c15:dlblFTEntry>
                  </c15:dlblFieldTable>
                  <c15:showDataLabelsRange val="0"/>
                </c:ext>
                <c:ext xmlns:c16="http://schemas.microsoft.com/office/drawing/2014/chart" uri="{C3380CC4-5D6E-409C-BE32-E72D297353CC}">
                  <c16:uniqueId val="{00000029-BD57-4DB4-83F5-A2AC4F86BBE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{BC1D632E-92DA-415F-A32C-FD4424F62CD7}</c15:txfldGUID>
                      <c15:f>Diagramm!$K$65</c15:f>
                      <c15:dlblFieldTableCache>
                        <c:ptCount val="1"/>
                      </c15:dlblFieldTableCache>
                    </c15:dlblFTEntry>
                  </c15:dlblFieldTable>
                  <c15:showDataLabelsRange val="0"/>
                </c:ext>
                <c:ext xmlns:c16="http://schemas.microsoft.com/office/drawing/2014/chart" uri="{C3380CC4-5D6E-409C-BE32-E72D297353CC}">
                  <c16:uniqueId val="{0000002A-BD57-4DB4-83F5-A2AC4F86BBE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{94D54325-8524-4C1B-98BA-A1175E83DB05}</c15:txfldGUID>
                      <c15:f>Diagramm!$K$66</c15:f>
                      <c15:dlblFieldTableCache>
                        <c:ptCount val="1"/>
                      </c15:dlblFieldTableCache>
                    </c15:dlblFTEntry>
                  </c15:dlblFieldTable>
                  <c15:showDataLabelsRange val="0"/>
                </c:ext>
                <c:ext xmlns:c16="http://schemas.microsoft.com/office/drawing/2014/chart" uri="{C3380CC4-5D6E-409C-BE32-E72D297353CC}">
                  <c16:uniqueId val="{0000002B-BD57-4DB4-83F5-A2AC4F86BBE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{410E4073-E0B2-4DCE-AD4A-E303495149C8}</c15:txfldGUID>
                      <c15:f>Diagramm!$K$67</c15:f>
                      <c15:dlblFieldTableCache>
                        <c:ptCount val="1"/>
                      </c15:dlblFieldTableCache>
                    </c15:dlblFTEntry>
                  </c15:dlblFieldTable>
                  <c15:showDataLabelsRange val="0"/>
                </c:ext>
                <c:ext xmlns:c16="http://schemas.microsoft.com/office/drawing/2014/chart" uri="{C3380CC4-5D6E-409C-BE32-E72D297353CC}">
                  <c16:uniqueId val="{0000002C-BD57-4DB4-83F5-A2AC4F86BB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57-4DB4-83F5-A2AC4F86BBE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{B24AC2FB-2528-49EF-9973-449ED30A54B0}</c15:txfldGUID>
                      <c15:f>Diagramm!$J$46</c15:f>
                      <c15:dlblFieldTableCache>
                        <c:ptCount val="1"/>
                      </c15:dlblFieldTableCache>
                    </c15:dlblFTEntry>
                  </c15:dlblFieldTable>
                  <c15:showDataLabelsRange val="0"/>
                </c:ext>
                <c:ext xmlns:c16="http://schemas.microsoft.com/office/drawing/2014/chart" uri="{C3380CC4-5D6E-409C-BE32-E72D297353CC}">
                  <c16:uniqueId val="{0000002E-BD57-4DB4-83F5-A2AC4F86BBE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{BE90CE09-ACEF-4D37-9D61-C679575D5FB0}</c15:txfldGUID>
                      <c15:f>Diagramm!$J$47</c15:f>
                      <c15:dlblFieldTableCache>
                        <c:ptCount val="1"/>
                      </c15:dlblFieldTableCache>
                    </c15:dlblFTEntry>
                  </c15:dlblFieldTable>
                  <c15:showDataLabelsRange val="0"/>
                </c:ext>
                <c:ext xmlns:c16="http://schemas.microsoft.com/office/drawing/2014/chart" uri="{C3380CC4-5D6E-409C-BE32-E72D297353CC}">
                  <c16:uniqueId val="{0000002F-BD57-4DB4-83F5-A2AC4F86BBE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{DCD5FCFF-3372-4D58-8605-5859EA1117F4}</c15:txfldGUID>
                      <c15:f>Diagramm!$J$48</c15:f>
                      <c15:dlblFieldTableCache>
                        <c:ptCount val="1"/>
                      </c15:dlblFieldTableCache>
                    </c15:dlblFTEntry>
                  </c15:dlblFieldTable>
                  <c15:showDataLabelsRange val="0"/>
                </c:ext>
                <c:ext xmlns:c16="http://schemas.microsoft.com/office/drawing/2014/chart" uri="{C3380CC4-5D6E-409C-BE32-E72D297353CC}">
                  <c16:uniqueId val="{00000030-BD57-4DB4-83F5-A2AC4F86BBE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{93190499-23F3-4ADC-B110-074503A30E01}</c15:txfldGUID>
                      <c15:f>Diagramm!$J$49</c15:f>
                      <c15:dlblFieldTableCache>
                        <c:ptCount val="1"/>
                      </c15:dlblFieldTableCache>
                    </c15:dlblFTEntry>
                  </c15:dlblFieldTable>
                  <c15:showDataLabelsRange val="0"/>
                </c:ext>
                <c:ext xmlns:c16="http://schemas.microsoft.com/office/drawing/2014/chart" uri="{C3380CC4-5D6E-409C-BE32-E72D297353CC}">
                  <c16:uniqueId val="{00000031-BD57-4DB4-83F5-A2AC4F86BBE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{AD58C3C0-1D8C-4939-8BE8-B06587009C53}</c15:txfldGUID>
                      <c15:f>Diagramm!$J$50</c15:f>
                      <c15:dlblFieldTableCache>
                        <c:ptCount val="1"/>
                      </c15:dlblFieldTableCache>
                    </c15:dlblFTEntry>
                  </c15:dlblFieldTable>
                  <c15:showDataLabelsRange val="0"/>
                </c:ext>
                <c:ext xmlns:c16="http://schemas.microsoft.com/office/drawing/2014/chart" uri="{C3380CC4-5D6E-409C-BE32-E72D297353CC}">
                  <c16:uniqueId val="{00000032-BD57-4DB4-83F5-A2AC4F86BBE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{1E265394-EB2C-4CE0-AF6B-65FC3390A3AD}</c15:txfldGUID>
                      <c15:f>Diagramm!$J$51</c15:f>
                      <c15:dlblFieldTableCache>
                        <c:ptCount val="1"/>
                      </c15:dlblFieldTableCache>
                    </c15:dlblFTEntry>
                  </c15:dlblFieldTable>
                  <c15:showDataLabelsRange val="0"/>
                </c:ext>
                <c:ext xmlns:c16="http://schemas.microsoft.com/office/drawing/2014/chart" uri="{C3380CC4-5D6E-409C-BE32-E72D297353CC}">
                  <c16:uniqueId val="{00000033-BD57-4DB4-83F5-A2AC4F86BBE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{00F692BC-BB54-49E2-81D8-D1E03FECF392}</c15:txfldGUID>
                      <c15:f>Diagramm!$J$52</c15:f>
                      <c15:dlblFieldTableCache>
                        <c:ptCount val="1"/>
                      </c15:dlblFieldTableCache>
                    </c15:dlblFTEntry>
                  </c15:dlblFieldTable>
                  <c15:showDataLabelsRange val="0"/>
                </c:ext>
                <c:ext xmlns:c16="http://schemas.microsoft.com/office/drawing/2014/chart" uri="{C3380CC4-5D6E-409C-BE32-E72D297353CC}">
                  <c16:uniqueId val="{00000034-BD57-4DB4-83F5-A2AC4F86BBE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{3C5190CA-3CE3-4E92-B425-C591495C356C}</c15:txfldGUID>
                      <c15:f>Diagramm!$J$53</c15:f>
                      <c15:dlblFieldTableCache>
                        <c:ptCount val="1"/>
                      </c15:dlblFieldTableCache>
                    </c15:dlblFTEntry>
                  </c15:dlblFieldTable>
                  <c15:showDataLabelsRange val="0"/>
                </c:ext>
                <c:ext xmlns:c16="http://schemas.microsoft.com/office/drawing/2014/chart" uri="{C3380CC4-5D6E-409C-BE32-E72D297353CC}">
                  <c16:uniqueId val="{00000035-BD57-4DB4-83F5-A2AC4F86BBE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{3DA4E22B-94D2-4195-BBA3-E9CBC44EED97}</c15:txfldGUID>
                      <c15:f>Diagramm!$J$54</c15:f>
                      <c15:dlblFieldTableCache>
                        <c:ptCount val="1"/>
                      </c15:dlblFieldTableCache>
                    </c15:dlblFTEntry>
                  </c15:dlblFieldTable>
                  <c15:showDataLabelsRange val="0"/>
                </c:ext>
                <c:ext xmlns:c16="http://schemas.microsoft.com/office/drawing/2014/chart" uri="{C3380CC4-5D6E-409C-BE32-E72D297353CC}">
                  <c16:uniqueId val="{00000036-BD57-4DB4-83F5-A2AC4F86BBE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{16243417-3E88-4599-96CC-C1A1DB163F6D}</c15:txfldGUID>
                      <c15:f>Diagramm!$J$55</c15:f>
                      <c15:dlblFieldTableCache>
                        <c:ptCount val="1"/>
                      </c15:dlblFieldTableCache>
                    </c15:dlblFTEntry>
                  </c15:dlblFieldTable>
                  <c15:showDataLabelsRange val="0"/>
                </c:ext>
                <c:ext xmlns:c16="http://schemas.microsoft.com/office/drawing/2014/chart" uri="{C3380CC4-5D6E-409C-BE32-E72D297353CC}">
                  <c16:uniqueId val="{00000037-BD57-4DB4-83F5-A2AC4F86BBE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{AD94F6A5-2E6F-4325-8BD8-730738BE2D98}</c15:txfldGUID>
                      <c15:f>Diagramm!$J$56</c15:f>
                      <c15:dlblFieldTableCache>
                        <c:ptCount val="1"/>
                      </c15:dlblFieldTableCache>
                    </c15:dlblFTEntry>
                  </c15:dlblFieldTable>
                  <c15:showDataLabelsRange val="0"/>
                </c:ext>
                <c:ext xmlns:c16="http://schemas.microsoft.com/office/drawing/2014/chart" uri="{C3380CC4-5D6E-409C-BE32-E72D297353CC}">
                  <c16:uniqueId val="{00000038-BD57-4DB4-83F5-A2AC4F86BBE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{47E2EFE3-5A24-487E-8C1D-F2F5B2171C42}</c15:txfldGUID>
                      <c15:f>Diagramm!$J$57</c15:f>
                      <c15:dlblFieldTableCache>
                        <c:ptCount val="1"/>
                      </c15:dlblFieldTableCache>
                    </c15:dlblFTEntry>
                  </c15:dlblFieldTable>
                  <c15:showDataLabelsRange val="0"/>
                </c:ext>
                <c:ext xmlns:c16="http://schemas.microsoft.com/office/drawing/2014/chart" uri="{C3380CC4-5D6E-409C-BE32-E72D297353CC}">
                  <c16:uniqueId val="{00000039-BD57-4DB4-83F5-A2AC4F86BBE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{FE065A6D-8F07-43B8-A748-264CC78439E2}</c15:txfldGUID>
                      <c15:f>Diagramm!$J$58</c15:f>
                      <c15:dlblFieldTableCache>
                        <c:ptCount val="1"/>
                      </c15:dlblFieldTableCache>
                    </c15:dlblFTEntry>
                  </c15:dlblFieldTable>
                  <c15:showDataLabelsRange val="0"/>
                </c:ext>
                <c:ext xmlns:c16="http://schemas.microsoft.com/office/drawing/2014/chart" uri="{C3380CC4-5D6E-409C-BE32-E72D297353CC}">
                  <c16:uniqueId val="{0000003A-BD57-4DB4-83F5-A2AC4F86BBE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{BD566E29-3144-4E40-A665-88F5C837F0D1}</c15:txfldGUID>
                      <c15:f>Diagramm!$J$59</c15:f>
                      <c15:dlblFieldTableCache>
                        <c:ptCount val="1"/>
                      </c15:dlblFieldTableCache>
                    </c15:dlblFTEntry>
                  </c15:dlblFieldTable>
                  <c15:showDataLabelsRange val="0"/>
                </c:ext>
                <c:ext xmlns:c16="http://schemas.microsoft.com/office/drawing/2014/chart" uri="{C3380CC4-5D6E-409C-BE32-E72D297353CC}">
                  <c16:uniqueId val="{0000003B-BD57-4DB4-83F5-A2AC4F86BBE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{4CDADE3C-43E5-4715-B7C4-FD78EE9DE730}</c15:txfldGUID>
                      <c15:f>Diagramm!$J$60</c15:f>
                      <c15:dlblFieldTableCache>
                        <c:ptCount val="1"/>
                      </c15:dlblFieldTableCache>
                    </c15:dlblFTEntry>
                  </c15:dlblFieldTable>
                  <c15:showDataLabelsRange val="0"/>
                </c:ext>
                <c:ext xmlns:c16="http://schemas.microsoft.com/office/drawing/2014/chart" uri="{C3380CC4-5D6E-409C-BE32-E72D297353CC}">
                  <c16:uniqueId val="{0000003C-BD57-4DB4-83F5-A2AC4F86BBE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{037AE433-5CB7-4EDD-9C48-647307DA4E60}</c15:txfldGUID>
                      <c15:f>Diagramm!$J$61</c15:f>
                      <c15:dlblFieldTableCache>
                        <c:ptCount val="1"/>
                      </c15:dlblFieldTableCache>
                    </c15:dlblFTEntry>
                  </c15:dlblFieldTable>
                  <c15:showDataLabelsRange val="0"/>
                </c:ext>
                <c:ext xmlns:c16="http://schemas.microsoft.com/office/drawing/2014/chart" uri="{C3380CC4-5D6E-409C-BE32-E72D297353CC}">
                  <c16:uniqueId val="{0000003D-BD57-4DB4-83F5-A2AC4F86BBE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{F08F64D3-CDFD-427A-9909-8EB58B32C594}</c15:txfldGUID>
                      <c15:f>Diagramm!$J$62</c15:f>
                      <c15:dlblFieldTableCache>
                        <c:ptCount val="1"/>
                      </c15:dlblFieldTableCache>
                    </c15:dlblFTEntry>
                  </c15:dlblFieldTable>
                  <c15:showDataLabelsRange val="0"/>
                </c:ext>
                <c:ext xmlns:c16="http://schemas.microsoft.com/office/drawing/2014/chart" uri="{C3380CC4-5D6E-409C-BE32-E72D297353CC}">
                  <c16:uniqueId val="{0000003E-BD57-4DB4-83F5-A2AC4F86BBE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{C6202B6E-D218-442B-8182-F26B44E16EBD}</c15:txfldGUID>
                      <c15:f>Diagramm!$J$63</c15:f>
                      <c15:dlblFieldTableCache>
                        <c:ptCount val="1"/>
                      </c15:dlblFieldTableCache>
                    </c15:dlblFTEntry>
                  </c15:dlblFieldTable>
                  <c15:showDataLabelsRange val="0"/>
                </c:ext>
                <c:ext xmlns:c16="http://schemas.microsoft.com/office/drawing/2014/chart" uri="{C3380CC4-5D6E-409C-BE32-E72D297353CC}">
                  <c16:uniqueId val="{0000003F-BD57-4DB4-83F5-A2AC4F86BBE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{414B26D6-035D-4DAC-9A9B-D2DCF4C2A7B1}</c15:txfldGUID>
                      <c15:f>Diagramm!$J$64</c15:f>
                      <c15:dlblFieldTableCache>
                        <c:ptCount val="1"/>
                      </c15:dlblFieldTableCache>
                    </c15:dlblFTEntry>
                  </c15:dlblFieldTable>
                  <c15:showDataLabelsRange val="0"/>
                </c:ext>
                <c:ext xmlns:c16="http://schemas.microsoft.com/office/drawing/2014/chart" uri="{C3380CC4-5D6E-409C-BE32-E72D297353CC}">
                  <c16:uniqueId val="{00000040-BD57-4DB4-83F5-A2AC4F86BBE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{E495BB2C-B8CD-4EFD-880E-A87FC4B8B1B2}</c15:txfldGUID>
                      <c15:f>Diagramm!$J$65</c15:f>
                      <c15:dlblFieldTableCache>
                        <c:ptCount val="1"/>
                      </c15:dlblFieldTableCache>
                    </c15:dlblFTEntry>
                  </c15:dlblFieldTable>
                  <c15:showDataLabelsRange val="0"/>
                </c:ext>
                <c:ext xmlns:c16="http://schemas.microsoft.com/office/drawing/2014/chart" uri="{C3380CC4-5D6E-409C-BE32-E72D297353CC}">
                  <c16:uniqueId val="{00000041-BD57-4DB4-83F5-A2AC4F86BBE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{1AF314E2-490B-4DEA-A6D4-10459D9659A9}</c15:txfldGUID>
                      <c15:f>Diagramm!$J$66</c15:f>
                      <c15:dlblFieldTableCache>
                        <c:ptCount val="1"/>
                      </c15:dlblFieldTableCache>
                    </c15:dlblFTEntry>
                  </c15:dlblFieldTable>
                  <c15:showDataLabelsRange val="0"/>
                </c:ext>
                <c:ext xmlns:c16="http://schemas.microsoft.com/office/drawing/2014/chart" uri="{C3380CC4-5D6E-409C-BE32-E72D297353CC}">
                  <c16:uniqueId val="{00000042-BD57-4DB4-83F5-A2AC4F86BBE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{D64E8E0A-243D-44B0-9558-9AAC3236426D}</c15:txfldGUID>
                      <c15:f>Diagramm!$J$67</c15:f>
                      <c15:dlblFieldTableCache>
                        <c:ptCount val="1"/>
                      </c15:dlblFieldTableCache>
                    </c15:dlblFTEntry>
                  </c15:dlblFieldTable>
                  <c15:showDataLabelsRange val="0"/>
                </c:ext>
                <c:ext xmlns:c16="http://schemas.microsoft.com/office/drawing/2014/chart" uri="{C3380CC4-5D6E-409C-BE32-E72D297353CC}">
                  <c16:uniqueId val="{00000043-BD57-4DB4-83F5-A2AC4F86BB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57-4DB4-83F5-A2AC4F86BBE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E2-4214-B26F-2BA7C17C48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E2-4214-B26F-2BA7C17C48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E2-4214-B26F-2BA7C17C48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E2-4214-B26F-2BA7C17C48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E2-4214-B26F-2BA7C17C48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E2-4214-B26F-2BA7C17C48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E2-4214-B26F-2BA7C17C48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E2-4214-B26F-2BA7C17C48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E2-4214-B26F-2BA7C17C48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E2-4214-B26F-2BA7C17C48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E2-4214-B26F-2BA7C17C48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E2-4214-B26F-2BA7C17C48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E2-4214-B26F-2BA7C17C48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E2-4214-B26F-2BA7C17C48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E2-4214-B26F-2BA7C17C48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E2-4214-B26F-2BA7C17C48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3E2-4214-B26F-2BA7C17C48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E2-4214-B26F-2BA7C17C48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E2-4214-B26F-2BA7C17C48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E2-4214-B26F-2BA7C17C48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3E2-4214-B26F-2BA7C17C48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E2-4214-B26F-2BA7C17C48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E2-4214-B26F-2BA7C17C486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E2-4214-B26F-2BA7C17C48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3E2-4214-B26F-2BA7C17C48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E2-4214-B26F-2BA7C17C48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3E2-4214-B26F-2BA7C17C48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3E2-4214-B26F-2BA7C17C48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3E2-4214-B26F-2BA7C17C48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3E2-4214-B26F-2BA7C17C48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3E2-4214-B26F-2BA7C17C48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3E2-4214-B26F-2BA7C17C48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3E2-4214-B26F-2BA7C17C48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3E2-4214-B26F-2BA7C17C48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3E2-4214-B26F-2BA7C17C48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3E2-4214-B26F-2BA7C17C48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3E2-4214-B26F-2BA7C17C48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3E2-4214-B26F-2BA7C17C48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3E2-4214-B26F-2BA7C17C48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3E2-4214-B26F-2BA7C17C48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3E2-4214-B26F-2BA7C17C48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3E2-4214-B26F-2BA7C17C48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3E2-4214-B26F-2BA7C17C48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3E2-4214-B26F-2BA7C17C48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3E2-4214-B26F-2BA7C17C486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E2-4214-B26F-2BA7C17C486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3E2-4214-B26F-2BA7C17C48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3E2-4214-B26F-2BA7C17C48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3E2-4214-B26F-2BA7C17C48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3E2-4214-B26F-2BA7C17C48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3E2-4214-B26F-2BA7C17C48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3E2-4214-B26F-2BA7C17C48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3E2-4214-B26F-2BA7C17C48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3E2-4214-B26F-2BA7C17C48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3E2-4214-B26F-2BA7C17C48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3E2-4214-B26F-2BA7C17C48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3E2-4214-B26F-2BA7C17C48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3E2-4214-B26F-2BA7C17C48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3E2-4214-B26F-2BA7C17C48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3E2-4214-B26F-2BA7C17C48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3E2-4214-B26F-2BA7C17C48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3E2-4214-B26F-2BA7C17C48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3E2-4214-B26F-2BA7C17C48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3E2-4214-B26F-2BA7C17C48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3E2-4214-B26F-2BA7C17C48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3E2-4214-B26F-2BA7C17C48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3E2-4214-B26F-2BA7C17C48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3E2-4214-B26F-2BA7C17C48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E2-4214-B26F-2BA7C17C486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101.73247293011048</c:v>
                </c:pt>
                <c:pt idx="2">
                  <c:v>103.65525538663458</c:v>
                </c:pt>
                <c:pt idx="3">
                  <c:v>101.10904517116921</c:v>
                </c:pt>
                <c:pt idx="4">
                  <c:v>101.37372853549162</c:v>
                </c:pt>
                <c:pt idx="5">
                  <c:v>102.79120638740021</c:v>
                </c:pt>
                <c:pt idx="6">
                  <c:v>105.02679645630538</c:v>
                </c:pt>
                <c:pt idx="7">
                  <c:v>103.54369462977139</c:v>
                </c:pt>
                <c:pt idx="8">
                  <c:v>104.39024390243902</c:v>
                </c:pt>
                <c:pt idx="9">
                  <c:v>106.38083779940939</c:v>
                </c:pt>
                <c:pt idx="10">
                  <c:v>108.13299792190747</c:v>
                </c:pt>
                <c:pt idx="11">
                  <c:v>107.24051186700207</c:v>
                </c:pt>
                <c:pt idx="12">
                  <c:v>107.43519632505742</c:v>
                </c:pt>
                <c:pt idx="13">
                  <c:v>109.29672973859783</c:v>
                </c:pt>
                <c:pt idx="14">
                  <c:v>110.74483211199826</c:v>
                </c:pt>
                <c:pt idx="15">
                  <c:v>109.81953406978016</c:v>
                </c:pt>
                <c:pt idx="16">
                  <c:v>109.4411024827737</c:v>
                </c:pt>
                <c:pt idx="17">
                  <c:v>110.85858033468227</c:v>
                </c:pt>
                <c:pt idx="18">
                  <c:v>112.70698895329761</c:v>
                </c:pt>
                <c:pt idx="19">
                  <c:v>111.76856611615445</c:v>
                </c:pt>
                <c:pt idx="20">
                  <c:v>111.01607787378323</c:v>
                </c:pt>
                <c:pt idx="21">
                  <c:v>112.2038718145029</c:v>
                </c:pt>
                <c:pt idx="22">
                  <c:v>114.66914579459694</c:v>
                </c:pt>
                <c:pt idx="23">
                  <c:v>113.41354041343104</c:v>
                </c:pt>
                <c:pt idx="24">
                  <c:v>111.52575741004047</c:v>
                </c:pt>
              </c:numCache>
            </c:numRef>
          </c:val>
          <c:smooth val="0"/>
          <c:extLst>
            <c:ext xmlns:c16="http://schemas.microsoft.com/office/drawing/2014/chart" uri="{C3380CC4-5D6E-409C-BE32-E72D297353CC}">
              <c16:uniqueId val="{00000000-758A-4D2A-8F8F-3831598908D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103.89144905273938</c:v>
                </c:pt>
                <c:pt idx="2">
                  <c:v>109.4726062467998</c:v>
                </c:pt>
                <c:pt idx="3">
                  <c:v>109.88223246287762</c:v>
                </c:pt>
                <c:pt idx="4">
                  <c:v>105.1715309779826</c:v>
                </c:pt>
                <c:pt idx="5">
                  <c:v>114.49052739375321</c:v>
                </c:pt>
                <c:pt idx="6">
                  <c:v>118.53558627752176</c:v>
                </c:pt>
                <c:pt idx="7">
                  <c:v>114.54173067076292</c:v>
                </c:pt>
                <c:pt idx="8">
                  <c:v>113.46646185355863</c:v>
                </c:pt>
                <c:pt idx="9">
                  <c:v>116.84587813620071</c:v>
                </c:pt>
                <c:pt idx="10">
                  <c:v>122.58064516129032</c:v>
                </c:pt>
                <c:pt idx="11">
                  <c:v>122.42703533026113</c:v>
                </c:pt>
                <c:pt idx="12">
                  <c:v>123.09267793138761</c:v>
                </c:pt>
                <c:pt idx="13">
                  <c:v>128.57142857142858</c:v>
                </c:pt>
                <c:pt idx="14">
                  <c:v>133.48694316436251</c:v>
                </c:pt>
                <c:pt idx="15">
                  <c:v>132.5652841781874</c:v>
                </c:pt>
                <c:pt idx="16">
                  <c:v>129.69790066564261</c:v>
                </c:pt>
                <c:pt idx="17">
                  <c:v>135.43266769073222</c:v>
                </c:pt>
                <c:pt idx="18">
                  <c:v>138.14644137224784</c:v>
                </c:pt>
                <c:pt idx="19">
                  <c:v>136.40552995391707</c:v>
                </c:pt>
                <c:pt idx="20">
                  <c:v>134.3573988735279</c:v>
                </c:pt>
                <c:pt idx="21">
                  <c:v>141.52585765488993</c:v>
                </c:pt>
                <c:pt idx="22">
                  <c:v>144.905273937532</c:v>
                </c:pt>
                <c:pt idx="23">
                  <c:v>145.46850998463901</c:v>
                </c:pt>
                <c:pt idx="24">
                  <c:v>136.1495135688684</c:v>
                </c:pt>
              </c:numCache>
            </c:numRef>
          </c:val>
          <c:smooth val="0"/>
          <c:extLst>
            <c:ext xmlns:c16="http://schemas.microsoft.com/office/drawing/2014/chart" uri="{C3380CC4-5D6E-409C-BE32-E72D297353CC}">
              <c16:uniqueId val="{00000001-758A-4D2A-8F8F-3831598908D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100.35407182599899</c:v>
                </c:pt>
                <c:pt idx="2">
                  <c:v>99.629067610858201</c:v>
                </c:pt>
                <c:pt idx="3">
                  <c:v>99.881976058000333</c:v>
                </c:pt>
                <c:pt idx="4">
                  <c:v>95.161018378013836</c:v>
                </c:pt>
                <c:pt idx="5">
                  <c:v>98.010453549148551</c:v>
                </c:pt>
                <c:pt idx="6">
                  <c:v>96.897656381723152</c:v>
                </c:pt>
                <c:pt idx="7">
                  <c:v>97.167425392008084</c:v>
                </c:pt>
                <c:pt idx="8">
                  <c:v>94.183105715730903</c:v>
                </c:pt>
                <c:pt idx="9">
                  <c:v>96.172652166582367</c:v>
                </c:pt>
                <c:pt idx="10">
                  <c:v>96.004046535154274</c:v>
                </c:pt>
                <c:pt idx="11">
                  <c:v>95.633114146012474</c:v>
                </c:pt>
                <c:pt idx="12">
                  <c:v>94.048221210588437</c:v>
                </c:pt>
                <c:pt idx="13">
                  <c:v>96.307536671724833</c:v>
                </c:pt>
                <c:pt idx="14">
                  <c:v>92.834260664306186</c:v>
                </c:pt>
                <c:pt idx="15">
                  <c:v>93.845894452874717</c:v>
                </c:pt>
                <c:pt idx="16">
                  <c:v>92.210419828022268</c:v>
                </c:pt>
                <c:pt idx="17">
                  <c:v>93.997639521160011</c:v>
                </c:pt>
                <c:pt idx="18">
                  <c:v>95.413926825155954</c:v>
                </c:pt>
                <c:pt idx="19">
                  <c:v>94.216826842016516</c:v>
                </c:pt>
                <c:pt idx="20">
                  <c:v>90.57494520316979</c:v>
                </c:pt>
                <c:pt idx="21">
                  <c:v>92.969145169448666</c:v>
                </c:pt>
                <c:pt idx="22">
                  <c:v>91.384252234024615</c:v>
                </c:pt>
                <c:pt idx="23">
                  <c:v>90.79413252402631</c:v>
                </c:pt>
                <c:pt idx="24">
                  <c:v>86.56213117518125</c:v>
                </c:pt>
              </c:numCache>
            </c:numRef>
          </c:val>
          <c:smooth val="0"/>
          <c:extLst>
            <c:ext xmlns:c16="http://schemas.microsoft.com/office/drawing/2014/chart" uri="{C3380CC4-5D6E-409C-BE32-E72D297353CC}">
              <c16:uniqueId val="{00000002-758A-4D2A-8F8F-3831598908D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58A-4D2A-8F8F-3831598908D7}"/>
                </c:ext>
              </c:extLst>
            </c:dLbl>
            <c:dLbl>
              <c:idx val="1"/>
              <c:delete val="1"/>
              <c:extLst>
                <c:ext xmlns:c15="http://schemas.microsoft.com/office/drawing/2012/chart" uri="{CE6537A1-D6FC-4f65-9D91-7224C49458BB}"/>
                <c:ext xmlns:c16="http://schemas.microsoft.com/office/drawing/2014/chart" uri="{C3380CC4-5D6E-409C-BE32-E72D297353CC}">
                  <c16:uniqueId val="{00000004-758A-4D2A-8F8F-3831598908D7}"/>
                </c:ext>
              </c:extLst>
            </c:dLbl>
            <c:dLbl>
              <c:idx val="2"/>
              <c:delete val="1"/>
              <c:extLst>
                <c:ext xmlns:c15="http://schemas.microsoft.com/office/drawing/2012/chart" uri="{CE6537A1-D6FC-4f65-9D91-7224C49458BB}"/>
                <c:ext xmlns:c16="http://schemas.microsoft.com/office/drawing/2014/chart" uri="{C3380CC4-5D6E-409C-BE32-E72D297353CC}">
                  <c16:uniqueId val="{00000005-758A-4D2A-8F8F-3831598908D7}"/>
                </c:ext>
              </c:extLst>
            </c:dLbl>
            <c:dLbl>
              <c:idx val="3"/>
              <c:delete val="1"/>
              <c:extLst>
                <c:ext xmlns:c15="http://schemas.microsoft.com/office/drawing/2012/chart" uri="{CE6537A1-D6FC-4f65-9D91-7224C49458BB}"/>
                <c:ext xmlns:c16="http://schemas.microsoft.com/office/drawing/2014/chart" uri="{C3380CC4-5D6E-409C-BE32-E72D297353CC}">
                  <c16:uniqueId val="{00000006-758A-4D2A-8F8F-3831598908D7}"/>
                </c:ext>
              </c:extLst>
            </c:dLbl>
            <c:dLbl>
              <c:idx val="4"/>
              <c:delete val="1"/>
              <c:extLst>
                <c:ext xmlns:c15="http://schemas.microsoft.com/office/drawing/2012/chart" uri="{CE6537A1-D6FC-4f65-9D91-7224C49458BB}"/>
                <c:ext xmlns:c16="http://schemas.microsoft.com/office/drawing/2014/chart" uri="{C3380CC4-5D6E-409C-BE32-E72D297353CC}">
                  <c16:uniqueId val="{00000007-758A-4D2A-8F8F-3831598908D7}"/>
                </c:ext>
              </c:extLst>
            </c:dLbl>
            <c:dLbl>
              <c:idx val="5"/>
              <c:delete val="1"/>
              <c:extLst>
                <c:ext xmlns:c15="http://schemas.microsoft.com/office/drawing/2012/chart" uri="{CE6537A1-D6FC-4f65-9D91-7224C49458BB}"/>
                <c:ext xmlns:c16="http://schemas.microsoft.com/office/drawing/2014/chart" uri="{C3380CC4-5D6E-409C-BE32-E72D297353CC}">
                  <c16:uniqueId val="{00000008-758A-4D2A-8F8F-3831598908D7}"/>
                </c:ext>
              </c:extLst>
            </c:dLbl>
            <c:dLbl>
              <c:idx val="6"/>
              <c:delete val="1"/>
              <c:extLst>
                <c:ext xmlns:c15="http://schemas.microsoft.com/office/drawing/2012/chart" uri="{CE6537A1-D6FC-4f65-9D91-7224C49458BB}"/>
                <c:ext xmlns:c16="http://schemas.microsoft.com/office/drawing/2014/chart" uri="{C3380CC4-5D6E-409C-BE32-E72D297353CC}">
                  <c16:uniqueId val="{00000009-758A-4D2A-8F8F-3831598908D7}"/>
                </c:ext>
              </c:extLst>
            </c:dLbl>
            <c:dLbl>
              <c:idx val="7"/>
              <c:delete val="1"/>
              <c:extLst>
                <c:ext xmlns:c15="http://schemas.microsoft.com/office/drawing/2012/chart" uri="{CE6537A1-D6FC-4f65-9D91-7224C49458BB}"/>
                <c:ext xmlns:c16="http://schemas.microsoft.com/office/drawing/2014/chart" uri="{C3380CC4-5D6E-409C-BE32-E72D297353CC}">
                  <c16:uniqueId val="{0000000A-758A-4D2A-8F8F-3831598908D7}"/>
                </c:ext>
              </c:extLst>
            </c:dLbl>
            <c:dLbl>
              <c:idx val="8"/>
              <c:delete val="1"/>
              <c:extLst>
                <c:ext xmlns:c15="http://schemas.microsoft.com/office/drawing/2012/chart" uri="{CE6537A1-D6FC-4f65-9D91-7224C49458BB}"/>
                <c:ext xmlns:c16="http://schemas.microsoft.com/office/drawing/2014/chart" uri="{C3380CC4-5D6E-409C-BE32-E72D297353CC}">
                  <c16:uniqueId val="{0000000B-758A-4D2A-8F8F-3831598908D7}"/>
                </c:ext>
              </c:extLst>
            </c:dLbl>
            <c:dLbl>
              <c:idx val="9"/>
              <c:delete val="1"/>
              <c:extLst>
                <c:ext xmlns:c15="http://schemas.microsoft.com/office/drawing/2012/chart" uri="{CE6537A1-D6FC-4f65-9D91-7224C49458BB}"/>
                <c:ext xmlns:c16="http://schemas.microsoft.com/office/drawing/2014/chart" uri="{C3380CC4-5D6E-409C-BE32-E72D297353CC}">
                  <c16:uniqueId val="{0000000C-758A-4D2A-8F8F-3831598908D7}"/>
                </c:ext>
              </c:extLst>
            </c:dLbl>
            <c:dLbl>
              <c:idx val="10"/>
              <c:delete val="1"/>
              <c:extLst>
                <c:ext xmlns:c15="http://schemas.microsoft.com/office/drawing/2012/chart" uri="{CE6537A1-D6FC-4f65-9D91-7224C49458BB}"/>
                <c:ext xmlns:c16="http://schemas.microsoft.com/office/drawing/2014/chart" uri="{C3380CC4-5D6E-409C-BE32-E72D297353CC}">
                  <c16:uniqueId val="{0000000D-758A-4D2A-8F8F-3831598908D7}"/>
                </c:ext>
              </c:extLst>
            </c:dLbl>
            <c:dLbl>
              <c:idx val="11"/>
              <c:delete val="1"/>
              <c:extLst>
                <c:ext xmlns:c15="http://schemas.microsoft.com/office/drawing/2012/chart" uri="{CE6537A1-D6FC-4f65-9D91-7224C49458BB}"/>
                <c:ext xmlns:c16="http://schemas.microsoft.com/office/drawing/2014/chart" uri="{C3380CC4-5D6E-409C-BE32-E72D297353CC}">
                  <c16:uniqueId val="{0000000E-758A-4D2A-8F8F-3831598908D7}"/>
                </c:ext>
              </c:extLst>
            </c:dLbl>
            <c:dLbl>
              <c:idx val="12"/>
              <c:delete val="1"/>
              <c:extLst>
                <c:ext xmlns:c15="http://schemas.microsoft.com/office/drawing/2012/chart" uri="{CE6537A1-D6FC-4f65-9D91-7224C49458BB}"/>
                <c:ext xmlns:c16="http://schemas.microsoft.com/office/drawing/2014/chart" uri="{C3380CC4-5D6E-409C-BE32-E72D297353CC}">
                  <c16:uniqueId val="{0000000F-758A-4D2A-8F8F-3831598908D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58A-4D2A-8F8F-3831598908D7}"/>
                </c:ext>
              </c:extLst>
            </c:dLbl>
            <c:dLbl>
              <c:idx val="14"/>
              <c:delete val="1"/>
              <c:extLst>
                <c:ext xmlns:c15="http://schemas.microsoft.com/office/drawing/2012/chart" uri="{CE6537A1-D6FC-4f65-9D91-7224C49458BB}"/>
                <c:ext xmlns:c16="http://schemas.microsoft.com/office/drawing/2014/chart" uri="{C3380CC4-5D6E-409C-BE32-E72D297353CC}">
                  <c16:uniqueId val="{00000011-758A-4D2A-8F8F-3831598908D7}"/>
                </c:ext>
              </c:extLst>
            </c:dLbl>
            <c:dLbl>
              <c:idx val="15"/>
              <c:delete val="1"/>
              <c:extLst>
                <c:ext xmlns:c15="http://schemas.microsoft.com/office/drawing/2012/chart" uri="{CE6537A1-D6FC-4f65-9D91-7224C49458BB}"/>
                <c:ext xmlns:c16="http://schemas.microsoft.com/office/drawing/2014/chart" uri="{C3380CC4-5D6E-409C-BE32-E72D297353CC}">
                  <c16:uniqueId val="{00000012-758A-4D2A-8F8F-3831598908D7}"/>
                </c:ext>
              </c:extLst>
            </c:dLbl>
            <c:dLbl>
              <c:idx val="16"/>
              <c:delete val="1"/>
              <c:extLst>
                <c:ext xmlns:c15="http://schemas.microsoft.com/office/drawing/2012/chart" uri="{CE6537A1-D6FC-4f65-9D91-7224C49458BB}"/>
                <c:ext xmlns:c16="http://schemas.microsoft.com/office/drawing/2014/chart" uri="{C3380CC4-5D6E-409C-BE32-E72D297353CC}">
                  <c16:uniqueId val="{00000013-758A-4D2A-8F8F-3831598908D7}"/>
                </c:ext>
              </c:extLst>
            </c:dLbl>
            <c:dLbl>
              <c:idx val="17"/>
              <c:delete val="1"/>
              <c:extLst>
                <c:ext xmlns:c15="http://schemas.microsoft.com/office/drawing/2012/chart" uri="{CE6537A1-D6FC-4f65-9D91-7224C49458BB}"/>
                <c:ext xmlns:c16="http://schemas.microsoft.com/office/drawing/2014/chart" uri="{C3380CC4-5D6E-409C-BE32-E72D297353CC}">
                  <c16:uniqueId val="{00000014-758A-4D2A-8F8F-3831598908D7}"/>
                </c:ext>
              </c:extLst>
            </c:dLbl>
            <c:dLbl>
              <c:idx val="18"/>
              <c:delete val="1"/>
              <c:extLst>
                <c:ext xmlns:c15="http://schemas.microsoft.com/office/drawing/2012/chart" uri="{CE6537A1-D6FC-4f65-9D91-7224C49458BB}"/>
                <c:ext xmlns:c16="http://schemas.microsoft.com/office/drawing/2014/chart" uri="{C3380CC4-5D6E-409C-BE32-E72D297353CC}">
                  <c16:uniqueId val="{00000015-758A-4D2A-8F8F-3831598908D7}"/>
                </c:ext>
              </c:extLst>
            </c:dLbl>
            <c:dLbl>
              <c:idx val="19"/>
              <c:delete val="1"/>
              <c:extLst>
                <c:ext xmlns:c15="http://schemas.microsoft.com/office/drawing/2012/chart" uri="{CE6537A1-D6FC-4f65-9D91-7224C49458BB}"/>
                <c:ext xmlns:c16="http://schemas.microsoft.com/office/drawing/2014/chart" uri="{C3380CC4-5D6E-409C-BE32-E72D297353CC}">
                  <c16:uniqueId val="{00000016-758A-4D2A-8F8F-3831598908D7}"/>
                </c:ext>
              </c:extLst>
            </c:dLbl>
            <c:dLbl>
              <c:idx val="20"/>
              <c:delete val="1"/>
              <c:extLst>
                <c:ext xmlns:c15="http://schemas.microsoft.com/office/drawing/2012/chart" uri="{CE6537A1-D6FC-4f65-9D91-7224C49458BB}"/>
                <c:ext xmlns:c16="http://schemas.microsoft.com/office/drawing/2014/chart" uri="{C3380CC4-5D6E-409C-BE32-E72D297353CC}">
                  <c16:uniqueId val="{00000017-758A-4D2A-8F8F-3831598908D7}"/>
                </c:ext>
              </c:extLst>
            </c:dLbl>
            <c:dLbl>
              <c:idx val="21"/>
              <c:delete val="1"/>
              <c:extLst>
                <c:ext xmlns:c15="http://schemas.microsoft.com/office/drawing/2012/chart" uri="{CE6537A1-D6FC-4f65-9D91-7224C49458BB}"/>
                <c:ext xmlns:c16="http://schemas.microsoft.com/office/drawing/2014/chart" uri="{C3380CC4-5D6E-409C-BE32-E72D297353CC}">
                  <c16:uniqueId val="{00000018-758A-4D2A-8F8F-3831598908D7}"/>
                </c:ext>
              </c:extLst>
            </c:dLbl>
            <c:dLbl>
              <c:idx val="22"/>
              <c:delete val="1"/>
              <c:extLst>
                <c:ext xmlns:c15="http://schemas.microsoft.com/office/drawing/2012/chart" uri="{CE6537A1-D6FC-4f65-9D91-7224C49458BB}"/>
                <c:ext xmlns:c16="http://schemas.microsoft.com/office/drawing/2014/chart" uri="{C3380CC4-5D6E-409C-BE32-E72D297353CC}">
                  <c16:uniqueId val="{00000019-758A-4D2A-8F8F-3831598908D7}"/>
                </c:ext>
              </c:extLst>
            </c:dLbl>
            <c:dLbl>
              <c:idx val="23"/>
              <c:delete val="1"/>
              <c:extLst>
                <c:ext xmlns:c15="http://schemas.microsoft.com/office/drawing/2012/chart" uri="{CE6537A1-D6FC-4f65-9D91-7224C49458BB}"/>
                <c:ext xmlns:c16="http://schemas.microsoft.com/office/drawing/2014/chart" uri="{C3380CC4-5D6E-409C-BE32-E72D297353CC}">
                  <c16:uniqueId val="{0000001A-758A-4D2A-8F8F-3831598908D7}"/>
                </c:ext>
              </c:extLst>
            </c:dLbl>
            <c:dLbl>
              <c:idx val="24"/>
              <c:delete val="1"/>
              <c:extLst>
                <c:ext xmlns:c15="http://schemas.microsoft.com/office/drawing/2012/chart" uri="{CE6537A1-D6FC-4f65-9D91-7224C49458BB}"/>
                <c:ext xmlns:c16="http://schemas.microsoft.com/office/drawing/2014/chart" uri="{C3380CC4-5D6E-409C-BE32-E72D297353CC}">
                  <c16:uniqueId val="{0000001B-758A-4D2A-8F8F-3831598908D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58A-4D2A-8F8F-3831598908D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Märkisch-Oderland (12064)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50984</v>
      </c>
      <c r="F11" s="238">
        <v>51847</v>
      </c>
      <c r="G11" s="238">
        <v>52421</v>
      </c>
      <c r="H11" s="238">
        <v>51294</v>
      </c>
      <c r="I11" s="265">
        <v>50751</v>
      </c>
      <c r="J11" s="263">
        <v>233</v>
      </c>
      <c r="K11" s="266">
        <v>0.45910425410336742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16.803310842617293</v>
      </c>
      <c r="E13" s="115">
        <v>8567</v>
      </c>
      <c r="F13" s="114">
        <v>8801</v>
      </c>
      <c r="G13" s="114">
        <v>9110</v>
      </c>
      <c r="H13" s="114">
        <v>8936</v>
      </c>
      <c r="I13" s="140">
        <v>8504</v>
      </c>
      <c r="J13" s="115">
        <v>63</v>
      </c>
      <c r="K13" s="116">
        <v>0.74082784571966132</v>
      </c>
    </row>
    <row r="14" spans="1:255" ht="14.1" customHeight="1" x14ac:dyDescent="0.2">
      <c r="A14" s="306" t="s">
        <v>230</v>
      </c>
      <c r="B14" s="307"/>
      <c r="C14" s="308"/>
      <c r="D14" s="113">
        <v>63.719990585281657</v>
      </c>
      <c r="E14" s="115">
        <v>32487</v>
      </c>
      <c r="F14" s="114">
        <v>33100</v>
      </c>
      <c r="G14" s="114">
        <v>33371</v>
      </c>
      <c r="H14" s="114">
        <v>32478</v>
      </c>
      <c r="I14" s="140">
        <v>32457</v>
      </c>
      <c r="J14" s="115">
        <v>30</v>
      </c>
      <c r="K14" s="116">
        <v>9.2429984286902675E-2</v>
      </c>
    </row>
    <row r="15" spans="1:255" ht="14.1" customHeight="1" x14ac:dyDescent="0.2">
      <c r="A15" s="306" t="s">
        <v>231</v>
      </c>
      <c r="B15" s="307"/>
      <c r="C15" s="308"/>
      <c r="D15" s="113">
        <v>9.7520790836340812</v>
      </c>
      <c r="E15" s="115">
        <v>4972</v>
      </c>
      <c r="F15" s="114">
        <v>4954</v>
      </c>
      <c r="G15" s="114">
        <v>4927</v>
      </c>
      <c r="H15" s="114">
        <v>4910</v>
      </c>
      <c r="I15" s="140">
        <v>4860</v>
      </c>
      <c r="J15" s="115">
        <v>112</v>
      </c>
      <c r="K15" s="116">
        <v>2.3045267489711936</v>
      </c>
    </row>
    <row r="16" spans="1:255" ht="14.1" customHeight="1" x14ac:dyDescent="0.2">
      <c r="A16" s="306" t="s">
        <v>232</v>
      </c>
      <c r="B16" s="307"/>
      <c r="C16" s="308"/>
      <c r="D16" s="113">
        <v>9.1342381923740774</v>
      </c>
      <c r="E16" s="115">
        <v>4657</v>
      </c>
      <c r="F16" s="114">
        <v>4691</v>
      </c>
      <c r="G16" s="114">
        <v>4714</v>
      </c>
      <c r="H16" s="114">
        <v>4672</v>
      </c>
      <c r="I16" s="140">
        <v>4634</v>
      </c>
      <c r="J16" s="115">
        <v>23</v>
      </c>
      <c r="K16" s="116">
        <v>0.49633146309883469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2.2065746116428682</v>
      </c>
      <c r="E18" s="115">
        <v>1125</v>
      </c>
      <c r="F18" s="114">
        <v>1138</v>
      </c>
      <c r="G18" s="114">
        <v>1232</v>
      </c>
      <c r="H18" s="114">
        <v>1198</v>
      </c>
      <c r="I18" s="140">
        <v>1141</v>
      </c>
      <c r="J18" s="115">
        <v>-16</v>
      </c>
      <c r="K18" s="116">
        <v>-1.4022787028921999</v>
      </c>
    </row>
    <row r="19" spans="1:255" ht="14.1" customHeight="1" x14ac:dyDescent="0.2">
      <c r="A19" s="306" t="s">
        <v>235</v>
      </c>
      <c r="B19" s="307" t="s">
        <v>236</v>
      </c>
      <c r="C19" s="308"/>
      <c r="D19" s="113">
        <v>1.1434959987447042</v>
      </c>
      <c r="E19" s="115">
        <v>583</v>
      </c>
      <c r="F19" s="114">
        <v>577</v>
      </c>
      <c r="G19" s="114">
        <v>655</v>
      </c>
      <c r="H19" s="114">
        <v>627</v>
      </c>
      <c r="I19" s="140">
        <v>574</v>
      </c>
      <c r="J19" s="115">
        <v>9</v>
      </c>
      <c r="K19" s="116">
        <v>1.5679442508710801</v>
      </c>
    </row>
    <row r="20" spans="1:255" ht="14.1" customHeight="1" x14ac:dyDescent="0.2">
      <c r="A20" s="306">
        <v>12</v>
      </c>
      <c r="B20" s="307" t="s">
        <v>237</v>
      </c>
      <c r="C20" s="308"/>
      <c r="D20" s="113">
        <v>1.6318845127883257</v>
      </c>
      <c r="E20" s="115">
        <v>832</v>
      </c>
      <c r="F20" s="114">
        <v>791</v>
      </c>
      <c r="G20" s="114">
        <v>912</v>
      </c>
      <c r="H20" s="114">
        <v>920</v>
      </c>
      <c r="I20" s="140">
        <v>807</v>
      </c>
      <c r="J20" s="115">
        <v>25</v>
      </c>
      <c r="K20" s="116">
        <v>3.0978934324659231</v>
      </c>
    </row>
    <row r="21" spans="1:255" ht="14.1" customHeight="1" x14ac:dyDescent="0.2">
      <c r="A21" s="306">
        <v>21</v>
      </c>
      <c r="B21" s="307" t="s">
        <v>238</v>
      </c>
      <c r="C21" s="308"/>
      <c r="D21" s="113">
        <v>0.75317746744076575</v>
      </c>
      <c r="E21" s="115">
        <v>384</v>
      </c>
      <c r="F21" s="114">
        <v>386</v>
      </c>
      <c r="G21" s="114">
        <v>391</v>
      </c>
      <c r="H21" s="114">
        <v>385</v>
      </c>
      <c r="I21" s="140">
        <v>398</v>
      </c>
      <c r="J21" s="115">
        <v>-14</v>
      </c>
      <c r="K21" s="116">
        <v>-3.5175879396984926</v>
      </c>
    </row>
    <row r="22" spans="1:255" ht="14.1" customHeight="1" x14ac:dyDescent="0.2">
      <c r="A22" s="306">
        <v>22</v>
      </c>
      <c r="B22" s="307" t="s">
        <v>239</v>
      </c>
      <c r="C22" s="308"/>
      <c r="D22" s="113">
        <v>1.0277734191118781</v>
      </c>
      <c r="E22" s="115">
        <v>524</v>
      </c>
      <c r="F22" s="114">
        <v>538</v>
      </c>
      <c r="G22" s="114">
        <v>529</v>
      </c>
      <c r="H22" s="114">
        <v>521</v>
      </c>
      <c r="I22" s="140">
        <v>519</v>
      </c>
      <c r="J22" s="115">
        <v>5</v>
      </c>
      <c r="K22" s="116">
        <v>0.96339113680154143</v>
      </c>
    </row>
    <row r="23" spans="1:255" ht="14.1" customHeight="1" x14ac:dyDescent="0.2">
      <c r="A23" s="306">
        <v>23</v>
      </c>
      <c r="B23" s="307" t="s">
        <v>240</v>
      </c>
      <c r="C23" s="308"/>
      <c r="D23" s="113">
        <v>0.95520163188451279</v>
      </c>
      <c r="E23" s="115">
        <v>487</v>
      </c>
      <c r="F23" s="114">
        <v>499</v>
      </c>
      <c r="G23" s="114">
        <v>508</v>
      </c>
      <c r="H23" s="114">
        <v>505</v>
      </c>
      <c r="I23" s="140">
        <v>489</v>
      </c>
      <c r="J23" s="115">
        <v>-2</v>
      </c>
      <c r="K23" s="116">
        <v>-0.40899795501022496</v>
      </c>
    </row>
    <row r="24" spans="1:255" ht="14.1" customHeight="1" x14ac:dyDescent="0.2">
      <c r="A24" s="306">
        <v>24</v>
      </c>
      <c r="B24" s="307" t="s">
        <v>241</v>
      </c>
      <c r="C24" s="308"/>
      <c r="D24" s="113">
        <v>1.7142632982896595</v>
      </c>
      <c r="E24" s="115">
        <v>874</v>
      </c>
      <c r="F24" s="114">
        <v>874</v>
      </c>
      <c r="G24" s="114">
        <v>893</v>
      </c>
      <c r="H24" s="114">
        <v>868</v>
      </c>
      <c r="I24" s="140">
        <v>872</v>
      </c>
      <c r="J24" s="115">
        <v>2</v>
      </c>
      <c r="K24" s="116">
        <v>0.22935779816513763</v>
      </c>
    </row>
    <row r="25" spans="1:255" ht="14.1" customHeight="1" x14ac:dyDescent="0.2">
      <c r="A25" s="306">
        <v>25</v>
      </c>
      <c r="B25" s="307" t="s">
        <v>242</v>
      </c>
      <c r="C25" s="308"/>
      <c r="D25" s="113">
        <v>4.8015063549348813</v>
      </c>
      <c r="E25" s="115">
        <v>2448</v>
      </c>
      <c r="F25" s="114">
        <v>2470</v>
      </c>
      <c r="G25" s="114">
        <v>2465</v>
      </c>
      <c r="H25" s="114">
        <v>2418</v>
      </c>
      <c r="I25" s="140">
        <v>2376</v>
      </c>
      <c r="J25" s="115">
        <v>72</v>
      </c>
      <c r="K25" s="116">
        <v>3.0303030303030303</v>
      </c>
    </row>
    <row r="26" spans="1:255" ht="14.1" customHeight="1" x14ac:dyDescent="0.2">
      <c r="A26" s="306">
        <v>26</v>
      </c>
      <c r="B26" s="307" t="s">
        <v>243</v>
      </c>
      <c r="C26" s="308"/>
      <c r="D26" s="113">
        <v>2.4203671740153774</v>
      </c>
      <c r="E26" s="115">
        <v>1234</v>
      </c>
      <c r="F26" s="114">
        <v>1255</v>
      </c>
      <c r="G26" s="114">
        <v>1271</v>
      </c>
      <c r="H26" s="114">
        <v>1248</v>
      </c>
      <c r="I26" s="140">
        <v>1246</v>
      </c>
      <c r="J26" s="115">
        <v>-12</v>
      </c>
      <c r="K26" s="116">
        <v>-0.96308186195826651</v>
      </c>
    </row>
    <row r="27" spans="1:255" ht="14.1" customHeight="1" x14ac:dyDescent="0.2">
      <c r="A27" s="306">
        <v>27</v>
      </c>
      <c r="B27" s="307" t="s">
        <v>244</v>
      </c>
      <c r="C27" s="308"/>
      <c r="D27" s="113">
        <v>1.4043621528322612</v>
      </c>
      <c r="E27" s="115">
        <v>716</v>
      </c>
      <c r="F27" s="114">
        <v>716</v>
      </c>
      <c r="G27" s="114">
        <v>723</v>
      </c>
      <c r="H27" s="114">
        <v>735</v>
      </c>
      <c r="I27" s="140">
        <v>730</v>
      </c>
      <c r="J27" s="115">
        <v>-14</v>
      </c>
      <c r="K27" s="116">
        <v>-1.9178082191780821</v>
      </c>
    </row>
    <row r="28" spans="1:255" ht="14.1" customHeight="1" x14ac:dyDescent="0.2">
      <c r="A28" s="306">
        <v>28</v>
      </c>
      <c r="B28" s="307" t="s">
        <v>245</v>
      </c>
      <c r="C28" s="308"/>
      <c r="D28" s="113">
        <v>0.16868037031225483</v>
      </c>
      <c r="E28" s="115">
        <v>86</v>
      </c>
      <c r="F28" s="114">
        <v>85</v>
      </c>
      <c r="G28" s="114">
        <v>89</v>
      </c>
      <c r="H28" s="114">
        <v>87</v>
      </c>
      <c r="I28" s="140">
        <v>85</v>
      </c>
      <c r="J28" s="115">
        <v>1</v>
      </c>
      <c r="K28" s="116">
        <v>1.1764705882352942</v>
      </c>
    </row>
    <row r="29" spans="1:255" ht="14.1" customHeight="1" x14ac:dyDescent="0.2">
      <c r="A29" s="306">
        <v>29</v>
      </c>
      <c r="B29" s="307" t="s">
        <v>246</v>
      </c>
      <c r="C29" s="308"/>
      <c r="D29" s="113">
        <v>2.1398870233798837</v>
      </c>
      <c r="E29" s="115">
        <v>1091</v>
      </c>
      <c r="F29" s="114">
        <v>1191</v>
      </c>
      <c r="G29" s="114">
        <v>1215</v>
      </c>
      <c r="H29" s="114">
        <v>1183</v>
      </c>
      <c r="I29" s="140">
        <v>1080</v>
      </c>
      <c r="J29" s="115">
        <v>11</v>
      </c>
      <c r="K29" s="116">
        <v>1.0185185185185186</v>
      </c>
    </row>
    <row r="30" spans="1:255" ht="14.1" customHeight="1" x14ac:dyDescent="0.2">
      <c r="A30" s="306" t="s">
        <v>247</v>
      </c>
      <c r="B30" s="307" t="s">
        <v>248</v>
      </c>
      <c r="C30" s="308"/>
      <c r="D30" s="113">
        <v>0.64922328573670174</v>
      </c>
      <c r="E30" s="115">
        <v>331</v>
      </c>
      <c r="F30" s="114">
        <v>326</v>
      </c>
      <c r="G30" s="114">
        <v>326</v>
      </c>
      <c r="H30" s="114">
        <v>311</v>
      </c>
      <c r="I30" s="140">
        <v>238</v>
      </c>
      <c r="J30" s="115">
        <v>93</v>
      </c>
      <c r="K30" s="116">
        <v>39.075630252100844</v>
      </c>
    </row>
    <row r="31" spans="1:255" ht="14.1" customHeight="1" x14ac:dyDescent="0.2">
      <c r="A31" s="306" t="s">
        <v>249</v>
      </c>
      <c r="B31" s="307" t="s">
        <v>250</v>
      </c>
      <c r="C31" s="308"/>
      <c r="D31" s="113">
        <v>1.4788953397144202</v>
      </c>
      <c r="E31" s="115">
        <v>754</v>
      </c>
      <c r="F31" s="114">
        <v>860</v>
      </c>
      <c r="G31" s="114">
        <v>884</v>
      </c>
      <c r="H31" s="114">
        <v>867</v>
      </c>
      <c r="I31" s="140">
        <v>839</v>
      </c>
      <c r="J31" s="115">
        <v>-85</v>
      </c>
      <c r="K31" s="116">
        <v>-10.131108462455304</v>
      </c>
    </row>
    <row r="32" spans="1:255" ht="14.1" customHeight="1" x14ac:dyDescent="0.2">
      <c r="A32" s="306">
        <v>31</v>
      </c>
      <c r="B32" s="307" t="s">
        <v>251</v>
      </c>
      <c r="C32" s="308"/>
      <c r="D32" s="113">
        <v>1.0101208222187352</v>
      </c>
      <c r="E32" s="115">
        <v>515</v>
      </c>
      <c r="F32" s="114">
        <v>527</v>
      </c>
      <c r="G32" s="114">
        <v>531</v>
      </c>
      <c r="H32" s="114">
        <v>519</v>
      </c>
      <c r="I32" s="140">
        <v>516</v>
      </c>
      <c r="J32" s="115">
        <v>-1</v>
      </c>
      <c r="K32" s="116">
        <v>-0.19379844961240311</v>
      </c>
    </row>
    <row r="33" spans="1:11" ht="14.1" customHeight="1" x14ac:dyDescent="0.2">
      <c r="A33" s="306">
        <v>32</v>
      </c>
      <c r="B33" s="307" t="s">
        <v>252</v>
      </c>
      <c r="C33" s="308"/>
      <c r="D33" s="113">
        <v>4.3052722422720855</v>
      </c>
      <c r="E33" s="115">
        <v>2195</v>
      </c>
      <c r="F33" s="114">
        <v>2092</v>
      </c>
      <c r="G33" s="114">
        <v>2241</v>
      </c>
      <c r="H33" s="114">
        <v>2211</v>
      </c>
      <c r="I33" s="140">
        <v>2143</v>
      </c>
      <c r="J33" s="115">
        <v>52</v>
      </c>
      <c r="K33" s="116">
        <v>2.4265048996733549</v>
      </c>
    </row>
    <row r="34" spans="1:11" ht="14.1" customHeight="1" x14ac:dyDescent="0.2">
      <c r="A34" s="306">
        <v>33</v>
      </c>
      <c r="B34" s="307" t="s">
        <v>253</v>
      </c>
      <c r="C34" s="308"/>
      <c r="D34" s="113">
        <v>1.6750353051937863</v>
      </c>
      <c r="E34" s="115">
        <v>854</v>
      </c>
      <c r="F34" s="114">
        <v>849</v>
      </c>
      <c r="G34" s="114">
        <v>909</v>
      </c>
      <c r="H34" s="114">
        <v>891</v>
      </c>
      <c r="I34" s="140">
        <v>886</v>
      </c>
      <c r="J34" s="115">
        <v>-32</v>
      </c>
      <c r="K34" s="116">
        <v>-3.6117381489841986</v>
      </c>
    </row>
    <row r="35" spans="1:11" ht="14.1" customHeight="1" x14ac:dyDescent="0.2">
      <c r="A35" s="306">
        <v>34</v>
      </c>
      <c r="B35" s="307" t="s">
        <v>254</v>
      </c>
      <c r="C35" s="308"/>
      <c r="D35" s="113">
        <v>3.3912600031382394</v>
      </c>
      <c r="E35" s="115">
        <v>1729</v>
      </c>
      <c r="F35" s="114">
        <v>1745</v>
      </c>
      <c r="G35" s="114">
        <v>1772</v>
      </c>
      <c r="H35" s="114">
        <v>1794</v>
      </c>
      <c r="I35" s="140">
        <v>1790</v>
      </c>
      <c r="J35" s="115">
        <v>-61</v>
      </c>
      <c r="K35" s="116">
        <v>-3.4078212290502794</v>
      </c>
    </row>
    <row r="36" spans="1:11" ht="14.1" customHeight="1" x14ac:dyDescent="0.2">
      <c r="A36" s="306">
        <v>41</v>
      </c>
      <c r="B36" s="307" t="s">
        <v>255</v>
      </c>
      <c r="C36" s="308"/>
      <c r="D36" s="113">
        <v>0.58253569747371725</v>
      </c>
      <c r="E36" s="115">
        <v>297</v>
      </c>
      <c r="F36" s="114">
        <v>300</v>
      </c>
      <c r="G36" s="114">
        <v>310</v>
      </c>
      <c r="H36" s="114">
        <v>309</v>
      </c>
      <c r="I36" s="140">
        <v>305</v>
      </c>
      <c r="J36" s="115">
        <v>-8</v>
      </c>
      <c r="K36" s="116">
        <v>-2.622950819672131</v>
      </c>
    </row>
    <row r="37" spans="1:11" ht="14.1" customHeight="1" x14ac:dyDescent="0.2">
      <c r="A37" s="306">
        <v>42</v>
      </c>
      <c r="B37" s="307" t="s">
        <v>256</v>
      </c>
      <c r="C37" s="308"/>
      <c r="D37" s="113">
        <v>0.13337517652596892</v>
      </c>
      <c r="E37" s="115">
        <v>68</v>
      </c>
      <c r="F37" s="114">
        <v>66</v>
      </c>
      <c r="G37" s="114">
        <v>66</v>
      </c>
      <c r="H37" s="114">
        <v>68</v>
      </c>
      <c r="I37" s="140">
        <v>66</v>
      </c>
      <c r="J37" s="115">
        <v>2</v>
      </c>
      <c r="K37" s="116">
        <v>3.0303030303030303</v>
      </c>
    </row>
    <row r="38" spans="1:11" ht="14.1" customHeight="1" x14ac:dyDescent="0.2">
      <c r="A38" s="306">
        <v>43</v>
      </c>
      <c r="B38" s="307" t="s">
        <v>257</v>
      </c>
      <c r="C38" s="308"/>
      <c r="D38" s="113">
        <v>0.82771065432292479</v>
      </c>
      <c r="E38" s="115">
        <v>422</v>
      </c>
      <c r="F38" s="114">
        <v>420</v>
      </c>
      <c r="G38" s="114">
        <v>414</v>
      </c>
      <c r="H38" s="114">
        <v>386</v>
      </c>
      <c r="I38" s="140">
        <v>386</v>
      </c>
      <c r="J38" s="115">
        <v>36</v>
      </c>
      <c r="K38" s="116">
        <v>9.3264248704663206</v>
      </c>
    </row>
    <row r="39" spans="1:11" ht="14.1" customHeight="1" x14ac:dyDescent="0.2">
      <c r="A39" s="306">
        <v>51</v>
      </c>
      <c r="B39" s="307" t="s">
        <v>258</v>
      </c>
      <c r="C39" s="308"/>
      <c r="D39" s="113">
        <v>7.9201318060568022</v>
      </c>
      <c r="E39" s="115">
        <v>4038</v>
      </c>
      <c r="F39" s="114">
        <v>4383</v>
      </c>
      <c r="G39" s="114">
        <v>4410</v>
      </c>
      <c r="H39" s="114">
        <v>4014</v>
      </c>
      <c r="I39" s="140">
        <v>4137</v>
      </c>
      <c r="J39" s="115">
        <v>-99</v>
      </c>
      <c r="K39" s="116">
        <v>-2.3930384336475705</v>
      </c>
    </row>
    <row r="40" spans="1:11" ht="14.1" customHeight="1" x14ac:dyDescent="0.2">
      <c r="A40" s="306" t="s">
        <v>259</v>
      </c>
      <c r="B40" s="307" t="s">
        <v>260</v>
      </c>
      <c r="C40" s="308"/>
      <c r="D40" s="113">
        <v>6.9315863800407973</v>
      </c>
      <c r="E40" s="115">
        <v>3534</v>
      </c>
      <c r="F40" s="114">
        <v>3876</v>
      </c>
      <c r="G40" s="114">
        <v>3904</v>
      </c>
      <c r="H40" s="114">
        <v>3585</v>
      </c>
      <c r="I40" s="140">
        <v>3709</v>
      </c>
      <c r="J40" s="115">
        <v>-175</v>
      </c>
      <c r="K40" s="116">
        <v>-4.7182528983553516</v>
      </c>
    </row>
    <row r="41" spans="1:11" ht="14.1" customHeight="1" x14ac:dyDescent="0.2">
      <c r="A41" s="306"/>
      <c r="B41" s="307" t="s">
        <v>261</v>
      </c>
      <c r="C41" s="308"/>
      <c r="D41" s="113">
        <v>5.1114075003922803</v>
      </c>
      <c r="E41" s="115">
        <v>2606</v>
      </c>
      <c r="F41" s="114">
        <v>2886</v>
      </c>
      <c r="G41" s="114">
        <v>2920</v>
      </c>
      <c r="H41" s="114">
        <v>2626</v>
      </c>
      <c r="I41" s="140">
        <v>2759</v>
      </c>
      <c r="J41" s="115">
        <v>-153</v>
      </c>
      <c r="K41" s="116">
        <v>-5.5454874954693727</v>
      </c>
    </row>
    <row r="42" spans="1:11" ht="14.1" customHeight="1" x14ac:dyDescent="0.2">
      <c r="A42" s="306">
        <v>52</v>
      </c>
      <c r="B42" s="307" t="s">
        <v>262</v>
      </c>
      <c r="C42" s="308"/>
      <c r="D42" s="113">
        <v>4.9544955280087875</v>
      </c>
      <c r="E42" s="115">
        <v>2526</v>
      </c>
      <c r="F42" s="114">
        <v>2567</v>
      </c>
      <c r="G42" s="114">
        <v>2635</v>
      </c>
      <c r="H42" s="114">
        <v>2589</v>
      </c>
      <c r="I42" s="140">
        <v>2561</v>
      </c>
      <c r="J42" s="115">
        <v>-35</v>
      </c>
      <c r="K42" s="116">
        <v>-1.3666536509176104</v>
      </c>
    </row>
    <row r="43" spans="1:11" ht="14.1" customHeight="1" x14ac:dyDescent="0.2">
      <c r="A43" s="306" t="s">
        <v>263</v>
      </c>
      <c r="B43" s="307" t="s">
        <v>264</v>
      </c>
      <c r="C43" s="308"/>
      <c r="D43" s="113">
        <v>4.1777812647104975</v>
      </c>
      <c r="E43" s="115">
        <v>2130</v>
      </c>
      <c r="F43" s="114">
        <v>2175</v>
      </c>
      <c r="G43" s="114">
        <v>2222</v>
      </c>
      <c r="H43" s="114">
        <v>2175</v>
      </c>
      <c r="I43" s="140">
        <v>2161</v>
      </c>
      <c r="J43" s="115">
        <v>-31</v>
      </c>
      <c r="K43" s="116">
        <v>-1.4345210550670986</v>
      </c>
    </row>
    <row r="44" spans="1:11" ht="14.1" customHeight="1" x14ac:dyDescent="0.2">
      <c r="A44" s="306">
        <v>53</v>
      </c>
      <c r="B44" s="307" t="s">
        <v>265</v>
      </c>
      <c r="C44" s="308"/>
      <c r="D44" s="113">
        <v>1.2906009728542287</v>
      </c>
      <c r="E44" s="115">
        <v>658</v>
      </c>
      <c r="F44" s="114">
        <v>635</v>
      </c>
      <c r="G44" s="114">
        <v>620</v>
      </c>
      <c r="H44" s="114">
        <v>585</v>
      </c>
      <c r="I44" s="140">
        <v>544</v>
      </c>
      <c r="J44" s="115">
        <v>114</v>
      </c>
      <c r="K44" s="116">
        <v>20.955882352941178</v>
      </c>
    </row>
    <row r="45" spans="1:11" ht="14.1" customHeight="1" x14ac:dyDescent="0.2">
      <c r="A45" s="306" t="s">
        <v>266</v>
      </c>
      <c r="B45" s="307" t="s">
        <v>267</v>
      </c>
      <c r="C45" s="308"/>
      <c r="D45" s="113">
        <v>1.1866467911501648</v>
      </c>
      <c r="E45" s="115">
        <v>605</v>
      </c>
      <c r="F45" s="114">
        <v>580</v>
      </c>
      <c r="G45" s="114">
        <v>562</v>
      </c>
      <c r="H45" s="114">
        <v>529</v>
      </c>
      <c r="I45" s="140">
        <v>486</v>
      </c>
      <c r="J45" s="115">
        <v>119</v>
      </c>
      <c r="K45" s="116">
        <v>24.485596707818932</v>
      </c>
    </row>
    <row r="46" spans="1:11" ht="14.1" customHeight="1" x14ac:dyDescent="0.2">
      <c r="A46" s="306">
        <v>54</v>
      </c>
      <c r="B46" s="307" t="s">
        <v>268</v>
      </c>
      <c r="C46" s="308"/>
      <c r="D46" s="113">
        <v>2.9440608818452847</v>
      </c>
      <c r="E46" s="115">
        <v>1501</v>
      </c>
      <c r="F46" s="114">
        <v>1539</v>
      </c>
      <c r="G46" s="114">
        <v>1559</v>
      </c>
      <c r="H46" s="114">
        <v>1578</v>
      </c>
      <c r="I46" s="140">
        <v>1539</v>
      </c>
      <c r="J46" s="115">
        <v>-38</v>
      </c>
      <c r="K46" s="116">
        <v>-2.4691358024691357</v>
      </c>
    </row>
    <row r="47" spans="1:11" ht="14.1" customHeight="1" x14ac:dyDescent="0.2">
      <c r="A47" s="306">
        <v>61</v>
      </c>
      <c r="B47" s="307" t="s">
        <v>269</v>
      </c>
      <c r="C47" s="308"/>
      <c r="D47" s="113">
        <v>1.7103404989800721</v>
      </c>
      <c r="E47" s="115">
        <v>872</v>
      </c>
      <c r="F47" s="114">
        <v>843</v>
      </c>
      <c r="G47" s="114">
        <v>848</v>
      </c>
      <c r="H47" s="114">
        <v>845</v>
      </c>
      <c r="I47" s="140">
        <v>835</v>
      </c>
      <c r="J47" s="115">
        <v>37</v>
      </c>
      <c r="K47" s="116">
        <v>4.431137724550898</v>
      </c>
    </row>
    <row r="48" spans="1:11" ht="14.1" customHeight="1" x14ac:dyDescent="0.2">
      <c r="A48" s="306">
        <v>62</v>
      </c>
      <c r="B48" s="307" t="s">
        <v>270</v>
      </c>
      <c r="C48" s="308"/>
      <c r="D48" s="113">
        <v>7.9142476070924213</v>
      </c>
      <c r="E48" s="115">
        <v>4035</v>
      </c>
      <c r="F48" s="114">
        <v>4039</v>
      </c>
      <c r="G48" s="114">
        <v>4015</v>
      </c>
      <c r="H48" s="114">
        <v>3927</v>
      </c>
      <c r="I48" s="140">
        <v>3901</v>
      </c>
      <c r="J48" s="115">
        <v>134</v>
      </c>
      <c r="K48" s="116">
        <v>3.4350166623942577</v>
      </c>
    </row>
    <row r="49" spans="1:11" ht="14.1" customHeight="1" x14ac:dyDescent="0.2">
      <c r="A49" s="306">
        <v>63</v>
      </c>
      <c r="B49" s="307" t="s">
        <v>271</v>
      </c>
      <c r="C49" s="308"/>
      <c r="D49" s="113">
        <v>2.1340028244155027</v>
      </c>
      <c r="E49" s="115">
        <v>1088</v>
      </c>
      <c r="F49" s="114">
        <v>1366</v>
      </c>
      <c r="G49" s="114">
        <v>1367</v>
      </c>
      <c r="H49" s="114">
        <v>1331</v>
      </c>
      <c r="I49" s="140">
        <v>1299</v>
      </c>
      <c r="J49" s="115">
        <v>-211</v>
      </c>
      <c r="K49" s="116">
        <v>-16.243264049268667</v>
      </c>
    </row>
    <row r="50" spans="1:11" ht="14.1" customHeight="1" x14ac:dyDescent="0.2">
      <c r="A50" s="306" t="s">
        <v>272</v>
      </c>
      <c r="B50" s="307" t="s">
        <v>273</v>
      </c>
      <c r="C50" s="308"/>
      <c r="D50" s="113">
        <v>0.39620273026831948</v>
      </c>
      <c r="E50" s="115">
        <v>202</v>
      </c>
      <c r="F50" s="114">
        <v>199</v>
      </c>
      <c r="G50" s="114">
        <v>203</v>
      </c>
      <c r="H50" s="114">
        <v>194</v>
      </c>
      <c r="I50" s="140">
        <v>194</v>
      </c>
      <c r="J50" s="115">
        <v>8</v>
      </c>
      <c r="K50" s="116">
        <v>4.1237113402061851</v>
      </c>
    </row>
    <row r="51" spans="1:11" ht="14.1" customHeight="1" x14ac:dyDescent="0.2">
      <c r="A51" s="306" t="s">
        <v>274</v>
      </c>
      <c r="B51" s="307" t="s">
        <v>275</v>
      </c>
      <c r="C51" s="308"/>
      <c r="D51" s="113">
        <v>1.5750039227993096</v>
      </c>
      <c r="E51" s="115">
        <v>803</v>
      </c>
      <c r="F51" s="114">
        <v>1073</v>
      </c>
      <c r="G51" s="114">
        <v>1072</v>
      </c>
      <c r="H51" s="114">
        <v>1045</v>
      </c>
      <c r="I51" s="140">
        <v>1009</v>
      </c>
      <c r="J51" s="115">
        <v>-206</v>
      </c>
      <c r="K51" s="116">
        <v>-20.41625371655104</v>
      </c>
    </row>
    <row r="52" spans="1:11" ht="14.1" customHeight="1" x14ac:dyDescent="0.2">
      <c r="A52" s="306">
        <v>71</v>
      </c>
      <c r="B52" s="307" t="s">
        <v>276</v>
      </c>
      <c r="C52" s="308"/>
      <c r="D52" s="113">
        <v>10.593519535540562</v>
      </c>
      <c r="E52" s="115">
        <v>5401</v>
      </c>
      <c r="F52" s="114">
        <v>5432</v>
      </c>
      <c r="G52" s="114">
        <v>5426</v>
      </c>
      <c r="H52" s="114">
        <v>5383</v>
      </c>
      <c r="I52" s="140">
        <v>5375</v>
      </c>
      <c r="J52" s="115">
        <v>26</v>
      </c>
      <c r="K52" s="116">
        <v>0.48372093023255813</v>
      </c>
    </row>
    <row r="53" spans="1:11" ht="14.1" customHeight="1" x14ac:dyDescent="0.2">
      <c r="A53" s="306" t="s">
        <v>277</v>
      </c>
      <c r="B53" s="307" t="s">
        <v>278</v>
      </c>
      <c r="C53" s="308"/>
      <c r="D53" s="113">
        <v>3.3755688058998903</v>
      </c>
      <c r="E53" s="115">
        <v>1721</v>
      </c>
      <c r="F53" s="114">
        <v>1729</v>
      </c>
      <c r="G53" s="114">
        <v>1727</v>
      </c>
      <c r="H53" s="114">
        <v>1712</v>
      </c>
      <c r="I53" s="140">
        <v>1718</v>
      </c>
      <c r="J53" s="115">
        <v>3</v>
      </c>
      <c r="K53" s="116">
        <v>0.17462165308498254</v>
      </c>
    </row>
    <row r="54" spans="1:11" ht="14.1" customHeight="1" x14ac:dyDescent="0.2">
      <c r="A54" s="306" t="s">
        <v>279</v>
      </c>
      <c r="B54" s="307" t="s">
        <v>280</v>
      </c>
      <c r="C54" s="308"/>
      <c r="D54" s="113">
        <v>6.0332653381453003</v>
      </c>
      <c r="E54" s="115">
        <v>3076</v>
      </c>
      <c r="F54" s="114">
        <v>3086</v>
      </c>
      <c r="G54" s="114">
        <v>3086</v>
      </c>
      <c r="H54" s="114">
        <v>3059</v>
      </c>
      <c r="I54" s="140">
        <v>3047</v>
      </c>
      <c r="J54" s="115">
        <v>29</v>
      </c>
      <c r="K54" s="116">
        <v>0.95175582540203474</v>
      </c>
    </row>
    <row r="55" spans="1:11" ht="14.1" customHeight="1" x14ac:dyDescent="0.2">
      <c r="A55" s="306">
        <v>72</v>
      </c>
      <c r="B55" s="307" t="s">
        <v>281</v>
      </c>
      <c r="C55" s="308"/>
      <c r="D55" s="113">
        <v>2.0731994351168996</v>
      </c>
      <c r="E55" s="115">
        <v>1057</v>
      </c>
      <c r="F55" s="114">
        <v>1061</v>
      </c>
      <c r="G55" s="114">
        <v>1084</v>
      </c>
      <c r="H55" s="114">
        <v>1071</v>
      </c>
      <c r="I55" s="140">
        <v>1083</v>
      </c>
      <c r="J55" s="115">
        <v>-26</v>
      </c>
      <c r="K55" s="116">
        <v>-2.4007386888273317</v>
      </c>
    </row>
    <row r="56" spans="1:11" ht="14.1" customHeight="1" x14ac:dyDescent="0.2">
      <c r="A56" s="306" t="s">
        <v>282</v>
      </c>
      <c r="B56" s="307" t="s">
        <v>283</v>
      </c>
      <c r="C56" s="308"/>
      <c r="D56" s="113">
        <v>0.6982582771065432</v>
      </c>
      <c r="E56" s="115">
        <v>356</v>
      </c>
      <c r="F56" s="114">
        <v>362</v>
      </c>
      <c r="G56" s="114">
        <v>375</v>
      </c>
      <c r="H56" s="114">
        <v>371</v>
      </c>
      <c r="I56" s="140">
        <v>378</v>
      </c>
      <c r="J56" s="115">
        <v>-22</v>
      </c>
      <c r="K56" s="116">
        <v>-5.8201058201058204</v>
      </c>
    </row>
    <row r="57" spans="1:11" ht="14.1" customHeight="1" x14ac:dyDescent="0.2">
      <c r="A57" s="306" t="s">
        <v>284</v>
      </c>
      <c r="B57" s="307" t="s">
        <v>285</v>
      </c>
      <c r="C57" s="308"/>
      <c r="D57" s="113">
        <v>1.0650400125529578</v>
      </c>
      <c r="E57" s="115">
        <v>543</v>
      </c>
      <c r="F57" s="114">
        <v>545</v>
      </c>
      <c r="G57" s="114">
        <v>554</v>
      </c>
      <c r="H57" s="114">
        <v>552</v>
      </c>
      <c r="I57" s="140">
        <v>554</v>
      </c>
      <c r="J57" s="115">
        <v>-11</v>
      </c>
      <c r="K57" s="116">
        <v>-1.9855595667870036</v>
      </c>
    </row>
    <row r="58" spans="1:11" ht="14.1" customHeight="1" x14ac:dyDescent="0.2">
      <c r="A58" s="306">
        <v>73</v>
      </c>
      <c r="B58" s="307" t="s">
        <v>286</v>
      </c>
      <c r="C58" s="308"/>
      <c r="D58" s="113">
        <v>3.9934096971598931</v>
      </c>
      <c r="E58" s="115">
        <v>2036</v>
      </c>
      <c r="F58" s="114">
        <v>2053</v>
      </c>
      <c r="G58" s="114">
        <v>2056</v>
      </c>
      <c r="H58" s="114">
        <v>2019</v>
      </c>
      <c r="I58" s="140">
        <v>2027</v>
      </c>
      <c r="J58" s="115">
        <v>9</v>
      </c>
      <c r="K58" s="116">
        <v>0.44400592007893441</v>
      </c>
    </row>
    <row r="59" spans="1:11" ht="14.1" customHeight="1" x14ac:dyDescent="0.2">
      <c r="A59" s="306" t="s">
        <v>287</v>
      </c>
      <c r="B59" s="307" t="s">
        <v>288</v>
      </c>
      <c r="C59" s="308"/>
      <c r="D59" s="113">
        <v>3.6246665620586849</v>
      </c>
      <c r="E59" s="115">
        <v>1848</v>
      </c>
      <c r="F59" s="114">
        <v>1865</v>
      </c>
      <c r="G59" s="114">
        <v>1868</v>
      </c>
      <c r="H59" s="114">
        <v>1832</v>
      </c>
      <c r="I59" s="140">
        <v>1838</v>
      </c>
      <c r="J59" s="115">
        <v>10</v>
      </c>
      <c r="K59" s="116">
        <v>0.54406964091403698</v>
      </c>
    </row>
    <row r="60" spans="1:11" ht="14.1" customHeight="1" x14ac:dyDescent="0.2">
      <c r="A60" s="306">
        <v>81</v>
      </c>
      <c r="B60" s="307" t="s">
        <v>289</v>
      </c>
      <c r="C60" s="308"/>
      <c r="D60" s="113">
        <v>8.4222501176839799</v>
      </c>
      <c r="E60" s="115">
        <v>4294</v>
      </c>
      <c r="F60" s="114">
        <v>4302</v>
      </c>
      <c r="G60" s="114">
        <v>4238</v>
      </c>
      <c r="H60" s="114">
        <v>4203</v>
      </c>
      <c r="I60" s="140">
        <v>4173</v>
      </c>
      <c r="J60" s="115">
        <v>121</v>
      </c>
      <c r="K60" s="116">
        <v>2.8995926192187875</v>
      </c>
    </row>
    <row r="61" spans="1:11" ht="14.1" customHeight="1" x14ac:dyDescent="0.2">
      <c r="A61" s="306" t="s">
        <v>290</v>
      </c>
      <c r="B61" s="307" t="s">
        <v>291</v>
      </c>
      <c r="C61" s="308"/>
      <c r="D61" s="113">
        <v>1.8652910717087714</v>
      </c>
      <c r="E61" s="115">
        <v>951</v>
      </c>
      <c r="F61" s="114">
        <v>957</v>
      </c>
      <c r="G61" s="114">
        <v>967</v>
      </c>
      <c r="H61" s="114">
        <v>943</v>
      </c>
      <c r="I61" s="140">
        <v>950</v>
      </c>
      <c r="J61" s="115">
        <v>1</v>
      </c>
      <c r="K61" s="116">
        <v>0.10526315789473684</v>
      </c>
    </row>
    <row r="62" spans="1:11" ht="14.1" customHeight="1" x14ac:dyDescent="0.2">
      <c r="A62" s="306" t="s">
        <v>292</v>
      </c>
      <c r="B62" s="307" t="s">
        <v>293</v>
      </c>
      <c r="C62" s="308"/>
      <c r="D62" s="113">
        <v>4.0463674878393219</v>
      </c>
      <c r="E62" s="115">
        <v>2063</v>
      </c>
      <c r="F62" s="114">
        <v>2066</v>
      </c>
      <c r="G62" s="114">
        <v>2018</v>
      </c>
      <c r="H62" s="114">
        <v>1997</v>
      </c>
      <c r="I62" s="140">
        <v>1975</v>
      </c>
      <c r="J62" s="115">
        <v>88</v>
      </c>
      <c r="K62" s="116">
        <v>4.4556962025316453</v>
      </c>
    </row>
    <row r="63" spans="1:11" ht="14.1" customHeight="1" x14ac:dyDescent="0.2">
      <c r="A63" s="306"/>
      <c r="B63" s="307" t="s">
        <v>294</v>
      </c>
      <c r="C63" s="308"/>
      <c r="D63" s="113">
        <v>3.4795229876039544</v>
      </c>
      <c r="E63" s="115">
        <v>1774</v>
      </c>
      <c r="F63" s="114">
        <v>1774</v>
      </c>
      <c r="G63" s="114">
        <v>1738</v>
      </c>
      <c r="H63" s="114">
        <v>1718</v>
      </c>
      <c r="I63" s="140">
        <v>1695</v>
      </c>
      <c r="J63" s="115">
        <v>79</v>
      </c>
      <c r="K63" s="116">
        <v>4.6607669616519178</v>
      </c>
    </row>
    <row r="64" spans="1:11" ht="14.1" customHeight="1" x14ac:dyDescent="0.2">
      <c r="A64" s="306" t="s">
        <v>295</v>
      </c>
      <c r="B64" s="307" t="s">
        <v>296</v>
      </c>
      <c r="C64" s="308"/>
      <c r="D64" s="113">
        <v>0.77475286364349605</v>
      </c>
      <c r="E64" s="115">
        <v>395</v>
      </c>
      <c r="F64" s="114">
        <v>406</v>
      </c>
      <c r="G64" s="114">
        <v>411</v>
      </c>
      <c r="H64" s="114">
        <v>423</v>
      </c>
      <c r="I64" s="140">
        <v>408</v>
      </c>
      <c r="J64" s="115">
        <v>-13</v>
      </c>
      <c r="K64" s="116">
        <v>-3.1862745098039214</v>
      </c>
    </row>
    <row r="65" spans="1:11" ht="14.1" customHeight="1" x14ac:dyDescent="0.2">
      <c r="A65" s="306" t="s">
        <v>297</v>
      </c>
      <c r="B65" s="307" t="s">
        <v>298</v>
      </c>
      <c r="C65" s="308"/>
      <c r="D65" s="113">
        <v>1.0689628118625452</v>
      </c>
      <c r="E65" s="115">
        <v>545</v>
      </c>
      <c r="F65" s="114">
        <v>539</v>
      </c>
      <c r="G65" s="114">
        <v>516</v>
      </c>
      <c r="H65" s="114">
        <v>518</v>
      </c>
      <c r="I65" s="140">
        <v>511</v>
      </c>
      <c r="J65" s="115">
        <v>34</v>
      </c>
      <c r="K65" s="116">
        <v>6.6536203522504893</v>
      </c>
    </row>
    <row r="66" spans="1:11" ht="14.1" customHeight="1" x14ac:dyDescent="0.2">
      <c r="A66" s="306">
        <v>82</v>
      </c>
      <c r="B66" s="307" t="s">
        <v>299</v>
      </c>
      <c r="C66" s="308"/>
      <c r="D66" s="113">
        <v>3.8463047230503689</v>
      </c>
      <c r="E66" s="115">
        <v>1961</v>
      </c>
      <c r="F66" s="114">
        <v>2021</v>
      </c>
      <c r="G66" s="114">
        <v>2068</v>
      </c>
      <c r="H66" s="114">
        <v>2002</v>
      </c>
      <c r="I66" s="140">
        <v>2015</v>
      </c>
      <c r="J66" s="115">
        <v>-54</v>
      </c>
      <c r="K66" s="116">
        <v>-2.6799007444168734</v>
      </c>
    </row>
    <row r="67" spans="1:11" ht="14.1" customHeight="1" x14ac:dyDescent="0.2">
      <c r="A67" s="306" t="s">
        <v>300</v>
      </c>
      <c r="B67" s="307" t="s">
        <v>301</v>
      </c>
      <c r="C67" s="308"/>
      <c r="D67" s="113">
        <v>2.3321041895496628</v>
      </c>
      <c r="E67" s="115">
        <v>1189</v>
      </c>
      <c r="F67" s="114">
        <v>1214</v>
      </c>
      <c r="G67" s="114">
        <v>1258</v>
      </c>
      <c r="H67" s="114">
        <v>1244</v>
      </c>
      <c r="I67" s="140">
        <v>1247</v>
      </c>
      <c r="J67" s="115">
        <v>-58</v>
      </c>
      <c r="K67" s="116">
        <v>-4.6511627906976747</v>
      </c>
    </row>
    <row r="68" spans="1:11" ht="14.1" customHeight="1" x14ac:dyDescent="0.2">
      <c r="A68" s="306" t="s">
        <v>302</v>
      </c>
      <c r="B68" s="307" t="s">
        <v>303</v>
      </c>
      <c r="C68" s="308"/>
      <c r="D68" s="113">
        <v>0.82967205397771848</v>
      </c>
      <c r="E68" s="115">
        <v>423</v>
      </c>
      <c r="F68" s="114">
        <v>461</v>
      </c>
      <c r="G68" s="114">
        <v>467</v>
      </c>
      <c r="H68" s="114">
        <v>429</v>
      </c>
      <c r="I68" s="140">
        <v>442</v>
      </c>
      <c r="J68" s="115">
        <v>-19</v>
      </c>
      <c r="K68" s="116">
        <v>-4.2986425339366514</v>
      </c>
    </row>
    <row r="69" spans="1:11" ht="14.1" customHeight="1" x14ac:dyDescent="0.2">
      <c r="A69" s="306">
        <v>83</v>
      </c>
      <c r="B69" s="307" t="s">
        <v>304</v>
      </c>
      <c r="C69" s="308"/>
      <c r="D69" s="113">
        <v>7.9299388043307708</v>
      </c>
      <c r="E69" s="115">
        <v>4043</v>
      </c>
      <c r="F69" s="114">
        <v>4053</v>
      </c>
      <c r="G69" s="114">
        <v>4012</v>
      </c>
      <c r="H69" s="114">
        <v>3919</v>
      </c>
      <c r="I69" s="140">
        <v>3864</v>
      </c>
      <c r="J69" s="115">
        <v>179</v>
      </c>
      <c r="K69" s="116">
        <v>4.6325051759834368</v>
      </c>
    </row>
    <row r="70" spans="1:11" ht="14.1" customHeight="1" x14ac:dyDescent="0.2">
      <c r="A70" s="306" t="s">
        <v>305</v>
      </c>
      <c r="B70" s="307" t="s">
        <v>306</v>
      </c>
      <c r="C70" s="308"/>
      <c r="D70" s="113">
        <v>7.0316177624352738</v>
      </c>
      <c r="E70" s="115">
        <v>3585</v>
      </c>
      <c r="F70" s="114">
        <v>3576</v>
      </c>
      <c r="G70" s="114">
        <v>3544</v>
      </c>
      <c r="H70" s="114">
        <v>3464</v>
      </c>
      <c r="I70" s="140">
        <v>3430</v>
      </c>
      <c r="J70" s="115">
        <v>155</v>
      </c>
      <c r="K70" s="116">
        <v>4.518950437317784</v>
      </c>
    </row>
    <row r="71" spans="1:11" ht="14.1" customHeight="1" x14ac:dyDescent="0.2">
      <c r="A71" s="306"/>
      <c r="B71" s="307" t="s">
        <v>307</v>
      </c>
      <c r="C71" s="308"/>
      <c r="D71" s="113">
        <v>4.7367801663266906</v>
      </c>
      <c r="E71" s="115">
        <v>2415</v>
      </c>
      <c r="F71" s="114">
        <v>2422</v>
      </c>
      <c r="G71" s="114">
        <v>2387</v>
      </c>
      <c r="H71" s="114">
        <v>2301</v>
      </c>
      <c r="I71" s="140">
        <v>2267</v>
      </c>
      <c r="J71" s="115">
        <v>148</v>
      </c>
      <c r="K71" s="116">
        <v>6.5284516982796648</v>
      </c>
    </row>
    <row r="72" spans="1:11" ht="14.1" customHeight="1" x14ac:dyDescent="0.2">
      <c r="A72" s="306">
        <v>84</v>
      </c>
      <c r="B72" s="307" t="s">
        <v>308</v>
      </c>
      <c r="C72" s="308"/>
      <c r="D72" s="113">
        <v>1.8025262827553743</v>
      </c>
      <c r="E72" s="115">
        <v>919</v>
      </c>
      <c r="F72" s="114">
        <v>930</v>
      </c>
      <c r="G72" s="114">
        <v>912</v>
      </c>
      <c r="H72" s="114">
        <v>900</v>
      </c>
      <c r="I72" s="140">
        <v>891</v>
      </c>
      <c r="J72" s="115">
        <v>28</v>
      </c>
      <c r="K72" s="116">
        <v>3.1425364758698091</v>
      </c>
    </row>
    <row r="73" spans="1:11" ht="14.1" customHeight="1" x14ac:dyDescent="0.2">
      <c r="A73" s="306" t="s">
        <v>309</v>
      </c>
      <c r="B73" s="307" t="s">
        <v>310</v>
      </c>
      <c r="C73" s="308"/>
      <c r="D73" s="113">
        <v>0.77867566295308333</v>
      </c>
      <c r="E73" s="115">
        <v>397</v>
      </c>
      <c r="F73" s="114">
        <v>400</v>
      </c>
      <c r="G73" s="114">
        <v>399</v>
      </c>
      <c r="H73" s="114">
        <v>394</v>
      </c>
      <c r="I73" s="140">
        <v>400</v>
      </c>
      <c r="J73" s="115">
        <v>-3</v>
      </c>
      <c r="K73" s="116">
        <v>-0.75</v>
      </c>
    </row>
    <row r="74" spans="1:11" ht="14.1" customHeight="1" x14ac:dyDescent="0.2">
      <c r="A74" s="306" t="s">
        <v>311</v>
      </c>
      <c r="B74" s="307" t="s">
        <v>312</v>
      </c>
      <c r="C74" s="308"/>
      <c r="D74" s="113">
        <v>0.22359956064647732</v>
      </c>
      <c r="E74" s="115">
        <v>114</v>
      </c>
      <c r="F74" s="114">
        <v>118</v>
      </c>
      <c r="G74" s="114">
        <v>117</v>
      </c>
      <c r="H74" s="114">
        <v>123</v>
      </c>
      <c r="I74" s="140">
        <v>127</v>
      </c>
      <c r="J74" s="115">
        <v>-13</v>
      </c>
      <c r="K74" s="116">
        <v>-10.236220472440944</v>
      </c>
    </row>
    <row r="75" spans="1:11" ht="14.1" customHeight="1" x14ac:dyDescent="0.2">
      <c r="A75" s="306" t="s">
        <v>313</v>
      </c>
      <c r="B75" s="307" t="s">
        <v>314</v>
      </c>
      <c r="C75" s="308"/>
      <c r="D75" s="113">
        <v>0.47465871646006591</v>
      </c>
      <c r="E75" s="115">
        <v>242</v>
      </c>
      <c r="F75" s="114">
        <v>245</v>
      </c>
      <c r="G75" s="114">
        <v>226</v>
      </c>
      <c r="H75" s="114">
        <v>219</v>
      </c>
      <c r="I75" s="140">
        <v>206</v>
      </c>
      <c r="J75" s="115">
        <v>36</v>
      </c>
      <c r="K75" s="116">
        <v>17.475728155339805</v>
      </c>
    </row>
    <row r="76" spans="1:11" ht="14.1" customHeight="1" x14ac:dyDescent="0.2">
      <c r="A76" s="306">
        <v>91</v>
      </c>
      <c r="B76" s="307" t="s">
        <v>315</v>
      </c>
      <c r="C76" s="308"/>
      <c r="D76" s="113">
        <v>0.1706417699670485</v>
      </c>
      <c r="E76" s="115">
        <v>87</v>
      </c>
      <c r="F76" s="114">
        <v>86</v>
      </c>
      <c r="G76" s="114">
        <v>86</v>
      </c>
      <c r="H76" s="114">
        <v>81</v>
      </c>
      <c r="I76" s="140">
        <v>76</v>
      </c>
      <c r="J76" s="115">
        <v>11</v>
      </c>
      <c r="K76" s="116">
        <v>14.473684210526315</v>
      </c>
    </row>
    <row r="77" spans="1:11" ht="14.1" customHeight="1" x14ac:dyDescent="0.2">
      <c r="A77" s="306">
        <v>92</v>
      </c>
      <c r="B77" s="307" t="s">
        <v>316</v>
      </c>
      <c r="C77" s="308"/>
      <c r="D77" s="113">
        <v>0.33539934096971596</v>
      </c>
      <c r="E77" s="115">
        <v>171</v>
      </c>
      <c r="F77" s="114">
        <v>182</v>
      </c>
      <c r="G77" s="114">
        <v>183</v>
      </c>
      <c r="H77" s="114">
        <v>170</v>
      </c>
      <c r="I77" s="140">
        <v>164</v>
      </c>
      <c r="J77" s="115">
        <v>7</v>
      </c>
      <c r="K77" s="116">
        <v>4.2682926829268295</v>
      </c>
    </row>
    <row r="78" spans="1:11" ht="14.1" customHeight="1" x14ac:dyDescent="0.2">
      <c r="A78" s="306">
        <v>93</v>
      </c>
      <c r="B78" s="307" t="s">
        <v>317</v>
      </c>
      <c r="C78" s="308"/>
      <c r="D78" s="113">
        <v>0.11572257963282598</v>
      </c>
      <c r="E78" s="115">
        <v>59</v>
      </c>
      <c r="F78" s="114">
        <v>56</v>
      </c>
      <c r="G78" s="114">
        <v>57</v>
      </c>
      <c r="H78" s="114">
        <v>58</v>
      </c>
      <c r="I78" s="140">
        <v>59</v>
      </c>
      <c r="J78" s="115">
        <v>0</v>
      </c>
      <c r="K78" s="116">
        <v>0</v>
      </c>
    </row>
    <row r="79" spans="1:11" ht="14.1" customHeight="1" x14ac:dyDescent="0.2">
      <c r="A79" s="306">
        <v>94</v>
      </c>
      <c r="B79" s="307" t="s">
        <v>318</v>
      </c>
      <c r="C79" s="308"/>
      <c r="D79" s="113">
        <v>9.8069982739683037E-2</v>
      </c>
      <c r="E79" s="115">
        <v>50</v>
      </c>
      <c r="F79" s="114">
        <v>47</v>
      </c>
      <c r="G79" s="114">
        <v>48</v>
      </c>
      <c r="H79" s="114">
        <v>47</v>
      </c>
      <c r="I79" s="140">
        <v>48</v>
      </c>
      <c r="J79" s="115">
        <v>2</v>
      </c>
      <c r="K79" s="116">
        <v>4.166666666666667</v>
      </c>
    </row>
    <row r="80" spans="1:11" ht="14.1" customHeight="1" x14ac:dyDescent="0.2">
      <c r="A80" s="306" t="s">
        <v>319</v>
      </c>
      <c r="B80" s="307" t="s">
        <v>320</v>
      </c>
      <c r="C80" s="308"/>
      <c r="D80" s="113">
        <v>1.1768397928761965E-2</v>
      </c>
      <c r="E80" s="115">
        <v>6</v>
      </c>
      <c r="F80" s="114">
        <v>9</v>
      </c>
      <c r="G80" s="114">
        <v>27</v>
      </c>
      <c r="H80" s="114">
        <v>28</v>
      </c>
      <c r="I80" s="140">
        <v>29</v>
      </c>
      <c r="J80" s="115">
        <v>-23</v>
      </c>
      <c r="K80" s="116">
        <v>-79.310344827586206</v>
      </c>
    </row>
    <row r="81" spans="1:11" ht="14.1" customHeight="1" x14ac:dyDescent="0.2">
      <c r="A81" s="310" t="s">
        <v>321</v>
      </c>
      <c r="B81" s="311" t="s">
        <v>224</v>
      </c>
      <c r="C81" s="312"/>
      <c r="D81" s="125">
        <v>0.59038129609289192</v>
      </c>
      <c r="E81" s="143">
        <v>301</v>
      </c>
      <c r="F81" s="144">
        <v>301</v>
      </c>
      <c r="G81" s="144">
        <v>299</v>
      </c>
      <c r="H81" s="144">
        <v>298</v>
      </c>
      <c r="I81" s="145">
        <v>296</v>
      </c>
      <c r="J81" s="143">
        <v>5</v>
      </c>
      <c r="K81" s="146">
        <v>1.6891891891891893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7793</v>
      </c>
      <c r="E12" s="114">
        <v>8226</v>
      </c>
      <c r="F12" s="114">
        <v>8250</v>
      </c>
      <c r="G12" s="114">
        <v>8278</v>
      </c>
      <c r="H12" s="140">
        <v>7996</v>
      </c>
      <c r="I12" s="115">
        <v>-203</v>
      </c>
      <c r="J12" s="116">
        <v>-2.5387693846923463</v>
      </c>
      <c r="K12"/>
      <c r="L12"/>
      <c r="M12"/>
      <c r="N12"/>
      <c r="O12"/>
      <c r="P12"/>
    </row>
    <row r="13" spans="1:16" s="110" customFormat="1" ht="14.45" customHeight="1" x14ac:dyDescent="0.2">
      <c r="A13" s="120" t="s">
        <v>105</v>
      </c>
      <c r="B13" s="119" t="s">
        <v>106</v>
      </c>
      <c r="C13" s="113">
        <v>47.42717823687925</v>
      </c>
      <c r="D13" s="115">
        <v>3696</v>
      </c>
      <c r="E13" s="114">
        <v>3874</v>
      </c>
      <c r="F13" s="114">
        <v>3837</v>
      </c>
      <c r="G13" s="114">
        <v>3871</v>
      </c>
      <c r="H13" s="140">
        <v>3735</v>
      </c>
      <c r="I13" s="115">
        <v>-39</v>
      </c>
      <c r="J13" s="116">
        <v>-1.0441767068273093</v>
      </c>
      <c r="K13"/>
      <c r="L13"/>
      <c r="M13"/>
      <c r="N13"/>
      <c r="O13"/>
      <c r="P13"/>
    </row>
    <row r="14" spans="1:16" s="110" customFormat="1" ht="14.45" customHeight="1" x14ac:dyDescent="0.2">
      <c r="A14" s="120"/>
      <c r="B14" s="119" t="s">
        <v>107</v>
      </c>
      <c r="C14" s="113">
        <v>52.57282176312075</v>
      </c>
      <c r="D14" s="115">
        <v>4097</v>
      </c>
      <c r="E14" s="114">
        <v>4352</v>
      </c>
      <c r="F14" s="114">
        <v>4413</v>
      </c>
      <c r="G14" s="114">
        <v>4407</v>
      </c>
      <c r="H14" s="140">
        <v>4261</v>
      </c>
      <c r="I14" s="115">
        <v>-164</v>
      </c>
      <c r="J14" s="116">
        <v>-3.8488617695376672</v>
      </c>
      <c r="K14"/>
      <c r="L14"/>
      <c r="M14"/>
      <c r="N14"/>
      <c r="O14"/>
      <c r="P14"/>
    </row>
    <row r="15" spans="1:16" s="110" customFormat="1" ht="14.45" customHeight="1" x14ac:dyDescent="0.2">
      <c r="A15" s="118" t="s">
        <v>105</v>
      </c>
      <c r="B15" s="121" t="s">
        <v>108</v>
      </c>
      <c r="C15" s="113">
        <v>14.949313486462209</v>
      </c>
      <c r="D15" s="115">
        <v>1165</v>
      </c>
      <c r="E15" s="114">
        <v>1226</v>
      </c>
      <c r="F15" s="114">
        <v>1250</v>
      </c>
      <c r="G15" s="114">
        <v>1280</v>
      </c>
      <c r="H15" s="140">
        <v>1156</v>
      </c>
      <c r="I15" s="115">
        <v>9</v>
      </c>
      <c r="J15" s="116">
        <v>0.77854671280276821</v>
      </c>
      <c r="K15"/>
      <c r="L15"/>
      <c r="M15"/>
      <c r="N15"/>
      <c r="O15"/>
      <c r="P15"/>
    </row>
    <row r="16" spans="1:16" s="110" customFormat="1" ht="14.45" customHeight="1" x14ac:dyDescent="0.2">
      <c r="A16" s="118"/>
      <c r="B16" s="121" t="s">
        <v>109</v>
      </c>
      <c r="C16" s="113">
        <v>39.381496214551518</v>
      </c>
      <c r="D16" s="115">
        <v>3069</v>
      </c>
      <c r="E16" s="114">
        <v>3270</v>
      </c>
      <c r="F16" s="114">
        <v>3263</v>
      </c>
      <c r="G16" s="114">
        <v>3304</v>
      </c>
      <c r="H16" s="140">
        <v>3252</v>
      </c>
      <c r="I16" s="115">
        <v>-183</v>
      </c>
      <c r="J16" s="116">
        <v>-5.6273062730627306</v>
      </c>
      <c r="K16"/>
      <c r="L16"/>
      <c r="M16"/>
      <c r="N16"/>
      <c r="O16"/>
      <c r="P16"/>
    </row>
    <row r="17" spans="1:16" s="110" customFormat="1" ht="14.45" customHeight="1" x14ac:dyDescent="0.2">
      <c r="A17" s="118"/>
      <c r="B17" s="121" t="s">
        <v>110</v>
      </c>
      <c r="C17" s="113">
        <v>23.379956371102271</v>
      </c>
      <c r="D17" s="115">
        <v>1822</v>
      </c>
      <c r="E17" s="114">
        <v>1930</v>
      </c>
      <c r="F17" s="114">
        <v>1974</v>
      </c>
      <c r="G17" s="114">
        <v>1959</v>
      </c>
      <c r="H17" s="140">
        <v>1965</v>
      </c>
      <c r="I17" s="115">
        <v>-143</v>
      </c>
      <c r="J17" s="116">
        <v>-7.2773536895674305</v>
      </c>
      <c r="K17"/>
      <c r="L17"/>
      <c r="M17"/>
      <c r="N17"/>
      <c r="O17"/>
      <c r="P17"/>
    </row>
    <row r="18" spans="1:16" s="110" customFormat="1" ht="14.45" customHeight="1" x14ac:dyDescent="0.2">
      <c r="A18" s="120"/>
      <c r="B18" s="121" t="s">
        <v>111</v>
      </c>
      <c r="C18" s="113">
        <v>22.289233927883998</v>
      </c>
      <c r="D18" s="115">
        <v>1737</v>
      </c>
      <c r="E18" s="114">
        <v>1800</v>
      </c>
      <c r="F18" s="114">
        <v>1763</v>
      </c>
      <c r="G18" s="114">
        <v>1735</v>
      </c>
      <c r="H18" s="140">
        <v>1623</v>
      </c>
      <c r="I18" s="115">
        <v>114</v>
      </c>
      <c r="J18" s="116">
        <v>7.0240295748613679</v>
      </c>
      <c r="K18"/>
      <c r="L18"/>
      <c r="M18"/>
      <c r="N18"/>
      <c r="O18"/>
      <c r="P18"/>
    </row>
    <row r="19" spans="1:16" s="110" customFormat="1" ht="14.45" customHeight="1" x14ac:dyDescent="0.2">
      <c r="A19" s="120"/>
      <c r="B19" s="121" t="s">
        <v>112</v>
      </c>
      <c r="C19" s="113">
        <v>2.6690619786988323</v>
      </c>
      <c r="D19" s="115">
        <v>208</v>
      </c>
      <c r="E19" s="114">
        <v>215</v>
      </c>
      <c r="F19" s="114">
        <v>217</v>
      </c>
      <c r="G19" s="114">
        <v>191</v>
      </c>
      <c r="H19" s="140">
        <v>154</v>
      </c>
      <c r="I19" s="115">
        <v>54</v>
      </c>
      <c r="J19" s="116">
        <v>35.064935064935064</v>
      </c>
      <c r="K19"/>
      <c r="L19"/>
      <c r="M19"/>
      <c r="N19"/>
      <c r="O19"/>
      <c r="P19"/>
    </row>
    <row r="20" spans="1:16" s="110" customFormat="1" ht="14.45" customHeight="1" x14ac:dyDescent="0.2">
      <c r="A20" s="120" t="s">
        <v>113</v>
      </c>
      <c r="B20" s="119" t="s">
        <v>116</v>
      </c>
      <c r="C20" s="113">
        <v>95.239317336070826</v>
      </c>
      <c r="D20" s="115">
        <v>7422</v>
      </c>
      <c r="E20" s="114">
        <v>7807</v>
      </c>
      <c r="F20" s="114">
        <v>7856</v>
      </c>
      <c r="G20" s="114">
        <v>7908</v>
      </c>
      <c r="H20" s="140">
        <v>7651</v>
      </c>
      <c r="I20" s="115">
        <v>-229</v>
      </c>
      <c r="J20" s="116">
        <v>-2.9930728009410537</v>
      </c>
      <c r="K20"/>
      <c r="L20"/>
      <c r="M20"/>
      <c r="N20"/>
      <c r="O20"/>
      <c r="P20"/>
    </row>
    <row r="21" spans="1:16" s="110" customFormat="1" ht="14.45" customHeight="1" x14ac:dyDescent="0.2">
      <c r="A21" s="123"/>
      <c r="B21" s="124" t="s">
        <v>117</v>
      </c>
      <c r="C21" s="125">
        <v>4.5297061465417681</v>
      </c>
      <c r="D21" s="143">
        <v>353</v>
      </c>
      <c r="E21" s="144">
        <v>400</v>
      </c>
      <c r="F21" s="144">
        <v>377</v>
      </c>
      <c r="G21" s="144">
        <v>353</v>
      </c>
      <c r="H21" s="145">
        <v>326</v>
      </c>
      <c r="I21" s="143">
        <v>27</v>
      </c>
      <c r="J21" s="146">
        <v>8.2822085889570545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9327</v>
      </c>
      <c r="E56" s="114">
        <v>9577</v>
      </c>
      <c r="F56" s="114">
        <v>9666</v>
      </c>
      <c r="G56" s="114">
        <v>9733</v>
      </c>
      <c r="H56" s="140">
        <v>9492</v>
      </c>
      <c r="I56" s="115">
        <v>-165</v>
      </c>
      <c r="J56" s="116">
        <v>-1.7383059418457649</v>
      </c>
      <c r="K56"/>
      <c r="L56"/>
      <c r="M56"/>
      <c r="N56"/>
      <c r="O56"/>
      <c r="P56"/>
    </row>
    <row r="57" spans="1:16" s="110" customFormat="1" ht="14.45" customHeight="1" x14ac:dyDescent="0.2">
      <c r="A57" s="120" t="s">
        <v>105</v>
      </c>
      <c r="B57" s="119" t="s">
        <v>106</v>
      </c>
      <c r="C57" s="113">
        <v>46.349308459311679</v>
      </c>
      <c r="D57" s="115">
        <v>4323</v>
      </c>
      <c r="E57" s="114">
        <v>4443</v>
      </c>
      <c r="F57" s="114">
        <v>4448</v>
      </c>
      <c r="G57" s="114">
        <v>4504</v>
      </c>
      <c r="H57" s="140">
        <v>4402</v>
      </c>
      <c r="I57" s="115">
        <v>-79</v>
      </c>
      <c r="J57" s="116">
        <v>-1.7946388005452067</v>
      </c>
    </row>
    <row r="58" spans="1:16" s="110" customFormat="1" ht="14.45" customHeight="1" x14ac:dyDescent="0.2">
      <c r="A58" s="120"/>
      <c r="B58" s="119" t="s">
        <v>107</v>
      </c>
      <c r="C58" s="113">
        <v>53.650691540688321</v>
      </c>
      <c r="D58" s="115">
        <v>5004</v>
      </c>
      <c r="E58" s="114">
        <v>5134</v>
      </c>
      <c r="F58" s="114">
        <v>5218</v>
      </c>
      <c r="G58" s="114">
        <v>5229</v>
      </c>
      <c r="H58" s="140">
        <v>5090</v>
      </c>
      <c r="I58" s="115">
        <v>-86</v>
      </c>
      <c r="J58" s="116">
        <v>-1.6895874263261297</v>
      </c>
    </row>
    <row r="59" spans="1:16" s="110" customFormat="1" ht="14.45" customHeight="1" x14ac:dyDescent="0.2">
      <c r="A59" s="118" t="s">
        <v>105</v>
      </c>
      <c r="B59" s="121" t="s">
        <v>108</v>
      </c>
      <c r="C59" s="113">
        <v>13.820092205425111</v>
      </c>
      <c r="D59" s="115">
        <v>1289</v>
      </c>
      <c r="E59" s="114">
        <v>1350</v>
      </c>
      <c r="F59" s="114">
        <v>1365</v>
      </c>
      <c r="G59" s="114">
        <v>1447</v>
      </c>
      <c r="H59" s="140">
        <v>1284</v>
      </c>
      <c r="I59" s="115">
        <v>5</v>
      </c>
      <c r="J59" s="116">
        <v>0.38940809968847351</v>
      </c>
    </row>
    <row r="60" spans="1:16" s="110" customFormat="1" ht="14.45" customHeight="1" x14ac:dyDescent="0.2">
      <c r="A60" s="118"/>
      <c r="B60" s="121" t="s">
        <v>109</v>
      </c>
      <c r="C60" s="113">
        <v>40.548943926235658</v>
      </c>
      <c r="D60" s="115">
        <v>3782</v>
      </c>
      <c r="E60" s="114">
        <v>3868</v>
      </c>
      <c r="F60" s="114">
        <v>3946</v>
      </c>
      <c r="G60" s="114">
        <v>3942</v>
      </c>
      <c r="H60" s="140">
        <v>3930</v>
      </c>
      <c r="I60" s="115">
        <v>-148</v>
      </c>
      <c r="J60" s="116">
        <v>-3.7659033078880406</v>
      </c>
    </row>
    <row r="61" spans="1:16" s="110" customFormat="1" ht="14.45" customHeight="1" x14ac:dyDescent="0.2">
      <c r="A61" s="118"/>
      <c r="B61" s="121" t="s">
        <v>110</v>
      </c>
      <c r="C61" s="113">
        <v>23.180015010185482</v>
      </c>
      <c r="D61" s="115">
        <v>2162</v>
      </c>
      <c r="E61" s="114">
        <v>2224</v>
      </c>
      <c r="F61" s="114">
        <v>2244</v>
      </c>
      <c r="G61" s="114">
        <v>2275</v>
      </c>
      <c r="H61" s="140">
        <v>2321</v>
      </c>
      <c r="I61" s="115">
        <v>-159</v>
      </c>
      <c r="J61" s="116">
        <v>-6.8504954760878931</v>
      </c>
    </row>
    <row r="62" spans="1:16" s="110" customFormat="1" ht="14.45" customHeight="1" x14ac:dyDescent="0.2">
      <c r="A62" s="120"/>
      <c r="B62" s="121" t="s">
        <v>111</v>
      </c>
      <c r="C62" s="113">
        <v>22.450948858153748</v>
      </c>
      <c r="D62" s="115">
        <v>2094</v>
      </c>
      <c r="E62" s="114">
        <v>2135</v>
      </c>
      <c r="F62" s="114">
        <v>2111</v>
      </c>
      <c r="G62" s="114">
        <v>2069</v>
      </c>
      <c r="H62" s="140">
        <v>1957</v>
      </c>
      <c r="I62" s="115">
        <v>137</v>
      </c>
      <c r="J62" s="116">
        <v>7.0005109862033725</v>
      </c>
    </row>
    <row r="63" spans="1:16" s="110" customFormat="1" ht="14.45" customHeight="1" x14ac:dyDescent="0.2">
      <c r="A63" s="120"/>
      <c r="B63" s="121" t="s">
        <v>112</v>
      </c>
      <c r="C63" s="113">
        <v>2.7983274364747506</v>
      </c>
      <c r="D63" s="115">
        <v>261</v>
      </c>
      <c r="E63" s="114">
        <v>271</v>
      </c>
      <c r="F63" s="114">
        <v>277</v>
      </c>
      <c r="G63" s="114">
        <v>238</v>
      </c>
      <c r="H63" s="140">
        <v>211</v>
      </c>
      <c r="I63" s="115">
        <v>50</v>
      </c>
      <c r="J63" s="116">
        <v>23.696682464454977</v>
      </c>
    </row>
    <row r="64" spans="1:16" s="110" customFormat="1" ht="14.45" customHeight="1" x14ac:dyDescent="0.2">
      <c r="A64" s="120" t="s">
        <v>113</v>
      </c>
      <c r="B64" s="119" t="s">
        <v>116</v>
      </c>
      <c r="C64" s="113">
        <v>96.922911975983709</v>
      </c>
      <c r="D64" s="115">
        <v>9040</v>
      </c>
      <c r="E64" s="114">
        <v>9279</v>
      </c>
      <c r="F64" s="114">
        <v>9346</v>
      </c>
      <c r="G64" s="114">
        <v>9424</v>
      </c>
      <c r="H64" s="140">
        <v>9190</v>
      </c>
      <c r="I64" s="115">
        <v>-150</v>
      </c>
      <c r="J64" s="116">
        <v>-1.632208922742111</v>
      </c>
    </row>
    <row r="65" spans="1:10" s="110" customFormat="1" ht="14.45" customHeight="1" x14ac:dyDescent="0.2">
      <c r="A65" s="123"/>
      <c r="B65" s="124" t="s">
        <v>117</v>
      </c>
      <c r="C65" s="125">
        <v>2.9698724134233943</v>
      </c>
      <c r="D65" s="143">
        <v>277</v>
      </c>
      <c r="E65" s="144">
        <v>288</v>
      </c>
      <c r="F65" s="144">
        <v>310</v>
      </c>
      <c r="G65" s="144">
        <v>297</v>
      </c>
      <c r="H65" s="145">
        <v>289</v>
      </c>
      <c r="I65" s="143">
        <v>-12</v>
      </c>
      <c r="J65" s="146">
        <v>-4.1522491349480966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7793</v>
      </c>
      <c r="G11" s="114">
        <v>8226</v>
      </c>
      <c r="H11" s="114">
        <v>8250</v>
      </c>
      <c r="I11" s="114">
        <v>8278</v>
      </c>
      <c r="J11" s="140">
        <v>7996</v>
      </c>
      <c r="K11" s="114">
        <v>-203</v>
      </c>
      <c r="L11" s="116">
        <v>-2.5387693846923463</v>
      </c>
    </row>
    <row r="12" spans="1:17" s="110" customFormat="1" ht="24" customHeight="1" x14ac:dyDescent="0.2">
      <c r="A12" s="604" t="s">
        <v>185</v>
      </c>
      <c r="B12" s="605"/>
      <c r="C12" s="605"/>
      <c r="D12" s="606"/>
      <c r="E12" s="113">
        <v>47.42717823687925</v>
      </c>
      <c r="F12" s="115">
        <v>3696</v>
      </c>
      <c r="G12" s="114">
        <v>3874</v>
      </c>
      <c r="H12" s="114">
        <v>3837</v>
      </c>
      <c r="I12" s="114">
        <v>3871</v>
      </c>
      <c r="J12" s="140">
        <v>3735</v>
      </c>
      <c r="K12" s="114">
        <v>-39</v>
      </c>
      <c r="L12" s="116">
        <v>-1.0441767068273093</v>
      </c>
    </row>
    <row r="13" spans="1:17" s="110" customFormat="1" ht="15" customHeight="1" x14ac:dyDescent="0.2">
      <c r="A13" s="120"/>
      <c r="B13" s="612" t="s">
        <v>107</v>
      </c>
      <c r="C13" s="612"/>
      <c r="E13" s="113">
        <v>52.57282176312075</v>
      </c>
      <c r="F13" s="115">
        <v>4097</v>
      </c>
      <c r="G13" s="114">
        <v>4352</v>
      </c>
      <c r="H13" s="114">
        <v>4413</v>
      </c>
      <c r="I13" s="114">
        <v>4407</v>
      </c>
      <c r="J13" s="140">
        <v>4261</v>
      </c>
      <c r="K13" s="114">
        <v>-164</v>
      </c>
      <c r="L13" s="116">
        <v>-3.8488617695376672</v>
      </c>
    </row>
    <row r="14" spans="1:17" s="110" customFormat="1" ht="22.5" customHeight="1" x14ac:dyDescent="0.2">
      <c r="A14" s="604" t="s">
        <v>186</v>
      </c>
      <c r="B14" s="605"/>
      <c r="C14" s="605"/>
      <c r="D14" s="606"/>
      <c r="E14" s="113">
        <v>14.949313486462209</v>
      </c>
      <c r="F14" s="115">
        <v>1165</v>
      </c>
      <c r="G14" s="114">
        <v>1226</v>
      </c>
      <c r="H14" s="114">
        <v>1250</v>
      </c>
      <c r="I14" s="114">
        <v>1280</v>
      </c>
      <c r="J14" s="140">
        <v>1156</v>
      </c>
      <c r="K14" s="114">
        <v>9</v>
      </c>
      <c r="L14" s="116">
        <v>0.77854671280276821</v>
      </c>
    </row>
    <row r="15" spans="1:17" s="110" customFormat="1" ht="15" customHeight="1" x14ac:dyDescent="0.2">
      <c r="A15" s="120"/>
      <c r="B15" s="119"/>
      <c r="C15" s="258" t="s">
        <v>106</v>
      </c>
      <c r="E15" s="113">
        <v>46.094420600858371</v>
      </c>
      <c r="F15" s="115">
        <v>537</v>
      </c>
      <c r="G15" s="114">
        <v>561</v>
      </c>
      <c r="H15" s="114">
        <v>560</v>
      </c>
      <c r="I15" s="114">
        <v>605</v>
      </c>
      <c r="J15" s="140">
        <v>540</v>
      </c>
      <c r="K15" s="114">
        <v>-3</v>
      </c>
      <c r="L15" s="116">
        <v>-0.55555555555555558</v>
      </c>
    </row>
    <row r="16" spans="1:17" s="110" customFormat="1" ht="15" customHeight="1" x14ac:dyDescent="0.2">
      <c r="A16" s="120"/>
      <c r="B16" s="119"/>
      <c r="C16" s="258" t="s">
        <v>107</v>
      </c>
      <c r="E16" s="113">
        <v>53.905579399141629</v>
      </c>
      <c r="F16" s="115">
        <v>628</v>
      </c>
      <c r="G16" s="114">
        <v>665</v>
      </c>
      <c r="H16" s="114">
        <v>690</v>
      </c>
      <c r="I16" s="114">
        <v>675</v>
      </c>
      <c r="J16" s="140">
        <v>616</v>
      </c>
      <c r="K16" s="114">
        <v>12</v>
      </c>
      <c r="L16" s="116">
        <v>1.948051948051948</v>
      </c>
    </row>
    <row r="17" spans="1:12" s="110" customFormat="1" ht="15" customHeight="1" x14ac:dyDescent="0.2">
      <c r="A17" s="120"/>
      <c r="B17" s="121" t="s">
        <v>109</v>
      </c>
      <c r="C17" s="258"/>
      <c r="E17" s="113">
        <v>39.381496214551518</v>
      </c>
      <c r="F17" s="115">
        <v>3069</v>
      </c>
      <c r="G17" s="114">
        <v>3270</v>
      </c>
      <c r="H17" s="114">
        <v>3263</v>
      </c>
      <c r="I17" s="114">
        <v>3304</v>
      </c>
      <c r="J17" s="140">
        <v>3252</v>
      </c>
      <c r="K17" s="114">
        <v>-183</v>
      </c>
      <c r="L17" s="116">
        <v>-5.6273062730627306</v>
      </c>
    </row>
    <row r="18" spans="1:12" s="110" customFormat="1" ht="15" customHeight="1" x14ac:dyDescent="0.2">
      <c r="A18" s="120"/>
      <c r="B18" s="119"/>
      <c r="C18" s="258" t="s">
        <v>106</v>
      </c>
      <c r="E18" s="113">
        <v>43.141088302378627</v>
      </c>
      <c r="F18" s="115">
        <v>1324</v>
      </c>
      <c r="G18" s="114">
        <v>1388</v>
      </c>
      <c r="H18" s="114">
        <v>1364</v>
      </c>
      <c r="I18" s="114">
        <v>1388</v>
      </c>
      <c r="J18" s="140">
        <v>1402</v>
      </c>
      <c r="K18" s="114">
        <v>-78</v>
      </c>
      <c r="L18" s="116">
        <v>-5.5634807417974326</v>
      </c>
    </row>
    <row r="19" spans="1:12" s="110" customFormat="1" ht="15" customHeight="1" x14ac:dyDescent="0.2">
      <c r="A19" s="120"/>
      <c r="B19" s="119"/>
      <c r="C19" s="258" t="s">
        <v>107</v>
      </c>
      <c r="E19" s="113">
        <v>56.858911697621373</v>
      </c>
      <c r="F19" s="115">
        <v>1745</v>
      </c>
      <c r="G19" s="114">
        <v>1882</v>
      </c>
      <c r="H19" s="114">
        <v>1899</v>
      </c>
      <c r="I19" s="114">
        <v>1916</v>
      </c>
      <c r="J19" s="140">
        <v>1850</v>
      </c>
      <c r="K19" s="114">
        <v>-105</v>
      </c>
      <c r="L19" s="116">
        <v>-5.6756756756756754</v>
      </c>
    </row>
    <row r="20" spans="1:12" s="110" customFormat="1" ht="15" customHeight="1" x14ac:dyDescent="0.2">
      <c r="A20" s="120"/>
      <c r="B20" s="121" t="s">
        <v>110</v>
      </c>
      <c r="C20" s="258"/>
      <c r="E20" s="113">
        <v>23.379956371102271</v>
      </c>
      <c r="F20" s="115">
        <v>1822</v>
      </c>
      <c r="G20" s="114">
        <v>1930</v>
      </c>
      <c r="H20" s="114">
        <v>1974</v>
      </c>
      <c r="I20" s="114">
        <v>1959</v>
      </c>
      <c r="J20" s="140">
        <v>1965</v>
      </c>
      <c r="K20" s="114">
        <v>-143</v>
      </c>
      <c r="L20" s="116">
        <v>-7.2773536895674305</v>
      </c>
    </row>
    <row r="21" spans="1:12" s="110" customFormat="1" ht="15" customHeight="1" x14ac:dyDescent="0.2">
      <c r="A21" s="120"/>
      <c r="B21" s="119"/>
      <c r="C21" s="258" t="s">
        <v>106</v>
      </c>
      <c r="E21" s="113">
        <v>44.017563117453349</v>
      </c>
      <c r="F21" s="115">
        <v>802</v>
      </c>
      <c r="G21" s="114">
        <v>856</v>
      </c>
      <c r="H21" s="114">
        <v>864</v>
      </c>
      <c r="I21" s="114">
        <v>864</v>
      </c>
      <c r="J21" s="140">
        <v>858</v>
      </c>
      <c r="K21" s="114">
        <v>-56</v>
      </c>
      <c r="L21" s="116">
        <v>-6.526806526806527</v>
      </c>
    </row>
    <row r="22" spans="1:12" s="110" customFormat="1" ht="15" customHeight="1" x14ac:dyDescent="0.2">
      <c r="A22" s="120"/>
      <c r="B22" s="119"/>
      <c r="C22" s="258" t="s">
        <v>107</v>
      </c>
      <c r="E22" s="113">
        <v>55.982436882546651</v>
      </c>
      <c r="F22" s="115">
        <v>1020</v>
      </c>
      <c r="G22" s="114">
        <v>1074</v>
      </c>
      <c r="H22" s="114">
        <v>1110</v>
      </c>
      <c r="I22" s="114">
        <v>1095</v>
      </c>
      <c r="J22" s="140">
        <v>1107</v>
      </c>
      <c r="K22" s="114">
        <v>-87</v>
      </c>
      <c r="L22" s="116">
        <v>-7.8590785907859075</v>
      </c>
    </row>
    <row r="23" spans="1:12" s="110" customFormat="1" ht="15" customHeight="1" x14ac:dyDescent="0.2">
      <c r="A23" s="120"/>
      <c r="B23" s="121" t="s">
        <v>111</v>
      </c>
      <c r="C23" s="258"/>
      <c r="E23" s="113">
        <v>22.289233927883998</v>
      </c>
      <c r="F23" s="115">
        <v>1737</v>
      </c>
      <c r="G23" s="114">
        <v>1800</v>
      </c>
      <c r="H23" s="114">
        <v>1763</v>
      </c>
      <c r="I23" s="114">
        <v>1735</v>
      </c>
      <c r="J23" s="140">
        <v>1623</v>
      </c>
      <c r="K23" s="114">
        <v>114</v>
      </c>
      <c r="L23" s="116">
        <v>7.0240295748613679</v>
      </c>
    </row>
    <row r="24" spans="1:12" s="110" customFormat="1" ht="15" customHeight="1" x14ac:dyDescent="0.2">
      <c r="A24" s="120"/>
      <c r="B24" s="119"/>
      <c r="C24" s="258" t="s">
        <v>106</v>
      </c>
      <c r="E24" s="113">
        <v>59.470351180195742</v>
      </c>
      <c r="F24" s="115">
        <v>1033</v>
      </c>
      <c r="G24" s="114">
        <v>1069</v>
      </c>
      <c r="H24" s="114">
        <v>1049</v>
      </c>
      <c r="I24" s="114">
        <v>1014</v>
      </c>
      <c r="J24" s="140">
        <v>935</v>
      </c>
      <c r="K24" s="114">
        <v>98</v>
      </c>
      <c r="L24" s="116">
        <v>10.481283422459892</v>
      </c>
    </row>
    <row r="25" spans="1:12" s="110" customFormat="1" ht="15" customHeight="1" x14ac:dyDescent="0.2">
      <c r="A25" s="120"/>
      <c r="B25" s="119"/>
      <c r="C25" s="258" t="s">
        <v>107</v>
      </c>
      <c r="E25" s="113">
        <v>40.529648819804258</v>
      </c>
      <c r="F25" s="115">
        <v>704</v>
      </c>
      <c r="G25" s="114">
        <v>731</v>
      </c>
      <c r="H25" s="114">
        <v>714</v>
      </c>
      <c r="I25" s="114">
        <v>721</v>
      </c>
      <c r="J25" s="140">
        <v>688</v>
      </c>
      <c r="K25" s="114">
        <v>16</v>
      </c>
      <c r="L25" s="116">
        <v>2.3255813953488373</v>
      </c>
    </row>
    <row r="26" spans="1:12" s="110" customFormat="1" ht="15" customHeight="1" x14ac:dyDescent="0.2">
      <c r="A26" s="120"/>
      <c r="C26" s="121" t="s">
        <v>187</v>
      </c>
      <c r="D26" s="110" t="s">
        <v>188</v>
      </c>
      <c r="E26" s="113">
        <v>2.6690619786988323</v>
      </c>
      <c r="F26" s="115">
        <v>208</v>
      </c>
      <c r="G26" s="114">
        <v>215</v>
      </c>
      <c r="H26" s="114">
        <v>217</v>
      </c>
      <c r="I26" s="114">
        <v>191</v>
      </c>
      <c r="J26" s="140">
        <v>154</v>
      </c>
      <c r="K26" s="114">
        <v>54</v>
      </c>
      <c r="L26" s="116">
        <v>35.064935064935064</v>
      </c>
    </row>
    <row r="27" spans="1:12" s="110" customFormat="1" ht="15" customHeight="1" x14ac:dyDescent="0.2">
      <c r="A27" s="120"/>
      <c r="B27" s="119"/>
      <c r="D27" s="259" t="s">
        <v>106</v>
      </c>
      <c r="E27" s="113">
        <v>61.53846153846154</v>
      </c>
      <c r="F27" s="115">
        <v>128</v>
      </c>
      <c r="G27" s="114">
        <v>127</v>
      </c>
      <c r="H27" s="114">
        <v>135</v>
      </c>
      <c r="I27" s="114">
        <v>112</v>
      </c>
      <c r="J27" s="140">
        <v>83</v>
      </c>
      <c r="K27" s="114">
        <v>45</v>
      </c>
      <c r="L27" s="116">
        <v>54.216867469879517</v>
      </c>
    </row>
    <row r="28" spans="1:12" s="110" customFormat="1" ht="15" customHeight="1" x14ac:dyDescent="0.2">
      <c r="A28" s="120"/>
      <c r="B28" s="119"/>
      <c r="D28" s="259" t="s">
        <v>107</v>
      </c>
      <c r="E28" s="113">
        <v>38.46153846153846</v>
      </c>
      <c r="F28" s="115">
        <v>80</v>
      </c>
      <c r="G28" s="114">
        <v>88</v>
      </c>
      <c r="H28" s="114">
        <v>82</v>
      </c>
      <c r="I28" s="114">
        <v>79</v>
      </c>
      <c r="J28" s="140">
        <v>71</v>
      </c>
      <c r="K28" s="114">
        <v>9</v>
      </c>
      <c r="L28" s="116">
        <v>12.67605633802817</v>
      </c>
    </row>
    <row r="29" spans="1:12" s="110" customFormat="1" ht="24" customHeight="1" x14ac:dyDescent="0.2">
      <c r="A29" s="604" t="s">
        <v>189</v>
      </c>
      <c r="B29" s="605"/>
      <c r="C29" s="605"/>
      <c r="D29" s="606"/>
      <c r="E29" s="113">
        <v>95.239317336070826</v>
      </c>
      <c r="F29" s="115">
        <v>7422</v>
      </c>
      <c r="G29" s="114">
        <v>7807</v>
      </c>
      <c r="H29" s="114">
        <v>7856</v>
      </c>
      <c r="I29" s="114">
        <v>7908</v>
      </c>
      <c r="J29" s="140">
        <v>7651</v>
      </c>
      <c r="K29" s="114">
        <v>-229</v>
      </c>
      <c r="L29" s="116">
        <v>-2.9930728009410537</v>
      </c>
    </row>
    <row r="30" spans="1:12" s="110" customFormat="1" ht="15" customHeight="1" x14ac:dyDescent="0.2">
      <c r="A30" s="120"/>
      <c r="B30" s="119"/>
      <c r="C30" s="258" t="s">
        <v>106</v>
      </c>
      <c r="E30" s="113">
        <v>46.752896793317163</v>
      </c>
      <c r="F30" s="115">
        <v>3470</v>
      </c>
      <c r="G30" s="114">
        <v>3630</v>
      </c>
      <c r="H30" s="114">
        <v>3608</v>
      </c>
      <c r="I30" s="114">
        <v>3658</v>
      </c>
      <c r="J30" s="140">
        <v>3539</v>
      </c>
      <c r="K30" s="114">
        <v>-69</v>
      </c>
      <c r="L30" s="116">
        <v>-1.9497033060186493</v>
      </c>
    </row>
    <row r="31" spans="1:12" s="110" customFormat="1" ht="15" customHeight="1" x14ac:dyDescent="0.2">
      <c r="A31" s="120"/>
      <c r="B31" s="119"/>
      <c r="C31" s="258" t="s">
        <v>107</v>
      </c>
      <c r="E31" s="113">
        <v>53.247103206682837</v>
      </c>
      <c r="F31" s="115">
        <v>3952</v>
      </c>
      <c r="G31" s="114">
        <v>4177</v>
      </c>
      <c r="H31" s="114">
        <v>4248</v>
      </c>
      <c r="I31" s="114">
        <v>4250</v>
      </c>
      <c r="J31" s="140">
        <v>4112</v>
      </c>
      <c r="K31" s="114">
        <v>-160</v>
      </c>
      <c r="L31" s="116">
        <v>-3.8910505836575875</v>
      </c>
    </row>
    <row r="32" spans="1:12" s="110" customFormat="1" ht="15" customHeight="1" x14ac:dyDescent="0.2">
      <c r="A32" s="120"/>
      <c r="B32" s="119" t="s">
        <v>117</v>
      </c>
      <c r="C32" s="258"/>
      <c r="E32" s="113">
        <v>4.5297061465417681</v>
      </c>
      <c r="F32" s="114">
        <v>353</v>
      </c>
      <c r="G32" s="114">
        <v>400</v>
      </c>
      <c r="H32" s="114">
        <v>377</v>
      </c>
      <c r="I32" s="114">
        <v>353</v>
      </c>
      <c r="J32" s="140">
        <v>326</v>
      </c>
      <c r="K32" s="114">
        <v>27</v>
      </c>
      <c r="L32" s="116">
        <v>8.2822085889570545</v>
      </c>
    </row>
    <row r="33" spans="1:12" s="110" customFormat="1" ht="15" customHeight="1" x14ac:dyDescent="0.2">
      <c r="A33" s="120"/>
      <c r="B33" s="119"/>
      <c r="C33" s="258" t="s">
        <v>106</v>
      </c>
      <c r="E33" s="113">
        <v>61.756373937677054</v>
      </c>
      <c r="F33" s="114">
        <v>218</v>
      </c>
      <c r="G33" s="114">
        <v>236</v>
      </c>
      <c r="H33" s="114">
        <v>222</v>
      </c>
      <c r="I33" s="114">
        <v>206</v>
      </c>
      <c r="J33" s="140">
        <v>189</v>
      </c>
      <c r="K33" s="114">
        <v>29</v>
      </c>
      <c r="L33" s="116">
        <v>15.343915343915343</v>
      </c>
    </row>
    <row r="34" spans="1:12" s="110" customFormat="1" ht="15" customHeight="1" x14ac:dyDescent="0.2">
      <c r="A34" s="120"/>
      <c r="B34" s="119"/>
      <c r="C34" s="258" t="s">
        <v>107</v>
      </c>
      <c r="E34" s="113">
        <v>38.243626062322946</v>
      </c>
      <c r="F34" s="114">
        <v>135</v>
      </c>
      <c r="G34" s="114">
        <v>164</v>
      </c>
      <c r="H34" s="114">
        <v>155</v>
      </c>
      <c r="I34" s="114">
        <v>147</v>
      </c>
      <c r="J34" s="140">
        <v>137</v>
      </c>
      <c r="K34" s="114">
        <v>-2</v>
      </c>
      <c r="L34" s="116">
        <v>-1.4598540145985401</v>
      </c>
    </row>
    <row r="35" spans="1:12" s="110" customFormat="1" ht="24" customHeight="1" x14ac:dyDescent="0.2">
      <c r="A35" s="604" t="s">
        <v>192</v>
      </c>
      <c r="B35" s="605"/>
      <c r="C35" s="605"/>
      <c r="D35" s="606"/>
      <c r="E35" s="113">
        <v>13.139997433594251</v>
      </c>
      <c r="F35" s="114">
        <v>1024</v>
      </c>
      <c r="G35" s="114">
        <v>1093</v>
      </c>
      <c r="H35" s="114">
        <v>1106</v>
      </c>
      <c r="I35" s="114">
        <v>1186</v>
      </c>
      <c r="J35" s="114">
        <v>1067</v>
      </c>
      <c r="K35" s="318">
        <v>-43</v>
      </c>
      <c r="L35" s="319">
        <v>-4.0299906279287718</v>
      </c>
    </row>
    <row r="36" spans="1:12" s="110" customFormat="1" ht="15" customHeight="1" x14ac:dyDescent="0.2">
      <c r="A36" s="120"/>
      <c r="B36" s="119"/>
      <c r="C36" s="258" t="s">
        <v>106</v>
      </c>
      <c r="E36" s="113">
        <v>46.19140625</v>
      </c>
      <c r="F36" s="114">
        <v>473</v>
      </c>
      <c r="G36" s="114">
        <v>492</v>
      </c>
      <c r="H36" s="114">
        <v>499</v>
      </c>
      <c r="I36" s="114">
        <v>571</v>
      </c>
      <c r="J36" s="114">
        <v>503</v>
      </c>
      <c r="K36" s="318">
        <v>-30</v>
      </c>
      <c r="L36" s="116">
        <v>-5.964214711729622</v>
      </c>
    </row>
    <row r="37" spans="1:12" s="110" customFormat="1" ht="15" customHeight="1" x14ac:dyDescent="0.2">
      <c r="A37" s="120"/>
      <c r="B37" s="119"/>
      <c r="C37" s="258" t="s">
        <v>107</v>
      </c>
      <c r="E37" s="113">
        <v>53.80859375</v>
      </c>
      <c r="F37" s="114">
        <v>551</v>
      </c>
      <c r="G37" s="114">
        <v>601</v>
      </c>
      <c r="H37" s="114">
        <v>607</v>
      </c>
      <c r="I37" s="114">
        <v>615</v>
      </c>
      <c r="J37" s="140">
        <v>564</v>
      </c>
      <c r="K37" s="114">
        <v>-13</v>
      </c>
      <c r="L37" s="116">
        <v>-2.3049645390070923</v>
      </c>
    </row>
    <row r="38" spans="1:12" s="110" customFormat="1" ht="15" customHeight="1" x14ac:dyDescent="0.2">
      <c r="A38" s="120"/>
      <c r="B38" s="119" t="s">
        <v>328</v>
      </c>
      <c r="C38" s="258"/>
      <c r="E38" s="113">
        <v>56.152957782625435</v>
      </c>
      <c r="F38" s="114">
        <v>4376</v>
      </c>
      <c r="G38" s="114">
        <v>4623</v>
      </c>
      <c r="H38" s="114">
        <v>4648</v>
      </c>
      <c r="I38" s="114">
        <v>4605</v>
      </c>
      <c r="J38" s="140">
        <v>4515</v>
      </c>
      <c r="K38" s="114">
        <v>-139</v>
      </c>
      <c r="L38" s="116">
        <v>-3.078626799557032</v>
      </c>
    </row>
    <row r="39" spans="1:12" s="110" customFormat="1" ht="15" customHeight="1" x14ac:dyDescent="0.2">
      <c r="A39" s="120"/>
      <c r="B39" s="119"/>
      <c r="C39" s="258" t="s">
        <v>106</v>
      </c>
      <c r="E39" s="113">
        <v>46.275137111517367</v>
      </c>
      <c r="F39" s="115">
        <v>2025</v>
      </c>
      <c r="G39" s="114">
        <v>2137</v>
      </c>
      <c r="H39" s="114">
        <v>2120</v>
      </c>
      <c r="I39" s="114">
        <v>2121</v>
      </c>
      <c r="J39" s="140">
        <v>2076</v>
      </c>
      <c r="K39" s="114">
        <v>-51</v>
      </c>
      <c r="L39" s="116">
        <v>-2.4566473988439306</v>
      </c>
    </row>
    <row r="40" spans="1:12" s="110" customFormat="1" ht="15" customHeight="1" x14ac:dyDescent="0.2">
      <c r="A40" s="120"/>
      <c r="B40" s="119"/>
      <c r="C40" s="258" t="s">
        <v>107</v>
      </c>
      <c r="E40" s="113">
        <v>53.724862888482633</v>
      </c>
      <c r="F40" s="115">
        <v>2351</v>
      </c>
      <c r="G40" s="114">
        <v>2486</v>
      </c>
      <c r="H40" s="114">
        <v>2528</v>
      </c>
      <c r="I40" s="114">
        <v>2484</v>
      </c>
      <c r="J40" s="140">
        <v>2439</v>
      </c>
      <c r="K40" s="114">
        <v>-88</v>
      </c>
      <c r="L40" s="116">
        <v>-3.6080360803608036</v>
      </c>
    </row>
    <row r="41" spans="1:12" s="110" customFormat="1" ht="15" customHeight="1" x14ac:dyDescent="0.2">
      <c r="A41" s="120"/>
      <c r="B41" s="320" t="s">
        <v>516</v>
      </c>
      <c r="C41" s="258"/>
      <c r="E41" s="113">
        <v>9.8934941614269221</v>
      </c>
      <c r="F41" s="115">
        <v>771</v>
      </c>
      <c r="G41" s="114">
        <v>779</v>
      </c>
      <c r="H41" s="114">
        <v>782</v>
      </c>
      <c r="I41" s="114">
        <v>793</v>
      </c>
      <c r="J41" s="140">
        <v>751</v>
      </c>
      <c r="K41" s="114">
        <v>20</v>
      </c>
      <c r="L41" s="116">
        <v>2.6631158455392812</v>
      </c>
    </row>
    <row r="42" spans="1:12" s="110" customFormat="1" ht="15" customHeight="1" x14ac:dyDescent="0.2">
      <c r="A42" s="120"/>
      <c r="B42" s="119"/>
      <c r="C42" s="268" t="s">
        <v>106</v>
      </c>
      <c r="D42" s="182"/>
      <c r="E42" s="113">
        <v>45.395590142671857</v>
      </c>
      <c r="F42" s="115">
        <v>350</v>
      </c>
      <c r="G42" s="114">
        <v>354</v>
      </c>
      <c r="H42" s="114">
        <v>359</v>
      </c>
      <c r="I42" s="114">
        <v>354</v>
      </c>
      <c r="J42" s="140">
        <v>332</v>
      </c>
      <c r="K42" s="114">
        <v>18</v>
      </c>
      <c r="L42" s="116">
        <v>5.4216867469879517</v>
      </c>
    </row>
    <row r="43" spans="1:12" s="110" customFormat="1" ht="15" customHeight="1" x14ac:dyDescent="0.2">
      <c r="A43" s="120"/>
      <c r="B43" s="119"/>
      <c r="C43" s="268" t="s">
        <v>107</v>
      </c>
      <c r="D43" s="182"/>
      <c r="E43" s="113">
        <v>54.604409857328143</v>
      </c>
      <c r="F43" s="115">
        <v>421</v>
      </c>
      <c r="G43" s="114">
        <v>425</v>
      </c>
      <c r="H43" s="114">
        <v>423</v>
      </c>
      <c r="I43" s="114">
        <v>439</v>
      </c>
      <c r="J43" s="140">
        <v>419</v>
      </c>
      <c r="K43" s="114">
        <v>2</v>
      </c>
      <c r="L43" s="116">
        <v>0.47732696897374699</v>
      </c>
    </row>
    <row r="44" spans="1:12" s="110" customFormat="1" ht="15" customHeight="1" x14ac:dyDescent="0.2">
      <c r="A44" s="120"/>
      <c r="B44" s="119" t="s">
        <v>205</v>
      </c>
      <c r="C44" s="268"/>
      <c r="D44" s="182"/>
      <c r="E44" s="113">
        <v>20.813550622353393</v>
      </c>
      <c r="F44" s="115">
        <v>1622</v>
      </c>
      <c r="G44" s="114">
        <v>1731</v>
      </c>
      <c r="H44" s="114">
        <v>1714</v>
      </c>
      <c r="I44" s="114">
        <v>1694</v>
      </c>
      <c r="J44" s="140">
        <v>1663</v>
      </c>
      <c r="K44" s="114">
        <v>-41</v>
      </c>
      <c r="L44" s="116">
        <v>-2.4654239326518339</v>
      </c>
    </row>
    <row r="45" spans="1:12" s="110" customFormat="1" ht="15" customHeight="1" x14ac:dyDescent="0.2">
      <c r="A45" s="120"/>
      <c r="B45" s="119"/>
      <c r="C45" s="268" t="s">
        <v>106</v>
      </c>
      <c r="D45" s="182"/>
      <c r="E45" s="113">
        <v>52.281134401972871</v>
      </c>
      <c r="F45" s="115">
        <v>848</v>
      </c>
      <c r="G45" s="114">
        <v>891</v>
      </c>
      <c r="H45" s="114">
        <v>859</v>
      </c>
      <c r="I45" s="114">
        <v>825</v>
      </c>
      <c r="J45" s="140">
        <v>824</v>
      </c>
      <c r="K45" s="114">
        <v>24</v>
      </c>
      <c r="L45" s="116">
        <v>2.912621359223301</v>
      </c>
    </row>
    <row r="46" spans="1:12" s="110" customFormat="1" ht="15" customHeight="1" x14ac:dyDescent="0.2">
      <c r="A46" s="123"/>
      <c r="B46" s="124"/>
      <c r="C46" s="260" t="s">
        <v>107</v>
      </c>
      <c r="D46" s="261"/>
      <c r="E46" s="125">
        <v>47.718865598027129</v>
      </c>
      <c r="F46" s="143">
        <v>774</v>
      </c>
      <c r="G46" s="144">
        <v>840</v>
      </c>
      <c r="H46" s="144">
        <v>855</v>
      </c>
      <c r="I46" s="144">
        <v>869</v>
      </c>
      <c r="J46" s="145">
        <v>839</v>
      </c>
      <c r="K46" s="144">
        <v>-65</v>
      </c>
      <c r="L46" s="146">
        <v>-7.7473182359952322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7793</v>
      </c>
      <c r="E11" s="114">
        <v>8226</v>
      </c>
      <c r="F11" s="114">
        <v>8250</v>
      </c>
      <c r="G11" s="114">
        <v>8278</v>
      </c>
      <c r="H11" s="140">
        <v>7996</v>
      </c>
      <c r="I11" s="115">
        <v>-203</v>
      </c>
      <c r="J11" s="116">
        <v>-2.5387693846923463</v>
      </c>
    </row>
    <row r="12" spans="1:15" s="110" customFormat="1" ht="24.95" customHeight="1" x14ac:dyDescent="0.2">
      <c r="A12" s="193" t="s">
        <v>132</v>
      </c>
      <c r="B12" s="194" t="s">
        <v>133</v>
      </c>
      <c r="C12" s="113">
        <v>3.7084563069421277</v>
      </c>
      <c r="D12" s="115">
        <v>289</v>
      </c>
      <c r="E12" s="114">
        <v>294</v>
      </c>
      <c r="F12" s="114">
        <v>295</v>
      </c>
      <c r="G12" s="114">
        <v>296</v>
      </c>
      <c r="H12" s="140">
        <v>282</v>
      </c>
      <c r="I12" s="115">
        <v>7</v>
      </c>
      <c r="J12" s="116">
        <v>2.4822695035460991</v>
      </c>
    </row>
    <row r="13" spans="1:15" s="110" customFormat="1" ht="24.95" customHeight="1" x14ac:dyDescent="0.2">
      <c r="A13" s="193" t="s">
        <v>134</v>
      </c>
      <c r="B13" s="199" t="s">
        <v>214</v>
      </c>
      <c r="C13" s="113">
        <v>0.87257795457461829</v>
      </c>
      <c r="D13" s="115">
        <v>68</v>
      </c>
      <c r="E13" s="114">
        <v>82</v>
      </c>
      <c r="F13" s="114">
        <v>93</v>
      </c>
      <c r="G13" s="114">
        <v>94</v>
      </c>
      <c r="H13" s="140">
        <v>91</v>
      </c>
      <c r="I13" s="115">
        <v>-23</v>
      </c>
      <c r="J13" s="116">
        <v>-25.274725274725274</v>
      </c>
    </row>
    <row r="14" spans="1:15" s="287" customFormat="1" ht="24.95" customHeight="1" x14ac:dyDescent="0.2">
      <c r="A14" s="193" t="s">
        <v>215</v>
      </c>
      <c r="B14" s="199" t="s">
        <v>137</v>
      </c>
      <c r="C14" s="113">
        <v>6.4545104581034263</v>
      </c>
      <c r="D14" s="115">
        <v>503</v>
      </c>
      <c r="E14" s="114">
        <v>530</v>
      </c>
      <c r="F14" s="114">
        <v>551</v>
      </c>
      <c r="G14" s="114">
        <v>588</v>
      </c>
      <c r="H14" s="140">
        <v>599</v>
      </c>
      <c r="I14" s="115">
        <v>-96</v>
      </c>
      <c r="J14" s="116">
        <v>-16.026711185308848</v>
      </c>
      <c r="K14" s="110"/>
      <c r="L14" s="110"/>
      <c r="M14" s="110"/>
      <c r="N14" s="110"/>
      <c r="O14" s="110"/>
    </row>
    <row r="15" spans="1:15" s="110" customFormat="1" ht="24.95" customHeight="1" x14ac:dyDescent="0.2">
      <c r="A15" s="193" t="s">
        <v>216</v>
      </c>
      <c r="B15" s="199" t="s">
        <v>217</v>
      </c>
      <c r="C15" s="113">
        <v>2.2841011163865006</v>
      </c>
      <c r="D15" s="115">
        <v>178</v>
      </c>
      <c r="E15" s="114">
        <v>185</v>
      </c>
      <c r="F15" s="114">
        <v>190</v>
      </c>
      <c r="G15" s="114">
        <v>206</v>
      </c>
      <c r="H15" s="140">
        <v>206</v>
      </c>
      <c r="I15" s="115">
        <v>-28</v>
      </c>
      <c r="J15" s="116">
        <v>-13.592233009708737</v>
      </c>
    </row>
    <row r="16" spans="1:15" s="287" customFormat="1" ht="24.95" customHeight="1" x14ac:dyDescent="0.2">
      <c r="A16" s="193" t="s">
        <v>218</v>
      </c>
      <c r="B16" s="199" t="s">
        <v>141</v>
      </c>
      <c r="C16" s="113">
        <v>1.7836519953804697</v>
      </c>
      <c r="D16" s="115">
        <v>139</v>
      </c>
      <c r="E16" s="114">
        <v>152</v>
      </c>
      <c r="F16" s="114">
        <v>152</v>
      </c>
      <c r="G16" s="114">
        <v>157</v>
      </c>
      <c r="H16" s="140">
        <v>152</v>
      </c>
      <c r="I16" s="115">
        <v>-13</v>
      </c>
      <c r="J16" s="116">
        <v>-8.5526315789473681</v>
      </c>
      <c r="K16" s="110"/>
      <c r="L16" s="110"/>
      <c r="M16" s="110"/>
      <c r="N16" s="110"/>
      <c r="O16" s="110"/>
    </row>
    <row r="17" spans="1:15" s="110" customFormat="1" ht="24.95" customHeight="1" x14ac:dyDescent="0.2">
      <c r="A17" s="193" t="s">
        <v>142</v>
      </c>
      <c r="B17" s="199" t="s">
        <v>220</v>
      </c>
      <c r="C17" s="113">
        <v>2.3867573463364558</v>
      </c>
      <c r="D17" s="115">
        <v>186</v>
      </c>
      <c r="E17" s="114">
        <v>193</v>
      </c>
      <c r="F17" s="114">
        <v>209</v>
      </c>
      <c r="G17" s="114">
        <v>225</v>
      </c>
      <c r="H17" s="140">
        <v>241</v>
      </c>
      <c r="I17" s="115">
        <v>-55</v>
      </c>
      <c r="J17" s="116">
        <v>-22.821576763485478</v>
      </c>
    </row>
    <row r="18" spans="1:15" s="287" customFormat="1" ht="24.95" customHeight="1" x14ac:dyDescent="0.2">
      <c r="A18" s="201" t="s">
        <v>144</v>
      </c>
      <c r="B18" s="202" t="s">
        <v>145</v>
      </c>
      <c r="C18" s="113">
        <v>8.802771718208648</v>
      </c>
      <c r="D18" s="115">
        <v>686</v>
      </c>
      <c r="E18" s="114">
        <v>671</v>
      </c>
      <c r="F18" s="114">
        <v>685</v>
      </c>
      <c r="G18" s="114">
        <v>681</v>
      </c>
      <c r="H18" s="140">
        <v>685</v>
      </c>
      <c r="I18" s="115">
        <v>1</v>
      </c>
      <c r="J18" s="116">
        <v>0.145985401459854</v>
      </c>
      <c r="K18" s="110"/>
      <c r="L18" s="110"/>
      <c r="M18" s="110"/>
      <c r="N18" s="110"/>
      <c r="O18" s="110"/>
    </row>
    <row r="19" spans="1:15" s="110" customFormat="1" ht="24.95" customHeight="1" x14ac:dyDescent="0.2">
      <c r="A19" s="193" t="s">
        <v>146</v>
      </c>
      <c r="B19" s="199" t="s">
        <v>147</v>
      </c>
      <c r="C19" s="113">
        <v>17.079430257923779</v>
      </c>
      <c r="D19" s="115">
        <v>1331</v>
      </c>
      <c r="E19" s="114">
        <v>1357</v>
      </c>
      <c r="F19" s="114">
        <v>1329</v>
      </c>
      <c r="G19" s="114">
        <v>1367</v>
      </c>
      <c r="H19" s="140">
        <v>1314</v>
      </c>
      <c r="I19" s="115">
        <v>17</v>
      </c>
      <c r="J19" s="116">
        <v>1.2937595129375952</v>
      </c>
    </row>
    <row r="20" spans="1:15" s="287" customFormat="1" ht="24.95" customHeight="1" x14ac:dyDescent="0.2">
      <c r="A20" s="193" t="s">
        <v>148</v>
      </c>
      <c r="B20" s="199" t="s">
        <v>149</v>
      </c>
      <c r="C20" s="113">
        <v>9.7780059027332218</v>
      </c>
      <c r="D20" s="115">
        <v>762</v>
      </c>
      <c r="E20" s="114">
        <v>772</v>
      </c>
      <c r="F20" s="114">
        <v>767</v>
      </c>
      <c r="G20" s="114">
        <v>775</v>
      </c>
      <c r="H20" s="140">
        <v>754</v>
      </c>
      <c r="I20" s="115">
        <v>8</v>
      </c>
      <c r="J20" s="116">
        <v>1.0610079575596818</v>
      </c>
      <c r="K20" s="110"/>
      <c r="L20" s="110"/>
      <c r="M20" s="110"/>
      <c r="N20" s="110"/>
      <c r="O20" s="110"/>
    </row>
    <row r="21" spans="1:15" s="110" customFormat="1" ht="24.95" customHeight="1" x14ac:dyDescent="0.2">
      <c r="A21" s="201" t="s">
        <v>150</v>
      </c>
      <c r="B21" s="202" t="s">
        <v>151</v>
      </c>
      <c r="C21" s="113">
        <v>10.265622994995509</v>
      </c>
      <c r="D21" s="115">
        <v>800</v>
      </c>
      <c r="E21" s="114">
        <v>1022</v>
      </c>
      <c r="F21" s="114">
        <v>1035</v>
      </c>
      <c r="G21" s="114">
        <v>1044</v>
      </c>
      <c r="H21" s="140">
        <v>859</v>
      </c>
      <c r="I21" s="115">
        <v>-59</v>
      </c>
      <c r="J21" s="116">
        <v>-6.8684516880093129</v>
      </c>
    </row>
    <row r="22" spans="1:15" s="110" customFormat="1" ht="24.95" customHeight="1" x14ac:dyDescent="0.2">
      <c r="A22" s="201" t="s">
        <v>152</v>
      </c>
      <c r="B22" s="199" t="s">
        <v>153</v>
      </c>
      <c r="C22" s="113" t="s">
        <v>513</v>
      </c>
      <c r="D22" s="115" t="s">
        <v>513</v>
      </c>
      <c r="E22" s="114">
        <v>64</v>
      </c>
      <c r="F22" s="114">
        <v>68</v>
      </c>
      <c r="G22" s="114">
        <v>64</v>
      </c>
      <c r="H22" s="140">
        <v>66</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7.6863852175028873</v>
      </c>
      <c r="D24" s="115">
        <v>599</v>
      </c>
      <c r="E24" s="114">
        <v>621</v>
      </c>
      <c r="F24" s="114">
        <v>659</v>
      </c>
      <c r="G24" s="114">
        <v>673</v>
      </c>
      <c r="H24" s="140">
        <v>669</v>
      </c>
      <c r="I24" s="115">
        <v>-70</v>
      </c>
      <c r="J24" s="116">
        <v>-10.46337817638266</v>
      </c>
    </row>
    <row r="25" spans="1:15" s="110" customFormat="1" ht="24.95" customHeight="1" x14ac:dyDescent="0.2">
      <c r="A25" s="193" t="s">
        <v>222</v>
      </c>
      <c r="B25" s="204" t="s">
        <v>159</v>
      </c>
      <c r="C25" s="113">
        <v>10.907224432182728</v>
      </c>
      <c r="D25" s="115">
        <v>850</v>
      </c>
      <c r="E25" s="114">
        <v>879</v>
      </c>
      <c r="F25" s="114">
        <v>891</v>
      </c>
      <c r="G25" s="114">
        <v>841</v>
      </c>
      <c r="H25" s="140">
        <v>829</v>
      </c>
      <c r="I25" s="115">
        <v>21</v>
      </c>
      <c r="J25" s="116">
        <v>2.5331724969843186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1.1163865007057616</v>
      </c>
      <c r="D27" s="115">
        <v>87</v>
      </c>
      <c r="E27" s="114">
        <v>103</v>
      </c>
      <c r="F27" s="114">
        <v>97</v>
      </c>
      <c r="G27" s="114">
        <v>99</v>
      </c>
      <c r="H27" s="140">
        <v>91</v>
      </c>
      <c r="I27" s="115">
        <v>-4</v>
      </c>
      <c r="J27" s="116">
        <v>-4.395604395604396</v>
      </c>
    </row>
    <row r="28" spans="1:15" s="110" customFormat="1" ht="24.95" customHeight="1" x14ac:dyDescent="0.2">
      <c r="A28" s="193" t="s">
        <v>163</v>
      </c>
      <c r="B28" s="199" t="s">
        <v>164</v>
      </c>
      <c r="C28" s="113">
        <v>1.3216989606056717</v>
      </c>
      <c r="D28" s="115">
        <v>103</v>
      </c>
      <c r="E28" s="114">
        <v>106</v>
      </c>
      <c r="F28" s="114">
        <v>110</v>
      </c>
      <c r="G28" s="114">
        <v>107</v>
      </c>
      <c r="H28" s="140">
        <v>109</v>
      </c>
      <c r="I28" s="115">
        <v>-6</v>
      </c>
      <c r="J28" s="116">
        <v>-5.5045871559633026</v>
      </c>
    </row>
    <row r="29" spans="1:15" s="110" customFormat="1" ht="24.95" customHeight="1" x14ac:dyDescent="0.2">
      <c r="A29" s="193">
        <v>86</v>
      </c>
      <c r="B29" s="199" t="s">
        <v>165</v>
      </c>
      <c r="C29" s="113">
        <v>5.85140510714744</v>
      </c>
      <c r="D29" s="115">
        <v>456</v>
      </c>
      <c r="E29" s="114">
        <v>458</v>
      </c>
      <c r="F29" s="114">
        <v>452</v>
      </c>
      <c r="G29" s="114">
        <v>456</v>
      </c>
      <c r="H29" s="140">
        <v>464</v>
      </c>
      <c r="I29" s="115">
        <v>-8</v>
      </c>
      <c r="J29" s="116">
        <v>-1.7241379310344827</v>
      </c>
    </row>
    <row r="30" spans="1:15" s="110" customFormat="1" ht="24.95" customHeight="1" x14ac:dyDescent="0.2">
      <c r="A30" s="193">
        <v>87.88</v>
      </c>
      <c r="B30" s="204" t="s">
        <v>166</v>
      </c>
      <c r="C30" s="113">
        <v>5.0558193250352881</v>
      </c>
      <c r="D30" s="115">
        <v>394</v>
      </c>
      <c r="E30" s="114">
        <v>385</v>
      </c>
      <c r="F30" s="114">
        <v>374</v>
      </c>
      <c r="G30" s="114">
        <v>377</v>
      </c>
      <c r="H30" s="140">
        <v>378</v>
      </c>
      <c r="I30" s="115">
        <v>16</v>
      </c>
      <c r="J30" s="116">
        <v>4.2328042328042326</v>
      </c>
    </row>
    <row r="31" spans="1:15" s="110" customFormat="1" ht="24.95" customHeight="1" x14ac:dyDescent="0.2">
      <c r="A31" s="193" t="s">
        <v>167</v>
      </c>
      <c r="B31" s="199" t="s">
        <v>168</v>
      </c>
      <c r="C31" s="113">
        <v>9.239060695495958</v>
      </c>
      <c r="D31" s="115">
        <v>720</v>
      </c>
      <c r="E31" s="114">
        <v>788</v>
      </c>
      <c r="F31" s="114">
        <v>746</v>
      </c>
      <c r="G31" s="114">
        <v>722</v>
      </c>
      <c r="H31" s="140">
        <v>710</v>
      </c>
      <c r="I31" s="115">
        <v>10</v>
      </c>
      <c r="J31" s="116">
        <v>1.408450704225352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3.7084563069421277</v>
      </c>
      <c r="D34" s="115">
        <v>289</v>
      </c>
      <c r="E34" s="114">
        <v>294</v>
      </c>
      <c r="F34" s="114">
        <v>295</v>
      </c>
      <c r="G34" s="114">
        <v>296</v>
      </c>
      <c r="H34" s="140">
        <v>282</v>
      </c>
      <c r="I34" s="115">
        <v>7</v>
      </c>
      <c r="J34" s="116">
        <v>2.4822695035460991</v>
      </c>
    </row>
    <row r="35" spans="1:10" s="110" customFormat="1" ht="24.95" customHeight="1" x14ac:dyDescent="0.2">
      <c r="A35" s="292" t="s">
        <v>171</v>
      </c>
      <c r="B35" s="293" t="s">
        <v>172</v>
      </c>
      <c r="C35" s="113">
        <v>16.129860130886694</v>
      </c>
      <c r="D35" s="115">
        <v>1257</v>
      </c>
      <c r="E35" s="114">
        <v>1283</v>
      </c>
      <c r="F35" s="114">
        <v>1329</v>
      </c>
      <c r="G35" s="114">
        <v>1363</v>
      </c>
      <c r="H35" s="140">
        <v>1375</v>
      </c>
      <c r="I35" s="115">
        <v>-118</v>
      </c>
      <c r="J35" s="116">
        <v>-8.581818181818182</v>
      </c>
    </row>
    <row r="36" spans="1:10" s="110" customFormat="1" ht="24.95" customHeight="1" x14ac:dyDescent="0.2">
      <c r="A36" s="294" t="s">
        <v>173</v>
      </c>
      <c r="B36" s="295" t="s">
        <v>174</v>
      </c>
      <c r="C36" s="125">
        <v>80.161683562171177</v>
      </c>
      <c r="D36" s="143">
        <v>6247</v>
      </c>
      <c r="E36" s="144">
        <v>6649</v>
      </c>
      <c r="F36" s="144">
        <v>6626</v>
      </c>
      <c r="G36" s="144">
        <v>6619</v>
      </c>
      <c r="H36" s="145">
        <v>6339</v>
      </c>
      <c r="I36" s="143">
        <v>-92</v>
      </c>
      <c r="J36" s="146">
        <v>-1.4513330178261556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7793</v>
      </c>
      <c r="F11" s="264">
        <v>8226</v>
      </c>
      <c r="G11" s="264">
        <v>8250</v>
      </c>
      <c r="H11" s="264">
        <v>8278</v>
      </c>
      <c r="I11" s="265">
        <v>7996</v>
      </c>
      <c r="J11" s="263">
        <v>-203</v>
      </c>
      <c r="K11" s="266">
        <v>-2.5387693846923463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43.154112665212367</v>
      </c>
      <c r="E13" s="115">
        <v>3363</v>
      </c>
      <c r="F13" s="114">
        <v>3541</v>
      </c>
      <c r="G13" s="114">
        <v>3581</v>
      </c>
      <c r="H13" s="114">
        <v>3655</v>
      </c>
      <c r="I13" s="140">
        <v>3500</v>
      </c>
      <c r="J13" s="115">
        <v>-137</v>
      </c>
      <c r="K13" s="116">
        <v>-3.9142857142857141</v>
      </c>
    </row>
    <row r="14" spans="1:15" ht="15.95" customHeight="1" x14ac:dyDescent="0.2">
      <c r="A14" s="306" t="s">
        <v>230</v>
      </c>
      <c r="B14" s="307"/>
      <c r="C14" s="308"/>
      <c r="D14" s="113">
        <v>44.32182728089311</v>
      </c>
      <c r="E14" s="115">
        <v>3454</v>
      </c>
      <c r="F14" s="114">
        <v>3679</v>
      </c>
      <c r="G14" s="114">
        <v>3678</v>
      </c>
      <c r="H14" s="114">
        <v>3655</v>
      </c>
      <c r="I14" s="140">
        <v>3538</v>
      </c>
      <c r="J14" s="115">
        <v>-84</v>
      </c>
      <c r="K14" s="116">
        <v>-2.3742227247032224</v>
      </c>
    </row>
    <row r="15" spans="1:15" ht="15.95" customHeight="1" x14ac:dyDescent="0.2">
      <c r="A15" s="306" t="s">
        <v>231</v>
      </c>
      <c r="B15" s="307"/>
      <c r="C15" s="308"/>
      <c r="D15" s="113">
        <v>6.5699987167971257</v>
      </c>
      <c r="E15" s="115">
        <v>512</v>
      </c>
      <c r="F15" s="114">
        <v>538</v>
      </c>
      <c r="G15" s="114">
        <v>540</v>
      </c>
      <c r="H15" s="114">
        <v>529</v>
      </c>
      <c r="I15" s="140">
        <v>511</v>
      </c>
      <c r="J15" s="115">
        <v>1</v>
      </c>
      <c r="K15" s="116">
        <v>0.19569471624266144</v>
      </c>
    </row>
    <row r="16" spans="1:15" ht="15.95" customHeight="1" x14ac:dyDescent="0.2">
      <c r="A16" s="306" t="s">
        <v>232</v>
      </c>
      <c r="B16" s="307"/>
      <c r="C16" s="308"/>
      <c r="D16" s="113">
        <v>2.8743744385987426</v>
      </c>
      <c r="E16" s="115">
        <v>224</v>
      </c>
      <c r="F16" s="114">
        <v>220</v>
      </c>
      <c r="G16" s="114">
        <v>211</v>
      </c>
      <c r="H16" s="114">
        <v>207</v>
      </c>
      <c r="I16" s="140">
        <v>216</v>
      </c>
      <c r="J16" s="115">
        <v>8</v>
      </c>
      <c r="K16" s="116">
        <v>3.7037037037037037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2.8102142948800206</v>
      </c>
      <c r="E18" s="115">
        <v>219</v>
      </c>
      <c r="F18" s="114">
        <v>217</v>
      </c>
      <c r="G18" s="114">
        <v>225</v>
      </c>
      <c r="H18" s="114">
        <v>231</v>
      </c>
      <c r="I18" s="140">
        <v>215</v>
      </c>
      <c r="J18" s="115">
        <v>4</v>
      </c>
      <c r="K18" s="116">
        <v>1.8604651162790697</v>
      </c>
    </row>
    <row r="19" spans="1:11" ht="14.1" customHeight="1" x14ac:dyDescent="0.2">
      <c r="A19" s="306" t="s">
        <v>235</v>
      </c>
      <c r="B19" s="307" t="s">
        <v>236</v>
      </c>
      <c r="C19" s="308"/>
      <c r="D19" s="113">
        <v>1.7194918516617477</v>
      </c>
      <c r="E19" s="115">
        <v>134</v>
      </c>
      <c r="F19" s="114">
        <v>132</v>
      </c>
      <c r="G19" s="114">
        <v>138</v>
      </c>
      <c r="H19" s="114">
        <v>143</v>
      </c>
      <c r="I19" s="140">
        <v>135</v>
      </c>
      <c r="J19" s="115">
        <v>-1</v>
      </c>
      <c r="K19" s="116">
        <v>-0.7407407407407407</v>
      </c>
    </row>
    <row r="20" spans="1:11" ht="14.1" customHeight="1" x14ac:dyDescent="0.2">
      <c r="A20" s="306">
        <v>12</v>
      </c>
      <c r="B20" s="307" t="s">
        <v>237</v>
      </c>
      <c r="C20" s="308"/>
      <c r="D20" s="113">
        <v>1.6809957654305145</v>
      </c>
      <c r="E20" s="115">
        <v>131</v>
      </c>
      <c r="F20" s="114">
        <v>147</v>
      </c>
      <c r="G20" s="114">
        <v>137</v>
      </c>
      <c r="H20" s="114">
        <v>146</v>
      </c>
      <c r="I20" s="140">
        <v>139</v>
      </c>
      <c r="J20" s="115">
        <v>-8</v>
      </c>
      <c r="K20" s="116">
        <v>-5.7553956834532372</v>
      </c>
    </row>
    <row r="21" spans="1:11" ht="14.1" customHeight="1" x14ac:dyDescent="0.2">
      <c r="A21" s="306">
        <v>21</v>
      </c>
      <c r="B21" s="307" t="s">
        <v>238</v>
      </c>
      <c r="C21" s="308"/>
      <c r="D21" s="113">
        <v>0.11548825869369947</v>
      </c>
      <c r="E21" s="115">
        <v>9</v>
      </c>
      <c r="F21" s="114">
        <v>9</v>
      </c>
      <c r="G21" s="114">
        <v>9</v>
      </c>
      <c r="H21" s="114">
        <v>9</v>
      </c>
      <c r="I21" s="140">
        <v>11</v>
      </c>
      <c r="J21" s="115">
        <v>-2</v>
      </c>
      <c r="K21" s="116">
        <v>-18.181818181818183</v>
      </c>
    </row>
    <row r="22" spans="1:11" ht="14.1" customHeight="1" x14ac:dyDescent="0.2">
      <c r="A22" s="306">
        <v>22</v>
      </c>
      <c r="B22" s="307" t="s">
        <v>239</v>
      </c>
      <c r="C22" s="308"/>
      <c r="D22" s="113">
        <v>0.30796868984986525</v>
      </c>
      <c r="E22" s="115">
        <v>24</v>
      </c>
      <c r="F22" s="114">
        <v>26</v>
      </c>
      <c r="G22" s="114">
        <v>24</v>
      </c>
      <c r="H22" s="114">
        <v>24</v>
      </c>
      <c r="I22" s="140">
        <v>23</v>
      </c>
      <c r="J22" s="115">
        <v>1</v>
      </c>
      <c r="K22" s="116">
        <v>4.3478260869565215</v>
      </c>
    </row>
    <row r="23" spans="1:11" ht="14.1" customHeight="1" x14ac:dyDescent="0.2">
      <c r="A23" s="306">
        <v>23</v>
      </c>
      <c r="B23" s="307" t="s">
        <v>240</v>
      </c>
      <c r="C23" s="308"/>
      <c r="D23" s="113">
        <v>2.0659566277428461</v>
      </c>
      <c r="E23" s="115">
        <v>161</v>
      </c>
      <c r="F23" s="114">
        <v>163</v>
      </c>
      <c r="G23" s="114">
        <v>183</v>
      </c>
      <c r="H23" s="114">
        <v>195</v>
      </c>
      <c r="I23" s="140">
        <v>198</v>
      </c>
      <c r="J23" s="115">
        <v>-37</v>
      </c>
      <c r="K23" s="116">
        <v>-18.686868686868689</v>
      </c>
    </row>
    <row r="24" spans="1:11" ht="14.1" customHeight="1" x14ac:dyDescent="0.2">
      <c r="A24" s="306">
        <v>24</v>
      </c>
      <c r="B24" s="307" t="s">
        <v>241</v>
      </c>
      <c r="C24" s="308"/>
      <c r="D24" s="113">
        <v>0.66726549467470808</v>
      </c>
      <c r="E24" s="115">
        <v>52</v>
      </c>
      <c r="F24" s="114">
        <v>51</v>
      </c>
      <c r="G24" s="114">
        <v>55</v>
      </c>
      <c r="H24" s="114">
        <v>62</v>
      </c>
      <c r="I24" s="140">
        <v>56</v>
      </c>
      <c r="J24" s="115">
        <v>-4</v>
      </c>
      <c r="K24" s="116">
        <v>-7.1428571428571432</v>
      </c>
    </row>
    <row r="25" spans="1:11" ht="14.1" customHeight="1" x14ac:dyDescent="0.2">
      <c r="A25" s="306">
        <v>25</v>
      </c>
      <c r="B25" s="307" t="s">
        <v>242</v>
      </c>
      <c r="C25" s="308"/>
      <c r="D25" s="113">
        <v>1.296034903118183</v>
      </c>
      <c r="E25" s="115">
        <v>101</v>
      </c>
      <c r="F25" s="114">
        <v>107</v>
      </c>
      <c r="G25" s="114">
        <v>102</v>
      </c>
      <c r="H25" s="114">
        <v>109</v>
      </c>
      <c r="I25" s="140">
        <v>106</v>
      </c>
      <c r="J25" s="115">
        <v>-5</v>
      </c>
      <c r="K25" s="116">
        <v>-4.716981132075472</v>
      </c>
    </row>
    <row r="26" spans="1:11" ht="14.1" customHeight="1" x14ac:dyDescent="0.2">
      <c r="A26" s="306">
        <v>26</v>
      </c>
      <c r="B26" s="307" t="s">
        <v>243</v>
      </c>
      <c r="C26" s="308"/>
      <c r="D26" s="113">
        <v>0.74425766713717434</v>
      </c>
      <c r="E26" s="115">
        <v>58</v>
      </c>
      <c r="F26" s="114">
        <v>64</v>
      </c>
      <c r="G26" s="114">
        <v>61</v>
      </c>
      <c r="H26" s="114">
        <v>65</v>
      </c>
      <c r="I26" s="140">
        <v>65</v>
      </c>
      <c r="J26" s="115">
        <v>-7</v>
      </c>
      <c r="K26" s="116">
        <v>-10.76923076923077</v>
      </c>
    </row>
    <row r="27" spans="1:11" ht="14.1" customHeight="1" x14ac:dyDescent="0.2">
      <c r="A27" s="306">
        <v>27</v>
      </c>
      <c r="B27" s="307" t="s">
        <v>244</v>
      </c>
      <c r="C27" s="308"/>
      <c r="D27" s="113">
        <v>0.38496086231233156</v>
      </c>
      <c r="E27" s="115">
        <v>30</v>
      </c>
      <c r="F27" s="114">
        <v>30</v>
      </c>
      <c r="G27" s="114">
        <v>31</v>
      </c>
      <c r="H27" s="114">
        <v>30</v>
      </c>
      <c r="I27" s="140">
        <v>29</v>
      </c>
      <c r="J27" s="115">
        <v>1</v>
      </c>
      <c r="K27" s="116">
        <v>3.4482758620689653</v>
      </c>
    </row>
    <row r="28" spans="1:11" ht="14.1" customHeight="1" x14ac:dyDescent="0.2">
      <c r="A28" s="306">
        <v>28</v>
      </c>
      <c r="B28" s="307" t="s">
        <v>245</v>
      </c>
      <c r="C28" s="308"/>
      <c r="D28" s="113">
        <v>0.16681637366867702</v>
      </c>
      <c r="E28" s="115">
        <v>13</v>
      </c>
      <c r="F28" s="114">
        <v>12</v>
      </c>
      <c r="G28" s="114">
        <v>11</v>
      </c>
      <c r="H28" s="114">
        <v>12</v>
      </c>
      <c r="I28" s="140">
        <v>11</v>
      </c>
      <c r="J28" s="115">
        <v>2</v>
      </c>
      <c r="K28" s="116">
        <v>18.181818181818183</v>
      </c>
    </row>
    <row r="29" spans="1:11" ht="14.1" customHeight="1" x14ac:dyDescent="0.2">
      <c r="A29" s="306">
        <v>29</v>
      </c>
      <c r="B29" s="307" t="s">
        <v>246</v>
      </c>
      <c r="C29" s="308"/>
      <c r="D29" s="113">
        <v>3.2465032721673297</v>
      </c>
      <c r="E29" s="115">
        <v>253</v>
      </c>
      <c r="F29" s="114">
        <v>306</v>
      </c>
      <c r="G29" s="114">
        <v>300</v>
      </c>
      <c r="H29" s="114">
        <v>313</v>
      </c>
      <c r="I29" s="140">
        <v>273</v>
      </c>
      <c r="J29" s="115">
        <v>-20</v>
      </c>
      <c r="K29" s="116">
        <v>-7.3260073260073257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2.9000384960862311</v>
      </c>
      <c r="E31" s="115">
        <v>226</v>
      </c>
      <c r="F31" s="114">
        <v>280</v>
      </c>
      <c r="G31" s="114">
        <v>271</v>
      </c>
      <c r="H31" s="114">
        <v>285</v>
      </c>
      <c r="I31" s="140">
        <v>242</v>
      </c>
      <c r="J31" s="115">
        <v>-16</v>
      </c>
      <c r="K31" s="116">
        <v>-6.6115702479338845</v>
      </c>
    </row>
    <row r="32" spans="1:11" ht="14.1" customHeight="1" x14ac:dyDescent="0.2">
      <c r="A32" s="306">
        <v>31</v>
      </c>
      <c r="B32" s="307" t="s">
        <v>251</v>
      </c>
      <c r="C32" s="308"/>
      <c r="D32" s="113">
        <v>0.37212883356858717</v>
      </c>
      <c r="E32" s="115">
        <v>29</v>
      </c>
      <c r="F32" s="114">
        <v>27</v>
      </c>
      <c r="G32" s="114">
        <v>26</v>
      </c>
      <c r="H32" s="114">
        <v>29</v>
      </c>
      <c r="I32" s="140">
        <v>32</v>
      </c>
      <c r="J32" s="115">
        <v>-3</v>
      </c>
      <c r="K32" s="116">
        <v>-9.375</v>
      </c>
    </row>
    <row r="33" spans="1:11" ht="14.1" customHeight="1" x14ac:dyDescent="0.2">
      <c r="A33" s="306">
        <v>32</v>
      </c>
      <c r="B33" s="307" t="s">
        <v>252</v>
      </c>
      <c r="C33" s="308"/>
      <c r="D33" s="113">
        <v>1.860644167842936</v>
      </c>
      <c r="E33" s="115">
        <v>145</v>
      </c>
      <c r="F33" s="114">
        <v>137</v>
      </c>
      <c r="G33" s="114">
        <v>128</v>
      </c>
      <c r="H33" s="114">
        <v>137</v>
      </c>
      <c r="I33" s="140">
        <v>140</v>
      </c>
      <c r="J33" s="115">
        <v>5</v>
      </c>
      <c r="K33" s="116">
        <v>3.5714285714285716</v>
      </c>
    </row>
    <row r="34" spans="1:11" ht="14.1" customHeight="1" x14ac:dyDescent="0.2">
      <c r="A34" s="306">
        <v>33</v>
      </c>
      <c r="B34" s="307" t="s">
        <v>253</v>
      </c>
      <c r="C34" s="308"/>
      <c r="D34" s="113">
        <v>0.51328114974977546</v>
      </c>
      <c r="E34" s="115">
        <v>40</v>
      </c>
      <c r="F34" s="114">
        <v>44</v>
      </c>
      <c r="G34" s="114">
        <v>51</v>
      </c>
      <c r="H34" s="114">
        <v>52</v>
      </c>
      <c r="I34" s="140">
        <v>52</v>
      </c>
      <c r="J34" s="115">
        <v>-12</v>
      </c>
      <c r="K34" s="116">
        <v>-23.076923076923077</v>
      </c>
    </row>
    <row r="35" spans="1:11" ht="14.1" customHeight="1" x14ac:dyDescent="0.2">
      <c r="A35" s="306">
        <v>34</v>
      </c>
      <c r="B35" s="307" t="s">
        <v>254</v>
      </c>
      <c r="C35" s="308"/>
      <c r="D35" s="113">
        <v>5.4407801873476194</v>
      </c>
      <c r="E35" s="115">
        <v>424</v>
      </c>
      <c r="F35" s="114">
        <v>450</v>
      </c>
      <c r="G35" s="114">
        <v>473</v>
      </c>
      <c r="H35" s="114">
        <v>469</v>
      </c>
      <c r="I35" s="140">
        <v>463</v>
      </c>
      <c r="J35" s="115">
        <v>-39</v>
      </c>
      <c r="K35" s="116">
        <v>-8.4233261339092866</v>
      </c>
    </row>
    <row r="36" spans="1:11" ht="14.1" customHeight="1" x14ac:dyDescent="0.2">
      <c r="A36" s="306">
        <v>41</v>
      </c>
      <c r="B36" s="307" t="s">
        <v>255</v>
      </c>
      <c r="C36" s="308"/>
      <c r="D36" s="113">
        <v>0.15398434492493263</v>
      </c>
      <c r="E36" s="115">
        <v>12</v>
      </c>
      <c r="F36" s="114">
        <v>14</v>
      </c>
      <c r="G36" s="114">
        <v>15</v>
      </c>
      <c r="H36" s="114">
        <v>20</v>
      </c>
      <c r="I36" s="140">
        <v>19</v>
      </c>
      <c r="J36" s="115">
        <v>-7</v>
      </c>
      <c r="K36" s="116">
        <v>-36.842105263157897</v>
      </c>
    </row>
    <row r="37" spans="1:11" ht="14.1" customHeight="1" x14ac:dyDescent="0.2">
      <c r="A37" s="306">
        <v>42</v>
      </c>
      <c r="B37" s="307" t="s">
        <v>256</v>
      </c>
      <c r="C37" s="308"/>
      <c r="D37" s="113" t="s">
        <v>513</v>
      </c>
      <c r="E37" s="115" t="s">
        <v>513</v>
      </c>
      <c r="F37" s="114">
        <v>4</v>
      </c>
      <c r="G37" s="114" t="s">
        <v>513</v>
      </c>
      <c r="H37" s="114">
        <v>4</v>
      </c>
      <c r="I37" s="140" t="s">
        <v>513</v>
      </c>
      <c r="J37" s="115" t="s">
        <v>513</v>
      </c>
      <c r="K37" s="116" t="s">
        <v>513</v>
      </c>
    </row>
    <row r="38" spans="1:11" ht="14.1" customHeight="1" x14ac:dyDescent="0.2">
      <c r="A38" s="306">
        <v>43</v>
      </c>
      <c r="B38" s="307" t="s">
        <v>257</v>
      </c>
      <c r="C38" s="308"/>
      <c r="D38" s="113">
        <v>0.42345694854356475</v>
      </c>
      <c r="E38" s="115">
        <v>33</v>
      </c>
      <c r="F38" s="114">
        <v>31</v>
      </c>
      <c r="G38" s="114">
        <v>34</v>
      </c>
      <c r="H38" s="114">
        <v>36</v>
      </c>
      <c r="I38" s="140">
        <v>36</v>
      </c>
      <c r="J38" s="115">
        <v>-3</v>
      </c>
      <c r="K38" s="116">
        <v>-8.3333333333333339</v>
      </c>
    </row>
    <row r="39" spans="1:11" ht="14.1" customHeight="1" x14ac:dyDescent="0.2">
      <c r="A39" s="306">
        <v>51</v>
      </c>
      <c r="B39" s="307" t="s">
        <v>258</v>
      </c>
      <c r="C39" s="308"/>
      <c r="D39" s="113">
        <v>8.6359553445399726</v>
      </c>
      <c r="E39" s="115">
        <v>673</v>
      </c>
      <c r="F39" s="114">
        <v>708</v>
      </c>
      <c r="G39" s="114">
        <v>699</v>
      </c>
      <c r="H39" s="114">
        <v>700</v>
      </c>
      <c r="I39" s="140">
        <v>679</v>
      </c>
      <c r="J39" s="115">
        <v>-6</v>
      </c>
      <c r="K39" s="116">
        <v>-0.88365243004418259</v>
      </c>
    </row>
    <row r="40" spans="1:11" ht="14.1" customHeight="1" x14ac:dyDescent="0.2">
      <c r="A40" s="306" t="s">
        <v>259</v>
      </c>
      <c r="B40" s="307" t="s">
        <v>260</v>
      </c>
      <c r="C40" s="308"/>
      <c r="D40" s="113">
        <v>8.3408186834338505</v>
      </c>
      <c r="E40" s="115">
        <v>650</v>
      </c>
      <c r="F40" s="114">
        <v>680</v>
      </c>
      <c r="G40" s="114">
        <v>671</v>
      </c>
      <c r="H40" s="114">
        <v>675</v>
      </c>
      <c r="I40" s="140">
        <v>655</v>
      </c>
      <c r="J40" s="115">
        <v>-5</v>
      </c>
      <c r="K40" s="116">
        <v>-0.76335877862595425</v>
      </c>
    </row>
    <row r="41" spans="1:11" ht="14.1" customHeight="1" x14ac:dyDescent="0.2">
      <c r="A41" s="306"/>
      <c r="B41" s="307" t="s">
        <v>261</v>
      </c>
      <c r="C41" s="308"/>
      <c r="D41" s="113">
        <v>2.2327730014115232</v>
      </c>
      <c r="E41" s="115">
        <v>174</v>
      </c>
      <c r="F41" s="114">
        <v>198</v>
      </c>
      <c r="G41" s="114">
        <v>192</v>
      </c>
      <c r="H41" s="114">
        <v>194</v>
      </c>
      <c r="I41" s="140">
        <v>190</v>
      </c>
      <c r="J41" s="115">
        <v>-16</v>
      </c>
      <c r="K41" s="116">
        <v>-8.4210526315789469</v>
      </c>
    </row>
    <row r="42" spans="1:11" ht="14.1" customHeight="1" x14ac:dyDescent="0.2">
      <c r="A42" s="306">
        <v>52</v>
      </c>
      <c r="B42" s="307" t="s">
        <v>262</v>
      </c>
      <c r="C42" s="308"/>
      <c r="D42" s="113">
        <v>5.1841396124727321</v>
      </c>
      <c r="E42" s="115">
        <v>404</v>
      </c>
      <c r="F42" s="114">
        <v>409</v>
      </c>
      <c r="G42" s="114">
        <v>408</v>
      </c>
      <c r="H42" s="114">
        <v>403</v>
      </c>
      <c r="I42" s="140">
        <v>401</v>
      </c>
      <c r="J42" s="115">
        <v>3</v>
      </c>
      <c r="K42" s="116">
        <v>0.74812967581047385</v>
      </c>
    </row>
    <row r="43" spans="1:11" ht="14.1" customHeight="1" x14ac:dyDescent="0.2">
      <c r="A43" s="306" t="s">
        <v>263</v>
      </c>
      <c r="B43" s="307" t="s">
        <v>264</v>
      </c>
      <c r="C43" s="308"/>
      <c r="D43" s="113">
        <v>5.0044912100603103</v>
      </c>
      <c r="E43" s="115">
        <v>390</v>
      </c>
      <c r="F43" s="114">
        <v>393</v>
      </c>
      <c r="G43" s="114">
        <v>390</v>
      </c>
      <c r="H43" s="114">
        <v>391</v>
      </c>
      <c r="I43" s="140">
        <v>391</v>
      </c>
      <c r="J43" s="115">
        <v>-1</v>
      </c>
      <c r="K43" s="116">
        <v>-0.25575447570332482</v>
      </c>
    </row>
    <row r="44" spans="1:11" ht="14.1" customHeight="1" x14ac:dyDescent="0.2">
      <c r="A44" s="306">
        <v>53</v>
      </c>
      <c r="B44" s="307" t="s">
        <v>265</v>
      </c>
      <c r="C44" s="308"/>
      <c r="D44" s="113">
        <v>1.7964840241242139</v>
      </c>
      <c r="E44" s="115">
        <v>140</v>
      </c>
      <c r="F44" s="114">
        <v>139</v>
      </c>
      <c r="G44" s="114">
        <v>169</v>
      </c>
      <c r="H44" s="114">
        <v>105</v>
      </c>
      <c r="I44" s="140">
        <v>113</v>
      </c>
      <c r="J44" s="115">
        <v>27</v>
      </c>
      <c r="K44" s="116">
        <v>23.893805309734514</v>
      </c>
    </row>
    <row r="45" spans="1:11" ht="14.1" customHeight="1" x14ac:dyDescent="0.2">
      <c r="A45" s="306" t="s">
        <v>266</v>
      </c>
      <c r="B45" s="307" t="s">
        <v>267</v>
      </c>
      <c r="C45" s="308"/>
      <c r="D45" s="113">
        <v>1.7708199666367253</v>
      </c>
      <c r="E45" s="115">
        <v>138</v>
      </c>
      <c r="F45" s="114">
        <v>137</v>
      </c>
      <c r="G45" s="114">
        <v>167</v>
      </c>
      <c r="H45" s="114">
        <v>103</v>
      </c>
      <c r="I45" s="140">
        <v>111</v>
      </c>
      <c r="J45" s="115">
        <v>27</v>
      </c>
      <c r="K45" s="116">
        <v>24.324324324324323</v>
      </c>
    </row>
    <row r="46" spans="1:11" ht="14.1" customHeight="1" x14ac:dyDescent="0.2">
      <c r="A46" s="306">
        <v>54</v>
      </c>
      <c r="B46" s="307" t="s">
        <v>268</v>
      </c>
      <c r="C46" s="308"/>
      <c r="D46" s="113">
        <v>9.6496856152957786</v>
      </c>
      <c r="E46" s="115">
        <v>752</v>
      </c>
      <c r="F46" s="114">
        <v>778</v>
      </c>
      <c r="G46" s="114">
        <v>806</v>
      </c>
      <c r="H46" s="114">
        <v>826</v>
      </c>
      <c r="I46" s="140">
        <v>825</v>
      </c>
      <c r="J46" s="115">
        <v>-73</v>
      </c>
      <c r="K46" s="116">
        <v>-8.8484848484848477</v>
      </c>
    </row>
    <row r="47" spans="1:11" ht="14.1" customHeight="1" x14ac:dyDescent="0.2">
      <c r="A47" s="306">
        <v>61</v>
      </c>
      <c r="B47" s="307" t="s">
        <v>269</v>
      </c>
      <c r="C47" s="308"/>
      <c r="D47" s="113">
        <v>1.0778904144745285</v>
      </c>
      <c r="E47" s="115">
        <v>84</v>
      </c>
      <c r="F47" s="114">
        <v>95</v>
      </c>
      <c r="G47" s="114">
        <v>94</v>
      </c>
      <c r="H47" s="114">
        <v>93</v>
      </c>
      <c r="I47" s="140">
        <v>80</v>
      </c>
      <c r="J47" s="115">
        <v>4</v>
      </c>
      <c r="K47" s="116">
        <v>5</v>
      </c>
    </row>
    <row r="48" spans="1:11" ht="14.1" customHeight="1" x14ac:dyDescent="0.2">
      <c r="A48" s="306">
        <v>62</v>
      </c>
      <c r="B48" s="307" t="s">
        <v>270</v>
      </c>
      <c r="C48" s="308"/>
      <c r="D48" s="113">
        <v>11.831130501732323</v>
      </c>
      <c r="E48" s="115">
        <v>922</v>
      </c>
      <c r="F48" s="114">
        <v>988</v>
      </c>
      <c r="G48" s="114">
        <v>958</v>
      </c>
      <c r="H48" s="114">
        <v>997</v>
      </c>
      <c r="I48" s="140">
        <v>941</v>
      </c>
      <c r="J48" s="115">
        <v>-19</v>
      </c>
      <c r="K48" s="116">
        <v>-2.0191285866099893</v>
      </c>
    </row>
    <row r="49" spans="1:11" ht="14.1" customHeight="1" x14ac:dyDescent="0.2">
      <c r="A49" s="306">
        <v>63</v>
      </c>
      <c r="B49" s="307" t="s">
        <v>271</v>
      </c>
      <c r="C49" s="308"/>
      <c r="D49" s="113">
        <v>8.2509944822276395</v>
      </c>
      <c r="E49" s="115">
        <v>643</v>
      </c>
      <c r="F49" s="114">
        <v>807</v>
      </c>
      <c r="G49" s="114">
        <v>789</v>
      </c>
      <c r="H49" s="114">
        <v>808</v>
      </c>
      <c r="I49" s="140">
        <v>695</v>
      </c>
      <c r="J49" s="115">
        <v>-52</v>
      </c>
      <c r="K49" s="116">
        <v>-7.4820143884892083</v>
      </c>
    </row>
    <row r="50" spans="1:11" ht="14.1" customHeight="1" x14ac:dyDescent="0.2">
      <c r="A50" s="306" t="s">
        <v>272</v>
      </c>
      <c r="B50" s="307" t="s">
        <v>273</v>
      </c>
      <c r="C50" s="308"/>
      <c r="D50" s="113">
        <v>0.5261131784935198</v>
      </c>
      <c r="E50" s="115">
        <v>41</v>
      </c>
      <c r="F50" s="114">
        <v>48</v>
      </c>
      <c r="G50" s="114">
        <v>52</v>
      </c>
      <c r="H50" s="114">
        <v>49</v>
      </c>
      <c r="I50" s="140">
        <v>41</v>
      </c>
      <c r="J50" s="115">
        <v>0</v>
      </c>
      <c r="K50" s="116">
        <v>0</v>
      </c>
    </row>
    <row r="51" spans="1:11" ht="14.1" customHeight="1" x14ac:dyDescent="0.2">
      <c r="A51" s="306" t="s">
        <v>274</v>
      </c>
      <c r="B51" s="307" t="s">
        <v>275</v>
      </c>
      <c r="C51" s="308"/>
      <c r="D51" s="113">
        <v>7.2885923264468113</v>
      </c>
      <c r="E51" s="115">
        <v>568</v>
      </c>
      <c r="F51" s="114">
        <v>719</v>
      </c>
      <c r="G51" s="114">
        <v>692</v>
      </c>
      <c r="H51" s="114">
        <v>711</v>
      </c>
      <c r="I51" s="140">
        <v>612</v>
      </c>
      <c r="J51" s="115">
        <v>-44</v>
      </c>
      <c r="K51" s="116">
        <v>-7.1895424836601309</v>
      </c>
    </row>
    <row r="52" spans="1:11" ht="14.1" customHeight="1" x14ac:dyDescent="0.2">
      <c r="A52" s="306">
        <v>71</v>
      </c>
      <c r="B52" s="307" t="s">
        <v>276</v>
      </c>
      <c r="C52" s="308"/>
      <c r="D52" s="113">
        <v>16.450660849480304</v>
      </c>
      <c r="E52" s="115">
        <v>1282</v>
      </c>
      <c r="F52" s="114">
        <v>1282</v>
      </c>
      <c r="G52" s="114">
        <v>1308</v>
      </c>
      <c r="H52" s="114">
        <v>1272</v>
      </c>
      <c r="I52" s="140">
        <v>1257</v>
      </c>
      <c r="J52" s="115">
        <v>25</v>
      </c>
      <c r="K52" s="116">
        <v>1.9888623707239459</v>
      </c>
    </row>
    <row r="53" spans="1:11" ht="14.1" customHeight="1" x14ac:dyDescent="0.2">
      <c r="A53" s="306" t="s">
        <v>277</v>
      </c>
      <c r="B53" s="307" t="s">
        <v>278</v>
      </c>
      <c r="C53" s="308"/>
      <c r="D53" s="113">
        <v>2.0274605415116129</v>
      </c>
      <c r="E53" s="115">
        <v>158</v>
      </c>
      <c r="F53" s="114">
        <v>156</v>
      </c>
      <c r="G53" s="114">
        <v>154</v>
      </c>
      <c r="H53" s="114">
        <v>150</v>
      </c>
      <c r="I53" s="140">
        <v>145</v>
      </c>
      <c r="J53" s="115">
        <v>13</v>
      </c>
      <c r="K53" s="116">
        <v>8.9655172413793096</v>
      </c>
    </row>
    <row r="54" spans="1:11" ht="14.1" customHeight="1" x14ac:dyDescent="0.2">
      <c r="A54" s="306" t="s">
        <v>279</v>
      </c>
      <c r="B54" s="307" t="s">
        <v>280</v>
      </c>
      <c r="C54" s="308"/>
      <c r="D54" s="113">
        <v>13.80726292826896</v>
      </c>
      <c r="E54" s="115">
        <v>1076</v>
      </c>
      <c r="F54" s="114">
        <v>1078</v>
      </c>
      <c r="G54" s="114">
        <v>1103</v>
      </c>
      <c r="H54" s="114">
        <v>1075</v>
      </c>
      <c r="I54" s="140">
        <v>1066</v>
      </c>
      <c r="J54" s="115">
        <v>10</v>
      </c>
      <c r="K54" s="116">
        <v>0.93808630393996251</v>
      </c>
    </row>
    <row r="55" spans="1:11" ht="14.1" customHeight="1" x14ac:dyDescent="0.2">
      <c r="A55" s="306">
        <v>72</v>
      </c>
      <c r="B55" s="307" t="s">
        <v>281</v>
      </c>
      <c r="C55" s="308"/>
      <c r="D55" s="113">
        <v>2.2327730014115232</v>
      </c>
      <c r="E55" s="115">
        <v>174</v>
      </c>
      <c r="F55" s="114">
        <v>183</v>
      </c>
      <c r="G55" s="114">
        <v>183</v>
      </c>
      <c r="H55" s="114">
        <v>186</v>
      </c>
      <c r="I55" s="140">
        <v>185</v>
      </c>
      <c r="J55" s="115">
        <v>-11</v>
      </c>
      <c r="K55" s="116">
        <v>-5.9459459459459456</v>
      </c>
    </row>
    <row r="56" spans="1:11" ht="14.1" customHeight="1" x14ac:dyDescent="0.2">
      <c r="A56" s="306" t="s">
        <v>282</v>
      </c>
      <c r="B56" s="307" t="s">
        <v>283</v>
      </c>
      <c r="C56" s="308"/>
      <c r="D56" s="113">
        <v>0.23097651738739894</v>
      </c>
      <c r="E56" s="115">
        <v>18</v>
      </c>
      <c r="F56" s="114">
        <v>19</v>
      </c>
      <c r="G56" s="114">
        <v>20</v>
      </c>
      <c r="H56" s="114">
        <v>21</v>
      </c>
      <c r="I56" s="140">
        <v>19</v>
      </c>
      <c r="J56" s="115">
        <v>-1</v>
      </c>
      <c r="K56" s="116">
        <v>-5.2631578947368425</v>
      </c>
    </row>
    <row r="57" spans="1:11" ht="14.1" customHeight="1" x14ac:dyDescent="0.2">
      <c r="A57" s="306" t="s">
        <v>284</v>
      </c>
      <c r="B57" s="307" t="s">
        <v>285</v>
      </c>
      <c r="C57" s="308"/>
      <c r="D57" s="113">
        <v>1.6553317079430259</v>
      </c>
      <c r="E57" s="115">
        <v>129</v>
      </c>
      <c r="F57" s="114">
        <v>137</v>
      </c>
      <c r="G57" s="114">
        <v>136</v>
      </c>
      <c r="H57" s="114">
        <v>139</v>
      </c>
      <c r="I57" s="140">
        <v>139</v>
      </c>
      <c r="J57" s="115">
        <v>-10</v>
      </c>
      <c r="K57" s="116">
        <v>-7.1942446043165464</v>
      </c>
    </row>
    <row r="58" spans="1:11" ht="14.1" customHeight="1" x14ac:dyDescent="0.2">
      <c r="A58" s="306">
        <v>73</v>
      </c>
      <c r="B58" s="307" t="s">
        <v>286</v>
      </c>
      <c r="C58" s="308"/>
      <c r="D58" s="113">
        <v>1.0393943282432954</v>
      </c>
      <c r="E58" s="115">
        <v>81</v>
      </c>
      <c r="F58" s="114">
        <v>77</v>
      </c>
      <c r="G58" s="114">
        <v>78</v>
      </c>
      <c r="H58" s="114">
        <v>73</v>
      </c>
      <c r="I58" s="140">
        <v>75</v>
      </c>
      <c r="J58" s="115">
        <v>6</v>
      </c>
      <c r="K58" s="116">
        <v>8</v>
      </c>
    </row>
    <row r="59" spans="1:11" ht="14.1" customHeight="1" x14ac:dyDescent="0.2">
      <c r="A59" s="306" t="s">
        <v>287</v>
      </c>
      <c r="B59" s="307" t="s">
        <v>288</v>
      </c>
      <c r="C59" s="308"/>
      <c r="D59" s="113">
        <v>0.76992172462466313</v>
      </c>
      <c r="E59" s="115">
        <v>60</v>
      </c>
      <c r="F59" s="114">
        <v>57</v>
      </c>
      <c r="G59" s="114">
        <v>59</v>
      </c>
      <c r="H59" s="114">
        <v>56</v>
      </c>
      <c r="I59" s="140">
        <v>58</v>
      </c>
      <c r="J59" s="115">
        <v>2</v>
      </c>
      <c r="K59" s="116">
        <v>3.4482758620689653</v>
      </c>
    </row>
    <row r="60" spans="1:11" ht="14.1" customHeight="1" x14ac:dyDescent="0.2">
      <c r="A60" s="306">
        <v>81</v>
      </c>
      <c r="B60" s="307" t="s">
        <v>289</v>
      </c>
      <c r="C60" s="308"/>
      <c r="D60" s="113">
        <v>3.3748235596047733</v>
      </c>
      <c r="E60" s="115">
        <v>263</v>
      </c>
      <c r="F60" s="114">
        <v>270</v>
      </c>
      <c r="G60" s="114">
        <v>260</v>
      </c>
      <c r="H60" s="114">
        <v>255</v>
      </c>
      <c r="I60" s="140">
        <v>266</v>
      </c>
      <c r="J60" s="115">
        <v>-3</v>
      </c>
      <c r="K60" s="116">
        <v>-1.1278195488721805</v>
      </c>
    </row>
    <row r="61" spans="1:11" ht="14.1" customHeight="1" x14ac:dyDescent="0.2">
      <c r="A61" s="306" t="s">
        <v>290</v>
      </c>
      <c r="B61" s="307" t="s">
        <v>291</v>
      </c>
      <c r="C61" s="308"/>
      <c r="D61" s="113">
        <v>0.8469138970871295</v>
      </c>
      <c r="E61" s="115">
        <v>66</v>
      </c>
      <c r="F61" s="114">
        <v>72</v>
      </c>
      <c r="G61" s="114">
        <v>70</v>
      </c>
      <c r="H61" s="114">
        <v>68</v>
      </c>
      <c r="I61" s="140">
        <v>73</v>
      </c>
      <c r="J61" s="115">
        <v>-7</v>
      </c>
      <c r="K61" s="116">
        <v>-9.5890410958904102</v>
      </c>
    </row>
    <row r="62" spans="1:11" ht="14.1" customHeight="1" x14ac:dyDescent="0.2">
      <c r="A62" s="306" t="s">
        <v>292</v>
      </c>
      <c r="B62" s="307" t="s">
        <v>293</v>
      </c>
      <c r="C62" s="308"/>
      <c r="D62" s="113">
        <v>1.4756833055306044</v>
      </c>
      <c r="E62" s="115">
        <v>115</v>
      </c>
      <c r="F62" s="114">
        <v>114</v>
      </c>
      <c r="G62" s="114">
        <v>108</v>
      </c>
      <c r="H62" s="114">
        <v>106</v>
      </c>
      <c r="I62" s="140">
        <v>113</v>
      </c>
      <c r="J62" s="115">
        <v>2</v>
      </c>
      <c r="K62" s="116">
        <v>1.7699115044247788</v>
      </c>
    </row>
    <row r="63" spans="1:11" ht="14.1" customHeight="1" x14ac:dyDescent="0.2">
      <c r="A63" s="306"/>
      <c r="B63" s="307" t="s">
        <v>294</v>
      </c>
      <c r="C63" s="308"/>
      <c r="D63" s="113">
        <v>1.4371872192993713</v>
      </c>
      <c r="E63" s="115">
        <v>112</v>
      </c>
      <c r="F63" s="114">
        <v>112</v>
      </c>
      <c r="G63" s="114">
        <v>107</v>
      </c>
      <c r="H63" s="114">
        <v>105</v>
      </c>
      <c r="I63" s="140">
        <v>112</v>
      </c>
      <c r="J63" s="115">
        <v>0</v>
      </c>
      <c r="K63" s="116">
        <v>0</v>
      </c>
    </row>
    <row r="64" spans="1:11" ht="14.1" customHeight="1" x14ac:dyDescent="0.2">
      <c r="A64" s="306" t="s">
        <v>295</v>
      </c>
      <c r="B64" s="307" t="s">
        <v>296</v>
      </c>
      <c r="C64" s="308"/>
      <c r="D64" s="113">
        <v>8.9824201206210708E-2</v>
      </c>
      <c r="E64" s="115">
        <v>7</v>
      </c>
      <c r="F64" s="114">
        <v>6</v>
      </c>
      <c r="G64" s="114">
        <v>6</v>
      </c>
      <c r="H64" s="114">
        <v>6</v>
      </c>
      <c r="I64" s="140">
        <v>6</v>
      </c>
      <c r="J64" s="115">
        <v>1</v>
      </c>
      <c r="K64" s="116">
        <v>16.666666666666668</v>
      </c>
    </row>
    <row r="65" spans="1:11" ht="14.1" customHeight="1" x14ac:dyDescent="0.2">
      <c r="A65" s="306" t="s">
        <v>297</v>
      </c>
      <c r="B65" s="307" t="s">
        <v>298</v>
      </c>
      <c r="C65" s="308"/>
      <c r="D65" s="113">
        <v>0.56460926472475303</v>
      </c>
      <c r="E65" s="115">
        <v>44</v>
      </c>
      <c r="F65" s="114">
        <v>48</v>
      </c>
      <c r="G65" s="114">
        <v>45</v>
      </c>
      <c r="H65" s="114">
        <v>45</v>
      </c>
      <c r="I65" s="140">
        <v>47</v>
      </c>
      <c r="J65" s="115">
        <v>-3</v>
      </c>
      <c r="K65" s="116">
        <v>-6.3829787234042552</v>
      </c>
    </row>
    <row r="66" spans="1:11" ht="14.1" customHeight="1" x14ac:dyDescent="0.2">
      <c r="A66" s="306">
        <v>82</v>
      </c>
      <c r="B66" s="307" t="s">
        <v>299</v>
      </c>
      <c r="C66" s="308"/>
      <c r="D66" s="113">
        <v>1.3473630180931606</v>
      </c>
      <c r="E66" s="115">
        <v>105</v>
      </c>
      <c r="F66" s="114">
        <v>106</v>
      </c>
      <c r="G66" s="114">
        <v>99</v>
      </c>
      <c r="H66" s="114">
        <v>102</v>
      </c>
      <c r="I66" s="140">
        <v>96</v>
      </c>
      <c r="J66" s="115">
        <v>9</v>
      </c>
      <c r="K66" s="116">
        <v>9.375</v>
      </c>
    </row>
    <row r="67" spans="1:11" ht="14.1" customHeight="1" x14ac:dyDescent="0.2">
      <c r="A67" s="306" t="s">
        <v>300</v>
      </c>
      <c r="B67" s="307" t="s">
        <v>301</v>
      </c>
      <c r="C67" s="308"/>
      <c r="D67" s="113">
        <v>0.5261131784935198</v>
      </c>
      <c r="E67" s="115">
        <v>41</v>
      </c>
      <c r="F67" s="114">
        <v>43</v>
      </c>
      <c r="G67" s="114">
        <v>43</v>
      </c>
      <c r="H67" s="114">
        <v>47</v>
      </c>
      <c r="I67" s="140">
        <v>44</v>
      </c>
      <c r="J67" s="115">
        <v>-3</v>
      </c>
      <c r="K67" s="116">
        <v>-6.8181818181818183</v>
      </c>
    </row>
    <row r="68" spans="1:11" ht="14.1" customHeight="1" x14ac:dyDescent="0.2">
      <c r="A68" s="306" t="s">
        <v>302</v>
      </c>
      <c r="B68" s="307" t="s">
        <v>303</v>
      </c>
      <c r="C68" s="308"/>
      <c r="D68" s="113">
        <v>0.47478506351854227</v>
      </c>
      <c r="E68" s="115">
        <v>37</v>
      </c>
      <c r="F68" s="114">
        <v>38</v>
      </c>
      <c r="G68" s="114">
        <v>35</v>
      </c>
      <c r="H68" s="114">
        <v>35</v>
      </c>
      <c r="I68" s="140">
        <v>33</v>
      </c>
      <c r="J68" s="115">
        <v>4</v>
      </c>
      <c r="K68" s="116">
        <v>12.121212121212121</v>
      </c>
    </row>
    <row r="69" spans="1:11" ht="14.1" customHeight="1" x14ac:dyDescent="0.2">
      <c r="A69" s="306">
        <v>83</v>
      </c>
      <c r="B69" s="307" t="s">
        <v>304</v>
      </c>
      <c r="C69" s="308"/>
      <c r="D69" s="113">
        <v>2.2456050301552675</v>
      </c>
      <c r="E69" s="115">
        <v>175</v>
      </c>
      <c r="F69" s="114">
        <v>170</v>
      </c>
      <c r="G69" s="114">
        <v>164</v>
      </c>
      <c r="H69" s="114">
        <v>167</v>
      </c>
      <c r="I69" s="140">
        <v>163</v>
      </c>
      <c r="J69" s="115">
        <v>12</v>
      </c>
      <c r="K69" s="116">
        <v>7.3619631901840492</v>
      </c>
    </row>
    <row r="70" spans="1:11" ht="14.1" customHeight="1" x14ac:dyDescent="0.2">
      <c r="A70" s="306" t="s">
        <v>305</v>
      </c>
      <c r="B70" s="307" t="s">
        <v>306</v>
      </c>
      <c r="C70" s="308"/>
      <c r="D70" s="113">
        <v>1.5655075067368152</v>
      </c>
      <c r="E70" s="115">
        <v>122</v>
      </c>
      <c r="F70" s="114">
        <v>112</v>
      </c>
      <c r="G70" s="114">
        <v>110</v>
      </c>
      <c r="H70" s="114">
        <v>107</v>
      </c>
      <c r="I70" s="140">
        <v>110</v>
      </c>
      <c r="J70" s="115">
        <v>12</v>
      </c>
      <c r="K70" s="116">
        <v>10.909090909090908</v>
      </c>
    </row>
    <row r="71" spans="1:11" ht="14.1" customHeight="1" x14ac:dyDescent="0.2">
      <c r="A71" s="306"/>
      <c r="B71" s="307" t="s">
        <v>307</v>
      </c>
      <c r="C71" s="308"/>
      <c r="D71" s="113">
        <v>0.70576158090594121</v>
      </c>
      <c r="E71" s="115">
        <v>55</v>
      </c>
      <c r="F71" s="114">
        <v>54</v>
      </c>
      <c r="G71" s="114">
        <v>56</v>
      </c>
      <c r="H71" s="114">
        <v>56</v>
      </c>
      <c r="I71" s="140">
        <v>57</v>
      </c>
      <c r="J71" s="115">
        <v>-2</v>
      </c>
      <c r="K71" s="116">
        <v>-3.5087719298245612</v>
      </c>
    </row>
    <row r="72" spans="1:11" ht="14.1" customHeight="1" x14ac:dyDescent="0.2">
      <c r="A72" s="306">
        <v>84</v>
      </c>
      <c r="B72" s="307" t="s">
        <v>308</v>
      </c>
      <c r="C72" s="308"/>
      <c r="D72" s="113">
        <v>0.78275375336840758</v>
      </c>
      <c r="E72" s="115">
        <v>61</v>
      </c>
      <c r="F72" s="114">
        <v>64</v>
      </c>
      <c r="G72" s="114">
        <v>56</v>
      </c>
      <c r="H72" s="114">
        <v>54</v>
      </c>
      <c r="I72" s="140">
        <v>64</v>
      </c>
      <c r="J72" s="115">
        <v>-3</v>
      </c>
      <c r="K72" s="116">
        <v>-4.6875</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t="s">
        <v>513</v>
      </c>
      <c r="E74" s="115" t="s">
        <v>513</v>
      </c>
      <c r="F74" s="114" t="s">
        <v>513</v>
      </c>
      <c r="G74" s="114" t="s">
        <v>513</v>
      </c>
      <c r="H74" s="114">
        <v>3</v>
      </c>
      <c r="I74" s="140">
        <v>3</v>
      </c>
      <c r="J74" s="115" t="s">
        <v>513</v>
      </c>
      <c r="K74" s="116" t="s">
        <v>513</v>
      </c>
    </row>
    <row r="75" spans="1:11" ht="14.1" customHeight="1" x14ac:dyDescent="0.2">
      <c r="A75" s="306" t="s">
        <v>313</v>
      </c>
      <c r="B75" s="307" t="s">
        <v>314</v>
      </c>
      <c r="C75" s="308"/>
      <c r="D75" s="113">
        <v>0.12832028743744386</v>
      </c>
      <c r="E75" s="115">
        <v>10</v>
      </c>
      <c r="F75" s="114">
        <v>11</v>
      </c>
      <c r="G75" s="114">
        <v>7</v>
      </c>
      <c r="H75" s="114">
        <v>7</v>
      </c>
      <c r="I75" s="140">
        <v>16</v>
      </c>
      <c r="J75" s="115">
        <v>-6</v>
      </c>
      <c r="K75" s="116">
        <v>-37.5</v>
      </c>
    </row>
    <row r="76" spans="1:11" ht="14.1" customHeight="1" x14ac:dyDescent="0.2">
      <c r="A76" s="306">
        <v>91</v>
      </c>
      <c r="B76" s="307" t="s">
        <v>315</v>
      </c>
      <c r="C76" s="308"/>
      <c r="D76" s="113">
        <v>5.1328114974977544E-2</v>
      </c>
      <c r="E76" s="115">
        <v>4</v>
      </c>
      <c r="F76" s="114" t="s">
        <v>513</v>
      </c>
      <c r="G76" s="114">
        <v>12</v>
      </c>
      <c r="H76" s="114">
        <v>12</v>
      </c>
      <c r="I76" s="140">
        <v>10</v>
      </c>
      <c r="J76" s="115">
        <v>-6</v>
      </c>
      <c r="K76" s="116">
        <v>-60</v>
      </c>
    </row>
    <row r="77" spans="1:11" ht="14.1" customHeight="1" x14ac:dyDescent="0.2">
      <c r="A77" s="306">
        <v>92</v>
      </c>
      <c r="B77" s="307" t="s">
        <v>316</v>
      </c>
      <c r="C77" s="308"/>
      <c r="D77" s="113">
        <v>0.28230463236237652</v>
      </c>
      <c r="E77" s="115">
        <v>22</v>
      </c>
      <c r="F77" s="114">
        <v>24</v>
      </c>
      <c r="G77" s="114">
        <v>18</v>
      </c>
      <c r="H77" s="114">
        <v>18</v>
      </c>
      <c r="I77" s="140">
        <v>20</v>
      </c>
      <c r="J77" s="115">
        <v>2</v>
      </c>
      <c r="K77" s="116">
        <v>10</v>
      </c>
    </row>
    <row r="78" spans="1:11" ht="14.1" customHeight="1" x14ac:dyDescent="0.2">
      <c r="A78" s="306">
        <v>93</v>
      </c>
      <c r="B78" s="307" t="s">
        <v>317</v>
      </c>
      <c r="C78" s="308"/>
      <c r="D78" s="113">
        <v>6.4160143718721932E-2</v>
      </c>
      <c r="E78" s="115">
        <v>5</v>
      </c>
      <c r="F78" s="114">
        <v>4</v>
      </c>
      <c r="G78" s="114">
        <v>4</v>
      </c>
      <c r="H78" s="114" t="s">
        <v>513</v>
      </c>
      <c r="I78" s="140">
        <v>4</v>
      </c>
      <c r="J78" s="115">
        <v>1</v>
      </c>
      <c r="K78" s="116">
        <v>25</v>
      </c>
    </row>
    <row r="79" spans="1:11" ht="14.1" customHeight="1" x14ac:dyDescent="0.2">
      <c r="A79" s="306">
        <v>94</v>
      </c>
      <c r="B79" s="307" t="s">
        <v>318</v>
      </c>
      <c r="C79" s="308"/>
      <c r="D79" s="113">
        <v>0.30796868984986525</v>
      </c>
      <c r="E79" s="115">
        <v>24</v>
      </c>
      <c r="F79" s="114">
        <v>30</v>
      </c>
      <c r="G79" s="114">
        <v>34</v>
      </c>
      <c r="H79" s="114">
        <v>27</v>
      </c>
      <c r="I79" s="140">
        <v>17</v>
      </c>
      <c r="J79" s="115">
        <v>7</v>
      </c>
      <c r="K79" s="116">
        <v>41.176470588235297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3.0796868984986525</v>
      </c>
      <c r="E81" s="143">
        <v>240</v>
      </c>
      <c r="F81" s="144">
        <v>248</v>
      </c>
      <c r="G81" s="144">
        <v>240</v>
      </c>
      <c r="H81" s="144">
        <v>232</v>
      </c>
      <c r="I81" s="145">
        <v>231</v>
      </c>
      <c r="J81" s="143">
        <v>9</v>
      </c>
      <c r="K81" s="146">
        <v>3.8961038961038961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4361</v>
      </c>
      <c r="G12" s="536">
        <v>3617</v>
      </c>
      <c r="H12" s="536">
        <v>5081</v>
      </c>
      <c r="I12" s="536">
        <v>4322</v>
      </c>
      <c r="J12" s="537">
        <v>4464</v>
      </c>
      <c r="K12" s="538">
        <v>-103</v>
      </c>
      <c r="L12" s="349">
        <v>-2.3073476702508962</v>
      </c>
    </row>
    <row r="13" spans="1:17" s="110" customFormat="1" ht="15" customHeight="1" x14ac:dyDescent="0.2">
      <c r="A13" s="350" t="s">
        <v>344</v>
      </c>
      <c r="B13" s="351" t="s">
        <v>345</v>
      </c>
      <c r="C13" s="347"/>
      <c r="D13" s="347"/>
      <c r="E13" s="348"/>
      <c r="F13" s="536">
        <v>2608</v>
      </c>
      <c r="G13" s="536">
        <v>1913</v>
      </c>
      <c r="H13" s="536">
        <v>2950</v>
      </c>
      <c r="I13" s="536">
        <v>2547</v>
      </c>
      <c r="J13" s="537">
        <v>2680</v>
      </c>
      <c r="K13" s="538">
        <v>-72</v>
      </c>
      <c r="L13" s="349">
        <v>-2.6865671641791047</v>
      </c>
    </row>
    <row r="14" spans="1:17" s="110" customFormat="1" ht="22.5" customHeight="1" x14ac:dyDescent="0.2">
      <c r="A14" s="350"/>
      <c r="B14" s="351" t="s">
        <v>346</v>
      </c>
      <c r="C14" s="347"/>
      <c r="D14" s="347"/>
      <c r="E14" s="348"/>
      <c r="F14" s="536">
        <v>1753</v>
      </c>
      <c r="G14" s="536">
        <v>1704</v>
      </c>
      <c r="H14" s="536">
        <v>2131</v>
      </c>
      <c r="I14" s="536">
        <v>1775</v>
      </c>
      <c r="J14" s="537">
        <v>1784</v>
      </c>
      <c r="K14" s="538">
        <v>-31</v>
      </c>
      <c r="L14" s="349">
        <v>-1.7376681614349776</v>
      </c>
    </row>
    <row r="15" spans="1:17" s="110" customFormat="1" ht="15" customHeight="1" x14ac:dyDescent="0.2">
      <c r="A15" s="350" t="s">
        <v>347</v>
      </c>
      <c r="B15" s="351" t="s">
        <v>108</v>
      </c>
      <c r="C15" s="347"/>
      <c r="D15" s="347"/>
      <c r="E15" s="348"/>
      <c r="F15" s="536">
        <v>701</v>
      </c>
      <c r="G15" s="536">
        <v>796</v>
      </c>
      <c r="H15" s="536">
        <v>1718</v>
      </c>
      <c r="I15" s="536">
        <v>756</v>
      </c>
      <c r="J15" s="537">
        <v>755</v>
      </c>
      <c r="K15" s="538">
        <v>-54</v>
      </c>
      <c r="L15" s="349">
        <v>-7.1523178807947021</v>
      </c>
    </row>
    <row r="16" spans="1:17" s="110" customFormat="1" ht="15" customHeight="1" x14ac:dyDescent="0.2">
      <c r="A16" s="350"/>
      <c r="B16" s="351" t="s">
        <v>109</v>
      </c>
      <c r="C16" s="347"/>
      <c r="D16" s="347"/>
      <c r="E16" s="348"/>
      <c r="F16" s="536">
        <v>3011</v>
      </c>
      <c r="G16" s="536">
        <v>2427</v>
      </c>
      <c r="H16" s="536">
        <v>2886</v>
      </c>
      <c r="I16" s="536">
        <v>2924</v>
      </c>
      <c r="J16" s="537">
        <v>3095</v>
      </c>
      <c r="K16" s="538">
        <v>-84</v>
      </c>
      <c r="L16" s="349">
        <v>-2.7140549273021</v>
      </c>
    </row>
    <row r="17" spans="1:12" s="110" customFormat="1" ht="15" customHeight="1" x14ac:dyDescent="0.2">
      <c r="A17" s="350"/>
      <c r="B17" s="351" t="s">
        <v>110</v>
      </c>
      <c r="C17" s="347"/>
      <c r="D17" s="347"/>
      <c r="E17" s="348"/>
      <c r="F17" s="536">
        <v>597</v>
      </c>
      <c r="G17" s="536">
        <v>345</v>
      </c>
      <c r="H17" s="536">
        <v>425</v>
      </c>
      <c r="I17" s="536">
        <v>603</v>
      </c>
      <c r="J17" s="537">
        <v>561</v>
      </c>
      <c r="K17" s="538">
        <v>36</v>
      </c>
      <c r="L17" s="349">
        <v>6.4171122994652405</v>
      </c>
    </row>
    <row r="18" spans="1:12" s="110" customFormat="1" ht="15" customHeight="1" x14ac:dyDescent="0.2">
      <c r="A18" s="350"/>
      <c r="B18" s="351" t="s">
        <v>111</v>
      </c>
      <c r="C18" s="347"/>
      <c r="D18" s="347"/>
      <c r="E18" s="348"/>
      <c r="F18" s="536">
        <v>52</v>
      </c>
      <c r="G18" s="536">
        <v>49</v>
      </c>
      <c r="H18" s="536">
        <v>52</v>
      </c>
      <c r="I18" s="536">
        <v>39</v>
      </c>
      <c r="J18" s="537">
        <v>53</v>
      </c>
      <c r="K18" s="538">
        <v>-1</v>
      </c>
      <c r="L18" s="349">
        <v>-1.8867924528301887</v>
      </c>
    </row>
    <row r="19" spans="1:12" s="110" customFormat="1" ht="15" customHeight="1" x14ac:dyDescent="0.2">
      <c r="A19" s="118" t="s">
        <v>113</v>
      </c>
      <c r="B19" s="119" t="s">
        <v>181</v>
      </c>
      <c r="C19" s="347"/>
      <c r="D19" s="347"/>
      <c r="E19" s="348"/>
      <c r="F19" s="536">
        <v>2672</v>
      </c>
      <c r="G19" s="536">
        <v>2217</v>
      </c>
      <c r="H19" s="536">
        <v>3311</v>
      </c>
      <c r="I19" s="536">
        <v>2561</v>
      </c>
      <c r="J19" s="537">
        <v>2772</v>
      </c>
      <c r="K19" s="538">
        <v>-100</v>
      </c>
      <c r="L19" s="349">
        <v>-3.6075036075036073</v>
      </c>
    </row>
    <row r="20" spans="1:12" s="110" customFormat="1" ht="15" customHeight="1" x14ac:dyDescent="0.2">
      <c r="A20" s="118"/>
      <c r="B20" s="119" t="s">
        <v>182</v>
      </c>
      <c r="C20" s="347"/>
      <c r="D20" s="347"/>
      <c r="E20" s="348"/>
      <c r="F20" s="536">
        <v>1689</v>
      </c>
      <c r="G20" s="536">
        <v>1400</v>
      </c>
      <c r="H20" s="536">
        <v>1770</v>
      </c>
      <c r="I20" s="536">
        <v>1761</v>
      </c>
      <c r="J20" s="537">
        <v>1692</v>
      </c>
      <c r="K20" s="538">
        <v>-3</v>
      </c>
      <c r="L20" s="349">
        <v>-0.1773049645390071</v>
      </c>
    </row>
    <row r="21" spans="1:12" s="110" customFormat="1" ht="15" customHeight="1" x14ac:dyDescent="0.2">
      <c r="A21" s="118" t="s">
        <v>113</v>
      </c>
      <c r="B21" s="119" t="s">
        <v>116</v>
      </c>
      <c r="C21" s="347"/>
      <c r="D21" s="347"/>
      <c r="E21" s="348"/>
      <c r="F21" s="536">
        <v>3379</v>
      </c>
      <c r="G21" s="536">
        <v>2699</v>
      </c>
      <c r="H21" s="536">
        <v>3868</v>
      </c>
      <c r="I21" s="536">
        <v>3441</v>
      </c>
      <c r="J21" s="537">
        <v>3510</v>
      </c>
      <c r="K21" s="538">
        <v>-131</v>
      </c>
      <c r="L21" s="349">
        <v>-3.7321937321937324</v>
      </c>
    </row>
    <row r="22" spans="1:12" s="110" customFormat="1" ht="15" customHeight="1" x14ac:dyDescent="0.2">
      <c r="A22" s="118"/>
      <c r="B22" s="119" t="s">
        <v>117</v>
      </c>
      <c r="C22" s="347"/>
      <c r="D22" s="347"/>
      <c r="E22" s="348"/>
      <c r="F22" s="536">
        <v>980</v>
      </c>
      <c r="G22" s="536">
        <v>917</v>
      </c>
      <c r="H22" s="536">
        <v>1209</v>
      </c>
      <c r="I22" s="536">
        <v>874</v>
      </c>
      <c r="J22" s="537">
        <v>950</v>
      </c>
      <c r="K22" s="538">
        <v>30</v>
      </c>
      <c r="L22" s="349">
        <v>3.1578947368421053</v>
      </c>
    </row>
    <row r="23" spans="1:12" s="110" customFormat="1" ht="15" customHeight="1" x14ac:dyDescent="0.2">
      <c r="A23" s="352" t="s">
        <v>347</v>
      </c>
      <c r="B23" s="353" t="s">
        <v>193</v>
      </c>
      <c r="C23" s="354"/>
      <c r="D23" s="354"/>
      <c r="E23" s="355"/>
      <c r="F23" s="539">
        <v>69</v>
      </c>
      <c r="G23" s="539">
        <v>156</v>
      </c>
      <c r="H23" s="539">
        <v>647</v>
      </c>
      <c r="I23" s="539">
        <v>57</v>
      </c>
      <c r="J23" s="540">
        <v>98</v>
      </c>
      <c r="K23" s="541">
        <v>-29</v>
      </c>
      <c r="L23" s="356">
        <v>-29.591836734693878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36.5</v>
      </c>
      <c r="G25" s="542">
        <v>45.1</v>
      </c>
      <c r="H25" s="542">
        <v>45.8</v>
      </c>
      <c r="I25" s="542">
        <v>40.200000000000003</v>
      </c>
      <c r="J25" s="542">
        <v>39.700000000000003</v>
      </c>
      <c r="K25" s="543" t="s">
        <v>349</v>
      </c>
      <c r="L25" s="364">
        <v>-3.2000000000000028</v>
      </c>
    </row>
    <row r="26" spans="1:12" s="110" customFormat="1" ht="15" customHeight="1" x14ac:dyDescent="0.2">
      <c r="A26" s="365" t="s">
        <v>105</v>
      </c>
      <c r="B26" s="366" t="s">
        <v>345</v>
      </c>
      <c r="C26" s="362"/>
      <c r="D26" s="362"/>
      <c r="E26" s="363"/>
      <c r="F26" s="542">
        <v>34.1</v>
      </c>
      <c r="G26" s="542">
        <v>45</v>
      </c>
      <c r="H26" s="542">
        <v>42.5</v>
      </c>
      <c r="I26" s="542">
        <v>37</v>
      </c>
      <c r="J26" s="544">
        <v>35.299999999999997</v>
      </c>
      <c r="K26" s="543" t="s">
        <v>349</v>
      </c>
      <c r="L26" s="364">
        <v>-1.1999999999999957</v>
      </c>
    </row>
    <row r="27" spans="1:12" s="110" customFormat="1" ht="15" customHeight="1" x14ac:dyDescent="0.2">
      <c r="A27" s="365"/>
      <c r="B27" s="366" t="s">
        <v>346</v>
      </c>
      <c r="C27" s="362"/>
      <c r="D27" s="362"/>
      <c r="E27" s="363"/>
      <c r="F27" s="542">
        <v>40</v>
      </c>
      <c r="G27" s="542">
        <v>45.3</v>
      </c>
      <c r="H27" s="542">
        <v>50.1</v>
      </c>
      <c r="I27" s="542">
        <v>44.9</v>
      </c>
      <c r="J27" s="542">
        <v>46.4</v>
      </c>
      <c r="K27" s="543" t="s">
        <v>349</v>
      </c>
      <c r="L27" s="364">
        <v>-6.3999999999999986</v>
      </c>
    </row>
    <row r="28" spans="1:12" s="110" customFormat="1" ht="15" customHeight="1" x14ac:dyDescent="0.2">
      <c r="A28" s="365" t="s">
        <v>113</v>
      </c>
      <c r="B28" s="366" t="s">
        <v>108</v>
      </c>
      <c r="C28" s="362"/>
      <c r="D28" s="362"/>
      <c r="E28" s="363"/>
      <c r="F28" s="542">
        <v>55.4</v>
      </c>
      <c r="G28" s="542">
        <v>64.599999999999994</v>
      </c>
      <c r="H28" s="542">
        <v>65.599999999999994</v>
      </c>
      <c r="I28" s="542">
        <v>57.3</v>
      </c>
      <c r="J28" s="542">
        <v>60.5</v>
      </c>
      <c r="K28" s="543" t="s">
        <v>349</v>
      </c>
      <c r="L28" s="364">
        <v>-5.1000000000000014</v>
      </c>
    </row>
    <row r="29" spans="1:12" s="110" customFormat="1" ht="11.25" x14ac:dyDescent="0.2">
      <c r="A29" s="365"/>
      <c r="B29" s="366" t="s">
        <v>109</v>
      </c>
      <c r="C29" s="362"/>
      <c r="D29" s="362"/>
      <c r="E29" s="363"/>
      <c r="F29" s="542">
        <v>34.9</v>
      </c>
      <c r="G29" s="542">
        <v>42.1</v>
      </c>
      <c r="H29" s="542">
        <v>40.9</v>
      </c>
      <c r="I29" s="542">
        <v>36.4</v>
      </c>
      <c r="J29" s="544">
        <v>36.299999999999997</v>
      </c>
      <c r="K29" s="543" t="s">
        <v>349</v>
      </c>
      <c r="L29" s="364">
        <v>-1.3999999999999986</v>
      </c>
    </row>
    <row r="30" spans="1:12" s="110" customFormat="1" ht="15" customHeight="1" x14ac:dyDescent="0.2">
      <c r="A30" s="365"/>
      <c r="B30" s="366" t="s">
        <v>110</v>
      </c>
      <c r="C30" s="362"/>
      <c r="D30" s="362"/>
      <c r="E30" s="363"/>
      <c r="F30" s="542">
        <v>26</v>
      </c>
      <c r="G30" s="542">
        <v>28.1</v>
      </c>
      <c r="H30" s="542">
        <v>34.9</v>
      </c>
      <c r="I30" s="542">
        <v>38.799999999999997</v>
      </c>
      <c r="J30" s="542">
        <v>33.1</v>
      </c>
      <c r="K30" s="543" t="s">
        <v>349</v>
      </c>
      <c r="L30" s="364">
        <v>-7.1000000000000014</v>
      </c>
    </row>
    <row r="31" spans="1:12" s="110" customFormat="1" ht="15" customHeight="1" x14ac:dyDescent="0.2">
      <c r="A31" s="365"/>
      <c r="B31" s="366" t="s">
        <v>111</v>
      </c>
      <c r="C31" s="362"/>
      <c r="D31" s="362"/>
      <c r="E31" s="363"/>
      <c r="F31" s="542">
        <v>23.1</v>
      </c>
      <c r="G31" s="542">
        <v>63.3</v>
      </c>
      <c r="H31" s="542">
        <v>38.5</v>
      </c>
      <c r="I31" s="542">
        <v>39.5</v>
      </c>
      <c r="J31" s="542">
        <v>43.4</v>
      </c>
      <c r="K31" s="543" t="s">
        <v>349</v>
      </c>
      <c r="L31" s="364">
        <v>-20.299999999999997</v>
      </c>
    </row>
    <row r="32" spans="1:12" s="110" customFormat="1" ht="15" customHeight="1" x14ac:dyDescent="0.2">
      <c r="A32" s="367" t="s">
        <v>113</v>
      </c>
      <c r="B32" s="368" t="s">
        <v>181</v>
      </c>
      <c r="C32" s="362"/>
      <c r="D32" s="362"/>
      <c r="E32" s="363"/>
      <c r="F32" s="542">
        <v>31.6</v>
      </c>
      <c r="G32" s="542">
        <v>43.2</v>
      </c>
      <c r="H32" s="542">
        <v>42</v>
      </c>
      <c r="I32" s="542">
        <v>33.5</v>
      </c>
      <c r="J32" s="544">
        <v>32.9</v>
      </c>
      <c r="K32" s="543" t="s">
        <v>349</v>
      </c>
      <c r="L32" s="364">
        <v>-1.2999999999999972</v>
      </c>
    </row>
    <row r="33" spans="1:12" s="110" customFormat="1" ht="15" customHeight="1" x14ac:dyDescent="0.2">
      <c r="A33" s="367"/>
      <c r="B33" s="368" t="s">
        <v>182</v>
      </c>
      <c r="C33" s="362"/>
      <c r="D33" s="362"/>
      <c r="E33" s="363"/>
      <c r="F33" s="542">
        <v>44.1</v>
      </c>
      <c r="G33" s="542">
        <v>48</v>
      </c>
      <c r="H33" s="542">
        <v>51.4</v>
      </c>
      <c r="I33" s="542">
        <v>50</v>
      </c>
      <c r="J33" s="542">
        <v>50.8</v>
      </c>
      <c r="K33" s="543" t="s">
        <v>349</v>
      </c>
      <c r="L33" s="364">
        <v>-6.6999999999999957</v>
      </c>
    </row>
    <row r="34" spans="1:12" s="369" customFormat="1" ht="15" customHeight="1" x14ac:dyDescent="0.2">
      <c r="A34" s="367" t="s">
        <v>113</v>
      </c>
      <c r="B34" s="368" t="s">
        <v>116</v>
      </c>
      <c r="C34" s="362"/>
      <c r="D34" s="362"/>
      <c r="E34" s="363"/>
      <c r="F34" s="542">
        <v>28</v>
      </c>
      <c r="G34" s="542">
        <v>34.299999999999997</v>
      </c>
      <c r="H34" s="542">
        <v>34.4</v>
      </c>
      <c r="I34" s="542">
        <v>34.200000000000003</v>
      </c>
      <c r="J34" s="542">
        <v>31.7</v>
      </c>
      <c r="K34" s="543" t="s">
        <v>349</v>
      </c>
      <c r="L34" s="364">
        <v>-3.6999999999999993</v>
      </c>
    </row>
    <row r="35" spans="1:12" s="369" customFormat="1" ht="11.25" x14ac:dyDescent="0.2">
      <c r="A35" s="370"/>
      <c r="B35" s="371" t="s">
        <v>117</v>
      </c>
      <c r="C35" s="372"/>
      <c r="D35" s="372"/>
      <c r="E35" s="373"/>
      <c r="F35" s="545">
        <v>65.099999999999994</v>
      </c>
      <c r="G35" s="545">
        <v>75.400000000000006</v>
      </c>
      <c r="H35" s="545">
        <v>75.5</v>
      </c>
      <c r="I35" s="545">
        <v>63.3</v>
      </c>
      <c r="J35" s="546">
        <v>68.400000000000006</v>
      </c>
      <c r="K35" s="547" t="s">
        <v>349</v>
      </c>
      <c r="L35" s="374">
        <v>-3.3000000000000114</v>
      </c>
    </row>
    <row r="36" spans="1:12" s="369" customFormat="1" ht="15.95" customHeight="1" x14ac:dyDescent="0.2">
      <c r="A36" s="375" t="s">
        <v>350</v>
      </c>
      <c r="B36" s="376"/>
      <c r="C36" s="377"/>
      <c r="D36" s="376"/>
      <c r="E36" s="378"/>
      <c r="F36" s="548">
        <v>4209</v>
      </c>
      <c r="G36" s="548">
        <v>3396</v>
      </c>
      <c r="H36" s="548">
        <v>4223</v>
      </c>
      <c r="I36" s="548">
        <v>4166</v>
      </c>
      <c r="J36" s="548">
        <v>4283</v>
      </c>
      <c r="K36" s="549">
        <v>-74</v>
      </c>
      <c r="L36" s="380">
        <v>-1.7277609152463227</v>
      </c>
    </row>
    <row r="37" spans="1:12" s="369" customFormat="1" ht="15.95" customHeight="1" x14ac:dyDescent="0.2">
      <c r="A37" s="381"/>
      <c r="B37" s="382" t="s">
        <v>113</v>
      </c>
      <c r="C37" s="382" t="s">
        <v>351</v>
      </c>
      <c r="D37" s="382"/>
      <c r="E37" s="383"/>
      <c r="F37" s="548">
        <v>1535</v>
      </c>
      <c r="G37" s="548">
        <v>1532</v>
      </c>
      <c r="H37" s="548">
        <v>1934</v>
      </c>
      <c r="I37" s="548">
        <v>1675</v>
      </c>
      <c r="J37" s="548">
        <v>1700</v>
      </c>
      <c r="K37" s="549">
        <v>-165</v>
      </c>
      <c r="L37" s="380">
        <v>-9.7058823529411757</v>
      </c>
    </row>
    <row r="38" spans="1:12" s="369" customFormat="1" ht="15.95" customHeight="1" x14ac:dyDescent="0.2">
      <c r="A38" s="381"/>
      <c r="B38" s="384" t="s">
        <v>105</v>
      </c>
      <c r="C38" s="384" t="s">
        <v>106</v>
      </c>
      <c r="D38" s="385"/>
      <c r="E38" s="383"/>
      <c r="F38" s="548">
        <v>2523</v>
      </c>
      <c r="G38" s="548">
        <v>1805</v>
      </c>
      <c r="H38" s="548">
        <v>2400</v>
      </c>
      <c r="I38" s="548">
        <v>2466</v>
      </c>
      <c r="J38" s="550">
        <v>2579</v>
      </c>
      <c r="K38" s="549">
        <v>-56</v>
      </c>
      <c r="L38" s="380">
        <v>-2.1713842574641333</v>
      </c>
    </row>
    <row r="39" spans="1:12" s="369" customFormat="1" ht="15.95" customHeight="1" x14ac:dyDescent="0.2">
      <c r="A39" s="381"/>
      <c r="B39" s="385"/>
      <c r="C39" s="382" t="s">
        <v>352</v>
      </c>
      <c r="D39" s="385"/>
      <c r="E39" s="383"/>
      <c r="F39" s="548">
        <v>861</v>
      </c>
      <c r="G39" s="548">
        <v>812</v>
      </c>
      <c r="H39" s="548">
        <v>1020</v>
      </c>
      <c r="I39" s="548">
        <v>912</v>
      </c>
      <c r="J39" s="548">
        <v>910</v>
      </c>
      <c r="K39" s="549">
        <v>-49</v>
      </c>
      <c r="L39" s="380">
        <v>-5.384615384615385</v>
      </c>
    </row>
    <row r="40" spans="1:12" s="369" customFormat="1" ht="15.95" customHeight="1" x14ac:dyDescent="0.2">
      <c r="A40" s="381"/>
      <c r="B40" s="384"/>
      <c r="C40" s="384" t="s">
        <v>107</v>
      </c>
      <c r="D40" s="385"/>
      <c r="E40" s="383"/>
      <c r="F40" s="548">
        <v>1686</v>
      </c>
      <c r="G40" s="548">
        <v>1591</v>
      </c>
      <c r="H40" s="548">
        <v>1823</v>
      </c>
      <c r="I40" s="548">
        <v>1700</v>
      </c>
      <c r="J40" s="548">
        <v>1704</v>
      </c>
      <c r="K40" s="549">
        <v>-18</v>
      </c>
      <c r="L40" s="380">
        <v>-1.056338028169014</v>
      </c>
    </row>
    <row r="41" spans="1:12" s="369" customFormat="1" ht="24" customHeight="1" x14ac:dyDescent="0.2">
      <c r="A41" s="381"/>
      <c r="B41" s="385"/>
      <c r="C41" s="382" t="s">
        <v>352</v>
      </c>
      <c r="D41" s="385"/>
      <c r="E41" s="383"/>
      <c r="F41" s="548">
        <v>674</v>
      </c>
      <c r="G41" s="548">
        <v>720</v>
      </c>
      <c r="H41" s="548">
        <v>914</v>
      </c>
      <c r="I41" s="548">
        <v>763</v>
      </c>
      <c r="J41" s="550">
        <v>790</v>
      </c>
      <c r="K41" s="549">
        <v>-116</v>
      </c>
      <c r="L41" s="380">
        <v>-14.683544303797468</v>
      </c>
    </row>
    <row r="42" spans="1:12" s="110" customFormat="1" ht="15" customHeight="1" x14ac:dyDescent="0.2">
      <c r="A42" s="381"/>
      <c r="B42" s="384" t="s">
        <v>113</v>
      </c>
      <c r="C42" s="384" t="s">
        <v>353</v>
      </c>
      <c r="D42" s="385"/>
      <c r="E42" s="383"/>
      <c r="F42" s="548">
        <v>610</v>
      </c>
      <c r="G42" s="548">
        <v>621</v>
      </c>
      <c r="H42" s="548">
        <v>945</v>
      </c>
      <c r="I42" s="548">
        <v>682</v>
      </c>
      <c r="J42" s="548">
        <v>658</v>
      </c>
      <c r="K42" s="549">
        <v>-48</v>
      </c>
      <c r="L42" s="380">
        <v>-7.2948328267477205</v>
      </c>
    </row>
    <row r="43" spans="1:12" s="110" customFormat="1" ht="15" customHeight="1" x14ac:dyDescent="0.2">
      <c r="A43" s="381"/>
      <c r="B43" s="385"/>
      <c r="C43" s="382" t="s">
        <v>352</v>
      </c>
      <c r="D43" s="385"/>
      <c r="E43" s="383"/>
      <c r="F43" s="548">
        <v>338</v>
      </c>
      <c r="G43" s="548">
        <v>401</v>
      </c>
      <c r="H43" s="548">
        <v>620</v>
      </c>
      <c r="I43" s="548">
        <v>391</v>
      </c>
      <c r="J43" s="548">
        <v>398</v>
      </c>
      <c r="K43" s="549">
        <v>-60</v>
      </c>
      <c r="L43" s="380">
        <v>-15.075376884422111</v>
      </c>
    </row>
    <row r="44" spans="1:12" s="110" customFormat="1" ht="15" customHeight="1" x14ac:dyDescent="0.2">
      <c r="A44" s="381"/>
      <c r="B44" s="384"/>
      <c r="C44" s="366" t="s">
        <v>109</v>
      </c>
      <c r="D44" s="385"/>
      <c r="E44" s="383"/>
      <c r="F44" s="548">
        <v>2969</v>
      </c>
      <c r="G44" s="548">
        <v>2388</v>
      </c>
      <c r="H44" s="548">
        <v>2811</v>
      </c>
      <c r="I44" s="548">
        <v>2869</v>
      </c>
      <c r="J44" s="550">
        <v>3034</v>
      </c>
      <c r="K44" s="549">
        <v>-65</v>
      </c>
      <c r="L44" s="380">
        <v>-2.1423862887277521</v>
      </c>
    </row>
    <row r="45" spans="1:12" s="110" customFormat="1" ht="15" customHeight="1" x14ac:dyDescent="0.2">
      <c r="A45" s="381"/>
      <c r="B45" s="385"/>
      <c r="C45" s="382" t="s">
        <v>352</v>
      </c>
      <c r="D45" s="385"/>
      <c r="E45" s="383"/>
      <c r="F45" s="548">
        <v>1035</v>
      </c>
      <c r="G45" s="548">
        <v>1005</v>
      </c>
      <c r="H45" s="548">
        <v>1149</v>
      </c>
      <c r="I45" s="548">
        <v>1045</v>
      </c>
      <c r="J45" s="548">
        <v>1101</v>
      </c>
      <c r="K45" s="549">
        <v>-66</v>
      </c>
      <c r="L45" s="380">
        <v>-5.9945504087193457</v>
      </c>
    </row>
    <row r="46" spans="1:12" s="110" customFormat="1" ht="15" customHeight="1" x14ac:dyDescent="0.2">
      <c r="A46" s="381"/>
      <c r="B46" s="384"/>
      <c r="C46" s="366" t="s">
        <v>110</v>
      </c>
      <c r="D46" s="385"/>
      <c r="E46" s="383"/>
      <c r="F46" s="548">
        <v>578</v>
      </c>
      <c r="G46" s="548">
        <v>338</v>
      </c>
      <c r="H46" s="548">
        <v>415</v>
      </c>
      <c r="I46" s="548">
        <v>577</v>
      </c>
      <c r="J46" s="548">
        <v>538</v>
      </c>
      <c r="K46" s="549">
        <v>40</v>
      </c>
      <c r="L46" s="380">
        <v>7.4349442379182156</v>
      </c>
    </row>
    <row r="47" spans="1:12" s="110" customFormat="1" ht="15" customHeight="1" x14ac:dyDescent="0.2">
      <c r="A47" s="381"/>
      <c r="B47" s="385"/>
      <c r="C47" s="382" t="s">
        <v>352</v>
      </c>
      <c r="D47" s="385"/>
      <c r="E47" s="383"/>
      <c r="F47" s="548">
        <v>150</v>
      </c>
      <c r="G47" s="548">
        <v>95</v>
      </c>
      <c r="H47" s="548">
        <v>145</v>
      </c>
      <c r="I47" s="548">
        <v>224</v>
      </c>
      <c r="J47" s="550">
        <v>178</v>
      </c>
      <c r="K47" s="549">
        <v>-28</v>
      </c>
      <c r="L47" s="380">
        <v>-15.730337078651685</v>
      </c>
    </row>
    <row r="48" spans="1:12" s="110" customFormat="1" ht="15" customHeight="1" x14ac:dyDescent="0.2">
      <c r="A48" s="381"/>
      <c r="B48" s="385"/>
      <c r="C48" s="366" t="s">
        <v>111</v>
      </c>
      <c r="D48" s="386"/>
      <c r="E48" s="387"/>
      <c r="F48" s="548">
        <v>52</v>
      </c>
      <c r="G48" s="548">
        <v>49</v>
      </c>
      <c r="H48" s="548">
        <v>52</v>
      </c>
      <c r="I48" s="548">
        <v>38</v>
      </c>
      <c r="J48" s="548">
        <v>53</v>
      </c>
      <c r="K48" s="549">
        <v>-1</v>
      </c>
      <c r="L48" s="380">
        <v>-1.8867924528301887</v>
      </c>
    </row>
    <row r="49" spans="1:12" s="110" customFormat="1" ht="15" customHeight="1" x14ac:dyDescent="0.2">
      <c r="A49" s="381"/>
      <c r="B49" s="385"/>
      <c r="C49" s="382" t="s">
        <v>352</v>
      </c>
      <c r="D49" s="385"/>
      <c r="E49" s="383"/>
      <c r="F49" s="548">
        <v>12</v>
      </c>
      <c r="G49" s="548">
        <v>31</v>
      </c>
      <c r="H49" s="548">
        <v>20</v>
      </c>
      <c r="I49" s="548">
        <v>15</v>
      </c>
      <c r="J49" s="548">
        <v>23</v>
      </c>
      <c r="K49" s="549">
        <v>-11</v>
      </c>
      <c r="L49" s="380">
        <v>-47.826086956521742</v>
      </c>
    </row>
    <row r="50" spans="1:12" s="110" customFormat="1" ht="15" customHeight="1" x14ac:dyDescent="0.2">
      <c r="A50" s="381"/>
      <c r="B50" s="384" t="s">
        <v>113</v>
      </c>
      <c r="C50" s="382" t="s">
        <v>181</v>
      </c>
      <c r="D50" s="385"/>
      <c r="E50" s="383"/>
      <c r="F50" s="548">
        <v>2570</v>
      </c>
      <c r="G50" s="548">
        <v>2025</v>
      </c>
      <c r="H50" s="548">
        <v>2511</v>
      </c>
      <c r="I50" s="548">
        <v>2469</v>
      </c>
      <c r="J50" s="550">
        <v>2653</v>
      </c>
      <c r="K50" s="549">
        <v>-83</v>
      </c>
      <c r="L50" s="380">
        <v>-3.1285337353938938</v>
      </c>
    </row>
    <row r="51" spans="1:12" s="110" customFormat="1" ht="15" customHeight="1" x14ac:dyDescent="0.2">
      <c r="A51" s="381"/>
      <c r="B51" s="385"/>
      <c r="C51" s="382" t="s">
        <v>352</v>
      </c>
      <c r="D51" s="385"/>
      <c r="E51" s="383"/>
      <c r="F51" s="548">
        <v>813</v>
      </c>
      <c r="G51" s="548">
        <v>874</v>
      </c>
      <c r="H51" s="548">
        <v>1054</v>
      </c>
      <c r="I51" s="548">
        <v>827</v>
      </c>
      <c r="J51" s="548">
        <v>872</v>
      </c>
      <c r="K51" s="549">
        <v>-59</v>
      </c>
      <c r="L51" s="380">
        <v>-6.7660550458715596</v>
      </c>
    </row>
    <row r="52" spans="1:12" s="110" customFormat="1" ht="15" customHeight="1" x14ac:dyDescent="0.2">
      <c r="A52" s="381"/>
      <c r="B52" s="384"/>
      <c r="C52" s="382" t="s">
        <v>182</v>
      </c>
      <c r="D52" s="385"/>
      <c r="E52" s="383"/>
      <c r="F52" s="548">
        <v>1639</v>
      </c>
      <c r="G52" s="548">
        <v>1371</v>
      </c>
      <c r="H52" s="548">
        <v>1712</v>
      </c>
      <c r="I52" s="548">
        <v>1697</v>
      </c>
      <c r="J52" s="548">
        <v>1630</v>
      </c>
      <c r="K52" s="549">
        <v>9</v>
      </c>
      <c r="L52" s="380">
        <v>0.55214723926380371</v>
      </c>
    </row>
    <row r="53" spans="1:12" s="269" customFormat="1" ht="11.25" customHeight="1" x14ac:dyDescent="0.2">
      <c r="A53" s="381"/>
      <c r="B53" s="385"/>
      <c r="C53" s="382" t="s">
        <v>352</v>
      </c>
      <c r="D53" s="385"/>
      <c r="E53" s="383"/>
      <c r="F53" s="548">
        <v>722</v>
      </c>
      <c r="G53" s="548">
        <v>658</v>
      </c>
      <c r="H53" s="548">
        <v>880</v>
      </c>
      <c r="I53" s="548">
        <v>848</v>
      </c>
      <c r="J53" s="550">
        <v>828</v>
      </c>
      <c r="K53" s="549">
        <v>-106</v>
      </c>
      <c r="L53" s="380">
        <v>-12.801932367149758</v>
      </c>
    </row>
    <row r="54" spans="1:12" s="151" customFormat="1" ht="12.75" customHeight="1" x14ac:dyDescent="0.2">
      <c r="A54" s="381"/>
      <c r="B54" s="384" t="s">
        <v>113</v>
      </c>
      <c r="C54" s="384" t="s">
        <v>116</v>
      </c>
      <c r="D54" s="385"/>
      <c r="E54" s="383"/>
      <c r="F54" s="548">
        <v>3246</v>
      </c>
      <c r="G54" s="548">
        <v>2503</v>
      </c>
      <c r="H54" s="548">
        <v>3049</v>
      </c>
      <c r="I54" s="548">
        <v>3303</v>
      </c>
      <c r="J54" s="548">
        <v>3342</v>
      </c>
      <c r="K54" s="549">
        <v>-96</v>
      </c>
      <c r="L54" s="380">
        <v>-2.8725314183123878</v>
      </c>
    </row>
    <row r="55" spans="1:12" ht="11.25" x14ac:dyDescent="0.2">
      <c r="A55" s="381"/>
      <c r="B55" s="385"/>
      <c r="C55" s="382" t="s">
        <v>352</v>
      </c>
      <c r="D55" s="385"/>
      <c r="E55" s="383"/>
      <c r="F55" s="548">
        <v>908</v>
      </c>
      <c r="G55" s="548">
        <v>859</v>
      </c>
      <c r="H55" s="548">
        <v>1048</v>
      </c>
      <c r="I55" s="548">
        <v>1130</v>
      </c>
      <c r="J55" s="548">
        <v>1058</v>
      </c>
      <c r="K55" s="549">
        <v>-150</v>
      </c>
      <c r="L55" s="380">
        <v>-14.177693761814744</v>
      </c>
    </row>
    <row r="56" spans="1:12" ht="14.25" customHeight="1" x14ac:dyDescent="0.2">
      <c r="A56" s="381"/>
      <c r="B56" s="385"/>
      <c r="C56" s="384" t="s">
        <v>117</v>
      </c>
      <c r="D56" s="385"/>
      <c r="E56" s="383"/>
      <c r="F56" s="548">
        <v>961</v>
      </c>
      <c r="G56" s="548">
        <v>892</v>
      </c>
      <c r="H56" s="548">
        <v>1171</v>
      </c>
      <c r="I56" s="548">
        <v>856</v>
      </c>
      <c r="J56" s="548">
        <v>937</v>
      </c>
      <c r="K56" s="549">
        <v>24</v>
      </c>
      <c r="L56" s="380">
        <v>2.5613660618996796</v>
      </c>
    </row>
    <row r="57" spans="1:12" ht="18.75" customHeight="1" x14ac:dyDescent="0.2">
      <c r="A57" s="388"/>
      <c r="B57" s="389"/>
      <c r="C57" s="390" t="s">
        <v>352</v>
      </c>
      <c r="D57" s="389"/>
      <c r="E57" s="391"/>
      <c r="F57" s="551">
        <v>626</v>
      </c>
      <c r="G57" s="552">
        <v>673</v>
      </c>
      <c r="H57" s="552">
        <v>884</v>
      </c>
      <c r="I57" s="552">
        <v>542</v>
      </c>
      <c r="J57" s="552">
        <v>641</v>
      </c>
      <c r="K57" s="553">
        <f t="shared" ref="K57" si="0">IF(OR(F57=".",J57=".")=TRUE,".",IF(OR(F57="*",J57="*")=TRUE,"*",IF(AND(F57="-",J57="-")=TRUE,"-",IF(AND(ISNUMBER(J57),ISNUMBER(F57))=TRUE,IF(F57-J57=0,0,F57-J57),IF(ISNUMBER(F57)=TRUE,F57,-J57)))))</f>
        <v>-15</v>
      </c>
      <c r="L57" s="392">
        <f t="shared" ref="L57" si="1">IF(K57 =".",".",IF(K57 ="*","*",IF(K57="-","-",IF(K57=0,0,IF(OR(J57="-",J57=".",F57="-",F57=".")=TRUE,"X",IF(J57=0,"0,0",IF(ABS(K57*100/J57)&gt;250,".X",(K57*100/J57))))))))</f>
        <v>-2.3400936037441498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4361</v>
      </c>
      <c r="E11" s="114">
        <v>3617</v>
      </c>
      <c r="F11" s="114">
        <v>5081</v>
      </c>
      <c r="G11" s="114">
        <v>4322</v>
      </c>
      <c r="H11" s="140">
        <v>4464</v>
      </c>
      <c r="I11" s="115">
        <v>-103</v>
      </c>
      <c r="J11" s="116">
        <v>-2.3073476702508962</v>
      </c>
    </row>
    <row r="12" spans="1:15" s="110" customFormat="1" ht="24.95" customHeight="1" x14ac:dyDescent="0.2">
      <c r="A12" s="193" t="s">
        <v>132</v>
      </c>
      <c r="B12" s="194" t="s">
        <v>133</v>
      </c>
      <c r="C12" s="113">
        <v>4.2880073377665671</v>
      </c>
      <c r="D12" s="115">
        <v>187</v>
      </c>
      <c r="E12" s="114">
        <v>64</v>
      </c>
      <c r="F12" s="114">
        <v>167</v>
      </c>
      <c r="G12" s="114">
        <v>282</v>
      </c>
      <c r="H12" s="140">
        <v>216</v>
      </c>
      <c r="I12" s="115">
        <v>-29</v>
      </c>
      <c r="J12" s="116">
        <v>-13.425925925925926</v>
      </c>
    </row>
    <row r="13" spans="1:15" s="110" customFormat="1" ht="24.95" customHeight="1" x14ac:dyDescent="0.2">
      <c r="A13" s="193" t="s">
        <v>134</v>
      </c>
      <c r="B13" s="199" t="s">
        <v>214</v>
      </c>
      <c r="C13" s="113">
        <v>1.6280669571199267</v>
      </c>
      <c r="D13" s="115">
        <v>71</v>
      </c>
      <c r="E13" s="114">
        <v>46</v>
      </c>
      <c r="F13" s="114">
        <v>89</v>
      </c>
      <c r="G13" s="114">
        <v>64</v>
      </c>
      <c r="H13" s="140">
        <v>81</v>
      </c>
      <c r="I13" s="115">
        <v>-10</v>
      </c>
      <c r="J13" s="116">
        <v>-12.345679012345679</v>
      </c>
    </row>
    <row r="14" spans="1:15" s="287" customFormat="1" ht="24.95" customHeight="1" x14ac:dyDescent="0.2">
      <c r="A14" s="193" t="s">
        <v>215</v>
      </c>
      <c r="B14" s="199" t="s">
        <v>137</v>
      </c>
      <c r="C14" s="113">
        <v>6.3058931437743633</v>
      </c>
      <c r="D14" s="115">
        <v>275</v>
      </c>
      <c r="E14" s="114">
        <v>164</v>
      </c>
      <c r="F14" s="114">
        <v>343</v>
      </c>
      <c r="G14" s="114">
        <v>290</v>
      </c>
      <c r="H14" s="140">
        <v>288</v>
      </c>
      <c r="I14" s="115">
        <v>-13</v>
      </c>
      <c r="J14" s="116">
        <v>-4.5138888888888893</v>
      </c>
      <c r="K14" s="110"/>
      <c r="L14" s="110"/>
      <c r="M14" s="110"/>
      <c r="N14" s="110"/>
      <c r="O14" s="110"/>
    </row>
    <row r="15" spans="1:15" s="110" customFormat="1" ht="24.95" customHeight="1" x14ac:dyDescent="0.2">
      <c r="A15" s="193" t="s">
        <v>216</v>
      </c>
      <c r="B15" s="199" t="s">
        <v>217</v>
      </c>
      <c r="C15" s="113">
        <v>1.7427195597340059</v>
      </c>
      <c r="D15" s="115">
        <v>76</v>
      </c>
      <c r="E15" s="114">
        <v>50</v>
      </c>
      <c r="F15" s="114">
        <v>115</v>
      </c>
      <c r="G15" s="114">
        <v>146</v>
      </c>
      <c r="H15" s="140">
        <v>83</v>
      </c>
      <c r="I15" s="115">
        <v>-7</v>
      </c>
      <c r="J15" s="116">
        <v>-8.4337349397590362</v>
      </c>
    </row>
    <row r="16" spans="1:15" s="287" customFormat="1" ht="24.95" customHeight="1" x14ac:dyDescent="0.2">
      <c r="A16" s="193" t="s">
        <v>218</v>
      </c>
      <c r="B16" s="199" t="s">
        <v>141</v>
      </c>
      <c r="C16" s="113">
        <v>2.3618436138500343</v>
      </c>
      <c r="D16" s="115">
        <v>103</v>
      </c>
      <c r="E16" s="114">
        <v>66</v>
      </c>
      <c r="F16" s="114">
        <v>129</v>
      </c>
      <c r="G16" s="114">
        <v>92</v>
      </c>
      <c r="H16" s="140">
        <v>122</v>
      </c>
      <c r="I16" s="115">
        <v>-19</v>
      </c>
      <c r="J16" s="116">
        <v>-15.573770491803279</v>
      </c>
      <c r="K16" s="110"/>
      <c r="L16" s="110"/>
      <c r="M16" s="110"/>
      <c r="N16" s="110"/>
      <c r="O16" s="110"/>
    </row>
    <row r="17" spans="1:15" s="110" customFormat="1" ht="24.95" customHeight="1" x14ac:dyDescent="0.2">
      <c r="A17" s="193" t="s">
        <v>142</v>
      </c>
      <c r="B17" s="199" t="s">
        <v>220</v>
      </c>
      <c r="C17" s="113">
        <v>2.2013299701903235</v>
      </c>
      <c r="D17" s="115">
        <v>96</v>
      </c>
      <c r="E17" s="114">
        <v>48</v>
      </c>
      <c r="F17" s="114">
        <v>99</v>
      </c>
      <c r="G17" s="114">
        <v>52</v>
      </c>
      <c r="H17" s="140">
        <v>83</v>
      </c>
      <c r="I17" s="115">
        <v>13</v>
      </c>
      <c r="J17" s="116">
        <v>15.662650602409638</v>
      </c>
    </row>
    <row r="18" spans="1:15" s="287" customFormat="1" ht="24.95" customHeight="1" x14ac:dyDescent="0.2">
      <c r="A18" s="201" t="s">
        <v>144</v>
      </c>
      <c r="B18" s="202" t="s">
        <v>145</v>
      </c>
      <c r="C18" s="113">
        <v>12.520064205457464</v>
      </c>
      <c r="D18" s="115">
        <v>546</v>
      </c>
      <c r="E18" s="114">
        <v>216</v>
      </c>
      <c r="F18" s="114">
        <v>487</v>
      </c>
      <c r="G18" s="114">
        <v>478</v>
      </c>
      <c r="H18" s="140">
        <v>597</v>
      </c>
      <c r="I18" s="115">
        <v>-51</v>
      </c>
      <c r="J18" s="116">
        <v>-8.5427135678391952</v>
      </c>
      <c r="K18" s="110"/>
      <c r="L18" s="110"/>
      <c r="M18" s="110"/>
      <c r="N18" s="110"/>
      <c r="O18" s="110"/>
    </row>
    <row r="19" spans="1:15" s="110" customFormat="1" ht="24.95" customHeight="1" x14ac:dyDescent="0.2">
      <c r="A19" s="193" t="s">
        <v>146</v>
      </c>
      <c r="B19" s="199" t="s">
        <v>147</v>
      </c>
      <c r="C19" s="113">
        <v>14.331575326759918</v>
      </c>
      <c r="D19" s="115">
        <v>625</v>
      </c>
      <c r="E19" s="114">
        <v>507</v>
      </c>
      <c r="F19" s="114">
        <v>730</v>
      </c>
      <c r="G19" s="114">
        <v>558</v>
      </c>
      <c r="H19" s="140">
        <v>495</v>
      </c>
      <c r="I19" s="115">
        <v>130</v>
      </c>
      <c r="J19" s="116">
        <v>26.262626262626263</v>
      </c>
    </row>
    <row r="20" spans="1:15" s="287" customFormat="1" ht="24.95" customHeight="1" x14ac:dyDescent="0.2">
      <c r="A20" s="193" t="s">
        <v>148</v>
      </c>
      <c r="B20" s="199" t="s">
        <v>149</v>
      </c>
      <c r="C20" s="113">
        <v>7.2919055262554462</v>
      </c>
      <c r="D20" s="115">
        <v>318</v>
      </c>
      <c r="E20" s="114">
        <v>278</v>
      </c>
      <c r="F20" s="114">
        <v>386</v>
      </c>
      <c r="G20" s="114">
        <v>385</v>
      </c>
      <c r="H20" s="140">
        <v>369</v>
      </c>
      <c r="I20" s="115">
        <v>-51</v>
      </c>
      <c r="J20" s="116">
        <v>-13.821138211382113</v>
      </c>
      <c r="K20" s="110"/>
      <c r="L20" s="110"/>
      <c r="M20" s="110"/>
      <c r="N20" s="110"/>
      <c r="O20" s="110"/>
    </row>
    <row r="21" spans="1:15" s="110" customFormat="1" ht="24.95" customHeight="1" x14ac:dyDescent="0.2">
      <c r="A21" s="201" t="s">
        <v>150</v>
      </c>
      <c r="B21" s="202" t="s">
        <v>151</v>
      </c>
      <c r="C21" s="113">
        <v>5.044714515019491</v>
      </c>
      <c r="D21" s="115">
        <v>220</v>
      </c>
      <c r="E21" s="114">
        <v>207</v>
      </c>
      <c r="F21" s="114">
        <v>264</v>
      </c>
      <c r="G21" s="114">
        <v>333</v>
      </c>
      <c r="H21" s="140">
        <v>268</v>
      </c>
      <c r="I21" s="115">
        <v>-48</v>
      </c>
      <c r="J21" s="116">
        <v>-17.910447761194028</v>
      </c>
    </row>
    <row r="22" spans="1:15" s="110" customFormat="1" ht="24.95" customHeight="1" x14ac:dyDescent="0.2">
      <c r="A22" s="201" t="s">
        <v>152</v>
      </c>
      <c r="B22" s="199" t="s">
        <v>153</v>
      </c>
      <c r="C22" s="113">
        <v>0.59619353359321259</v>
      </c>
      <c r="D22" s="115">
        <v>26</v>
      </c>
      <c r="E22" s="114">
        <v>65</v>
      </c>
      <c r="F22" s="114">
        <v>41</v>
      </c>
      <c r="G22" s="114">
        <v>30</v>
      </c>
      <c r="H22" s="140">
        <v>32</v>
      </c>
      <c r="I22" s="115">
        <v>-6</v>
      </c>
      <c r="J22" s="116">
        <v>-18.75</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4.5402430635175417</v>
      </c>
      <c r="D24" s="115">
        <v>198</v>
      </c>
      <c r="E24" s="114">
        <v>146</v>
      </c>
      <c r="F24" s="114">
        <v>211</v>
      </c>
      <c r="G24" s="114">
        <v>161</v>
      </c>
      <c r="H24" s="140">
        <v>228</v>
      </c>
      <c r="I24" s="115">
        <v>-30</v>
      </c>
      <c r="J24" s="116">
        <v>-13.157894736842104</v>
      </c>
    </row>
    <row r="25" spans="1:15" s="110" customFormat="1" ht="24.95" customHeight="1" x14ac:dyDescent="0.2">
      <c r="A25" s="193" t="s">
        <v>222</v>
      </c>
      <c r="B25" s="204" t="s">
        <v>159</v>
      </c>
      <c r="C25" s="113">
        <v>9.7684017427195595</v>
      </c>
      <c r="D25" s="115">
        <v>426</v>
      </c>
      <c r="E25" s="114">
        <v>324</v>
      </c>
      <c r="F25" s="114">
        <v>424</v>
      </c>
      <c r="G25" s="114">
        <v>447</v>
      </c>
      <c r="H25" s="140">
        <v>404</v>
      </c>
      <c r="I25" s="115">
        <v>22</v>
      </c>
      <c r="J25" s="116">
        <v>5.4455445544554459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3.9669800504471451</v>
      </c>
      <c r="D27" s="115">
        <v>173</v>
      </c>
      <c r="E27" s="114">
        <v>130</v>
      </c>
      <c r="F27" s="114">
        <v>215</v>
      </c>
      <c r="G27" s="114">
        <v>132</v>
      </c>
      <c r="H27" s="140">
        <v>126</v>
      </c>
      <c r="I27" s="115">
        <v>47</v>
      </c>
      <c r="J27" s="116">
        <v>37.301587301587304</v>
      </c>
    </row>
    <row r="28" spans="1:15" s="110" customFormat="1" ht="24.95" customHeight="1" x14ac:dyDescent="0.2">
      <c r="A28" s="193" t="s">
        <v>163</v>
      </c>
      <c r="B28" s="199" t="s">
        <v>164</v>
      </c>
      <c r="C28" s="113">
        <v>1.9490942444393489</v>
      </c>
      <c r="D28" s="115">
        <v>85</v>
      </c>
      <c r="E28" s="114">
        <v>57</v>
      </c>
      <c r="F28" s="114">
        <v>124</v>
      </c>
      <c r="G28" s="114">
        <v>73</v>
      </c>
      <c r="H28" s="140">
        <v>79</v>
      </c>
      <c r="I28" s="115">
        <v>6</v>
      </c>
      <c r="J28" s="116">
        <v>7.5949367088607591</v>
      </c>
    </row>
    <row r="29" spans="1:15" s="110" customFormat="1" ht="24.95" customHeight="1" x14ac:dyDescent="0.2">
      <c r="A29" s="193">
        <v>86</v>
      </c>
      <c r="B29" s="199" t="s">
        <v>165</v>
      </c>
      <c r="C29" s="113">
        <v>4.8383398303141485</v>
      </c>
      <c r="D29" s="115">
        <v>211</v>
      </c>
      <c r="E29" s="114">
        <v>377</v>
      </c>
      <c r="F29" s="114">
        <v>167</v>
      </c>
      <c r="G29" s="114">
        <v>185</v>
      </c>
      <c r="H29" s="140">
        <v>217</v>
      </c>
      <c r="I29" s="115">
        <v>-6</v>
      </c>
      <c r="J29" s="116">
        <v>-2.7649769585253456</v>
      </c>
    </row>
    <row r="30" spans="1:15" s="110" customFormat="1" ht="24.95" customHeight="1" x14ac:dyDescent="0.2">
      <c r="A30" s="193">
        <v>87.88</v>
      </c>
      <c r="B30" s="204" t="s">
        <v>166</v>
      </c>
      <c r="C30" s="113">
        <v>8.4384315523962385</v>
      </c>
      <c r="D30" s="115">
        <v>368</v>
      </c>
      <c r="E30" s="114">
        <v>409</v>
      </c>
      <c r="F30" s="114">
        <v>519</v>
      </c>
      <c r="G30" s="114">
        <v>342</v>
      </c>
      <c r="H30" s="140">
        <v>318</v>
      </c>
      <c r="I30" s="115">
        <v>50</v>
      </c>
      <c r="J30" s="116">
        <v>15.723270440251572</v>
      </c>
    </row>
    <row r="31" spans="1:15" s="110" customFormat="1" ht="24.95" customHeight="1" x14ac:dyDescent="0.2">
      <c r="A31" s="193" t="s">
        <v>167</v>
      </c>
      <c r="B31" s="199" t="s">
        <v>168</v>
      </c>
      <c r="C31" s="113">
        <v>4.5861041045631739</v>
      </c>
      <c r="D31" s="115">
        <v>200</v>
      </c>
      <c r="E31" s="114">
        <v>114</v>
      </c>
      <c r="F31" s="114">
        <v>154</v>
      </c>
      <c r="G31" s="114">
        <v>196</v>
      </c>
      <c r="H31" s="140">
        <v>188</v>
      </c>
      <c r="I31" s="115">
        <v>12</v>
      </c>
      <c r="J31" s="116">
        <v>6.3829787234042552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4.2880073377665671</v>
      </c>
      <c r="D34" s="115">
        <v>187</v>
      </c>
      <c r="E34" s="114">
        <v>64</v>
      </c>
      <c r="F34" s="114">
        <v>167</v>
      </c>
      <c r="G34" s="114">
        <v>282</v>
      </c>
      <c r="H34" s="140">
        <v>216</v>
      </c>
      <c r="I34" s="115">
        <v>-29</v>
      </c>
      <c r="J34" s="116">
        <v>-13.425925925925926</v>
      </c>
    </row>
    <row r="35" spans="1:10" s="110" customFormat="1" ht="24.95" customHeight="1" x14ac:dyDescent="0.2">
      <c r="A35" s="292" t="s">
        <v>171</v>
      </c>
      <c r="B35" s="293" t="s">
        <v>172</v>
      </c>
      <c r="C35" s="113">
        <v>20.454024306351755</v>
      </c>
      <c r="D35" s="115">
        <v>892</v>
      </c>
      <c r="E35" s="114">
        <v>426</v>
      </c>
      <c r="F35" s="114">
        <v>919</v>
      </c>
      <c r="G35" s="114">
        <v>832</v>
      </c>
      <c r="H35" s="140">
        <v>966</v>
      </c>
      <c r="I35" s="115">
        <v>-74</v>
      </c>
      <c r="J35" s="116">
        <v>-7.6604554865424435</v>
      </c>
    </row>
    <row r="36" spans="1:10" s="110" customFormat="1" ht="24.95" customHeight="1" x14ac:dyDescent="0.2">
      <c r="A36" s="294" t="s">
        <v>173</v>
      </c>
      <c r="B36" s="295" t="s">
        <v>174</v>
      </c>
      <c r="C36" s="125">
        <v>75.257968355881673</v>
      </c>
      <c r="D36" s="143">
        <v>3282</v>
      </c>
      <c r="E36" s="144">
        <v>3127</v>
      </c>
      <c r="F36" s="144">
        <v>3995</v>
      </c>
      <c r="G36" s="144">
        <v>3208</v>
      </c>
      <c r="H36" s="145">
        <v>3282</v>
      </c>
      <c r="I36" s="143">
        <v>0</v>
      </c>
      <c r="J36" s="146">
        <v>0</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4361</v>
      </c>
      <c r="F11" s="264">
        <v>3617</v>
      </c>
      <c r="G11" s="264">
        <v>5081</v>
      </c>
      <c r="H11" s="264">
        <v>4322</v>
      </c>
      <c r="I11" s="265">
        <v>4464</v>
      </c>
      <c r="J11" s="263">
        <v>-103</v>
      </c>
      <c r="K11" s="266">
        <v>-2.3073476702508962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24.145838110525109</v>
      </c>
      <c r="E13" s="115">
        <v>1053</v>
      </c>
      <c r="F13" s="114">
        <v>822</v>
      </c>
      <c r="G13" s="114">
        <v>1281</v>
      </c>
      <c r="H13" s="114">
        <v>1264</v>
      </c>
      <c r="I13" s="140">
        <v>989</v>
      </c>
      <c r="J13" s="115">
        <v>64</v>
      </c>
      <c r="K13" s="116">
        <v>6.4711830131445902</v>
      </c>
    </row>
    <row r="14" spans="1:15" ht="15.95" customHeight="1" x14ac:dyDescent="0.2">
      <c r="A14" s="306" t="s">
        <v>230</v>
      </c>
      <c r="B14" s="307"/>
      <c r="C14" s="308"/>
      <c r="D14" s="113">
        <v>61.178628754872733</v>
      </c>
      <c r="E14" s="115">
        <v>2668</v>
      </c>
      <c r="F14" s="114">
        <v>2271</v>
      </c>
      <c r="G14" s="114">
        <v>3264</v>
      </c>
      <c r="H14" s="114">
        <v>2537</v>
      </c>
      <c r="I14" s="140">
        <v>2923</v>
      </c>
      <c r="J14" s="115">
        <v>-255</v>
      </c>
      <c r="K14" s="116">
        <v>-8.7239137872049266</v>
      </c>
    </row>
    <row r="15" spans="1:15" ht="15.95" customHeight="1" x14ac:dyDescent="0.2">
      <c r="A15" s="306" t="s">
        <v>231</v>
      </c>
      <c r="B15" s="307"/>
      <c r="C15" s="308"/>
      <c r="D15" s="113">
        <v>7.4982802109607887</v>
      </c>
      <c r="E15" s="115">
        <v>327</v>
      </c>
      <c r="F15" s="114">
        <v>253</v>
      </c>
      <c r="G15" s="114">
        <v>263</v>
      </c>
      <c r="H15" s="114">
        <v>265</v>
      </c>
      <c r="I15" s="140">
        <v>273</v>
      </c>
      <c r="J15" s="115">
        <v>54</v>
      </c>
      <c r="K15" s="116">
        <v>19.780219780219781</v>
      </c>
    </row>
    <row r="16" spans="1:15" ht="15.95" customHeight="1" x14ac:dyDescent="0.2">
      <c r="A16" s="306" t="s">
        <v>232</v>
      </c>
      <c r="B16" s="307"/>
      <c r="C16" s="308"/>
      <c r="D16" s="113">
        <v>7.131391882595735</v>
      </c>
      <c r="E16" s="115">
        <v>311</v>
      </c>
      <c r="F16" s="114">
        <v>267</v>
      </c>
      <c r="G16" s="114">
        <v>267</v>
      </c>
      <c r="H16" s="114">
        <v>250</v>
      </c>
      <c r="I16" s="140">
        <v>274</v>
      </c>
      <c r="J16" s="115">
        <v>37</v>
      </c>
      <c r="K16" s="116">
        <v>13.503649635036496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2.958037147443247</v>
      </c>
      <c r="E18" s="115">
        <v>129</v>
      </c>
      <c r="F18" s="114">
        <v>68</v>
      </c>
      <c r="G18" s="114">
        <v>176</v>
      </c>
      <c r="H18" s="114">
        <v>227</v>
      </c>
      <c r="I18" s="140">
        <v>129</v>
      </c>
      <c r="J18" s="115">
        <v>0</v>
      </c>
      <c r="K18" s="116">
        <v>0</v>
      </c>
    </row>
    <row r="19" spans="1:11" ht="14.1" customHeight="1" x14ac:dyDescent="0.2">
      <c r="A19" s="306" t="s">
        <v>235</v>
      </c>
      <c r="B19" s="307" t="s">
        <v>236</v>
      </c>
      <c r="C19" s="308"/>
      <c r="D19" s="113">
        <v>1.5363448750286632</v>
      </c>
      <c r="E19" s="115">
        <v>67</v>
      </c>
      <c r="F19" s="114">
        <v>35</v>
      </c>
      <c r="G19" s="114">
        <v>125</v>
      </c>
      <c r="H19" s="114">
        <v>162</v>
      </c>
      <c r="I19" s="140">
        <v>83</v>
      </c>
      <c r="J19" s="115">
        <v>-16</v>
      </c>
      <c r="K19" s="116">
        <v>-19.277108433734941</v>
      </c>
    </row>
    <row r="20" spans="1:11" ht="14.1" customHeight="1" x14ac:dyDescent="0.2">
      <c r="A20" s="306">
        <v>12</v>
      </c>
      <c r="B20" s="307" t="s">
        <v>237</v>
      </c>
      <c r="C20" s="308"/>
      <c r="D20" s="113">
        <v>3.3478559963311167</v>
      </c>
      <c r="E20" s="115">
        <v>146</v>
      </c>
      <c r="F20" s="114">
        <v>38</v>
      </c>
      <c r="G20" s="114">
        <v>112</v>
      </c>
      <c r="H20" s="114">
        <v>200</v>
      </c>
      <c r="I20" s="140">
        <v>143</v>
      </c>
      <c r="J20" s="115">
        <v>3</v>
      </c>
      <c r="K20" s="116">
        <v>2.0979020979020979</v>
      </c>
    </row>
    <row r="21" spans="1:11" ht="14.1" customHeight="1" x14ac:dyDescent="0.2">
      <c r="A21" s="306">
        <v>21</v>
      </c>
      <c r="B21" s="307" t="s">
        <v>238</v>
      </c>
      <c r="C21" s="308"/>
      <c r="D21" s="113">
        <v>1.1694565466636093</v>
      </c>
      <c r="E21" s="115">
        <v>51</v>
      </c>
      <c r="F21" s="114">
        <v>11</v>
      </c>
      <c r="G21" s="114">
        <v>17</v>
      </c>
      <c r="H21" s="114">
        <v>17</v>
      </c>
      <c r="I21" s="140">
        <v>45</v>
      </c>
      <c r="J21" s="115">
        <v>6</v>
      </c>
      <c r="K21" s="116">
        <v>13.333333333333334</v>
      </c>
    </row>
    <row r="22" spans="1:11" ht="14.1" customHeight="1" x14ac:dyDescent="0.2">
      <c r="A22" s="306">
        <v>22</v>
      </c>
      <c r="B22" s="307" t="s">
        <v>239</v>
      </c>
      <c r="C22" s="308"/>
      <c r="D22" s="113">
        <v>0.77963769777573955</v>
      </c>
      <c r="E22" s="115">
        <v>34</v>
      </c>
      <c r="F22" s="114">
        <v>30</v>
      </c>
      <c r="G22" s="114">
        <v>55</v>
      </c>
      <c r="H22" s="114">
        <v>34</v>
      </c>
      <c r="I22" s="140">
        <v>44</v>
      </c>
      <c r="J22" s="115">
        <v>-10</v>
      </c>
      <c r="K22" s="116">
        <v>-22.727272727272727</v>
      </c>
    </row>
    <row r="23" spans="1:11" ht="14.1" customHeight="1" x14ac:dyDescent="0.2">
      <c r="A23" s="306">
        <v>23</v>
      </c>
      <c r="B23" s="307" t="s">
        <v>240</v>
      </c>
      <c r="C23" s="308"/>
      <c r="D23" s="113">
        <v>0.36688832836505386</v>
      </c>
      <c r="E23" s="115">
        <v>16</v>
      </c>
      <c r="F23" s="114">
        <v>18</v>
      </c>
      <c r="G23" s="114">
        <v>39</v>
      </c>
      <c r="H23" s="114">
        <v>30</v>
      </c>
      <c r="I23" s="140">
        <v>17</v>
      </c>
      <c r="J23" s="115">
        <v>-1</v>
      </c>
      <c r="K23" s="116">
        <v>-5.882352941176471</v>
      </c>
    </row>
    <row r="24" spans="1:11" ht="14.1" customHeight="1" x14ac:dyDescent="0.2">
      <c r="A24" s="306">
        <v>24</v>
      </c>
      <c r="B24" s="307" t="s">
        <v>241</v>
      </c>
      <c r="C24" s="308"/>
      <c r="D24" s="113">
        <v>1.215317587709241</v>
      </c>
      <c r="E24" s="115">
        <v>53</v>
      </c>
      <c r="F24" s="114">
        <v>34</v>
      </c>
      <c r="G24" s="114">
        <v>63</v>
      </c>
      <c r="H24" s="114">
        <v>45</v>
      </c>
      <c r="I24" s="140">
        <v>64</v>
      </c>
      <c r="J24" s="115">
        <v>-11</v>
      </c>
      <c r="K24" s="116">
        <v>-17.1875</v>
      </c>
    </row>
    <row r="25" spans="1:11" ht="14.1" customHeight="1" x14ac:dyDescent="0.2">
      <c r="A25" s="306">
        <v>25</v>
      </c>
      <c r="B25" s="307" t="s">
        <v>242</v>
      </c>
      <c r="C25" s="308"/>
      <c r="D25" s="113">
        <v>3.4625085989451962</v>
      </c>
      <c r="E25" s="115">
        <v>151</v>
      </c>
      <c r="F25" s="114">
        <v>99</v>
      </c>
      <c r="G25" s="114">
        <v>198</v>
      </c>
      <c r="H25" s="114">
        <v>201</v>
      </c>
      <c r="I25" s="140">
        <v>160</v>
      </c>
      <c r="J25" s="115">
        <v>-9</v>
      </c>
      <c r="K25" s="116">
        <v>-5.625</v>
      </c>
    </row>
    <row r="26" spans="1:11" ht="14.1" customHeight="1" x14ac:dyDescent="0.2">
      <c r="A26" s="306">
        <v>26</v>
      </c>
      <c r="B26" s="307" t="s">
        <v>243</v>
      </c>
      <c r="C26" s="308"/>
      <c r="D26" s="113">
        <v>1.5363448750286632</v>
      </c>
      <c r="E26" s="115">
        <v>67</v>
      </c>
      <c r="F26" s="114">
        <v>41</v>
      </c>
      <c r="G26" s="114">
        <v>90</v>
      </c>
      <c r="H26" s="114">
        <v>64</v>
      </c>
      <c r="I26" s="140">
        <v>54</v>
      </c>
      <c r="J26" s="115">
        <v>13</v>
      </c>
      <c r="K26" s="116">
        <v>24.074074074074073</v>
      </c>
    </row>
    <row r="27" spans="1:11" ht="14.1" customHeight="1" x14ac:dyDescent="0.2">
      <c r="A27" s="306">
        <v>27</v>
      </c>
      <c r="B27" s="307" t="s">
        <v>244</v>
      </c>
      <c r="C27" s="308"/>
      <c r="D27" s="113">
        <v>0.89429030038981883</v>
      </c>
      <c r="E27" s="115">
        <v>39</v>
      </c>
      <c r="F27" s="114">
        <v>30</v>
      </c>
      <c r="G27" s="114">
        <v>45</v>
      </c>
      <c r="H27" s="114">
        <v>52</v>
      </c>
      <c r="I27" s="140">
        <v>53</v>
      </c>
      <c r="J27" s="115">
        <v>-14</v>
      </c>
      <c r="K27" s="116">
        <v>-26.415094339622641</v>
      </c>
    </row>
    <row r="28" spans="1:11" ht="14.1" customHeight="1" x14ac:dyDescent="0.2">
      <c r="A28" s="306">
        <v>28</v>
      </c>
      <c r="B28" s="307" t="s">
        <v>245</v>
      </c>
      <c r="C28" s="308"/>
      <c r="D28" s="113">
        <v>0.11465260261407934</v>
      </c>
      <c r="E28" s="115">
        <v>5</v>
      </c>
      <c r="F28" s="114" t="s">
        <v>513</v>
      </c>
      <c r="G28" s="114">
        <v>9</v>
      </c>
      <c r="H28" s="114">
        <v>6</v>
      </c>
      <c r="I28" s="140" t="s">
        <v>513</v>
      </c>
      <c r="J28" s="115" t="s">
        <v>513</v>
      </c>
      <c r="K28" s="116" t="s">
        <v>513</v>
      </c>
    </row>
    <row r="29" spans="1:11" ht="14.1" customHeight="1" x14ac:dyDescent="0.2">
      <c r="A29" s="306">
        <v>29</v>
      </c>
      <c r="B29" s="307" t="s">
        <v>246</v>
      </c>
      <c r="C29" s="308"/>
      <c r="D29" s="113">
        <v>2.407704654895666</v>
      </c>
      <c r="E29" s="115">
        <v>105</v>
      </c>
      <c r="F29" s="114">
        <v>92</v>
      </c>
      <c r="G29" s="114">
        <v>150</v>
      </c>
      <c r="H29" s="114">
        <v>163</v>
      </c>
      <c r="I29" s="140">
        <v>135</v>
      </c>
      <c r="J29" s="115">
        <v>-30</v>
      </c>
      <c r="K29" s="116">
        <v>-22.222222222222221</v>
      </c>
    </row>
    <row r="30" spans="1:11" ht="14.1" customHeight="1" x14ac:dyDescent="0.2">
      <c r="A30" s="306" t="s">
        <v>247</v>
      </c>
      <c r="B30" s="307" t="s">
        <v>248</v>
      </c>
      <c r="C30" s="308"/>
      <c r="D30" s="113">
        <v>0.41274936941068563</v>
      </c>
      <c r="E30" s="115">
        <v>18</v>
      </c>
      <c r="F30" s="114">
        <v>10</v>
      </c>
      <c r="G30" s="114" t="s">
        <v>513</v>
      </c>
      <c r="H30" s="114" t="s">
        <v>513</v>
      </c>
      <c r="I30" s="140">
        <v>22</v>
      </c>
      <c r="J30" s="115">
        <v>-4</v>
      </c>
      <c r="K30" s="116">
        <v>-18.181818181818183</v>
      </c>
    </row>
    <row r="31" spans="1:11" ht="14.1" customHeight="1" x14ac:dyDescent="0.2">
      <c r="A31" s="306" t="s">
        <v>249</v>
      </c>
      <c r="B31" s="307" t="s">
        <v>250</v>
      </c>
      <c r="C31" s="308"/>
      <c r="D31" s="113">
        <v>1.9949552854849806</v>
      </c>
      <c r="E31" s="115">
        <v>87</v>
      </c>
      <c r="F31" s="114">
        <v>82</v>
      </c>
      <c r="G31" s="114">
        <v>111</v>
      </c>
      <c r="H31" s="114">
        <v>115</v>
      </c>
      <c r="I31" s="140">
        <v>113</v>
      </c>
      <c r="J31" s="115">
        <v>-26</v>
      </c>
      <c r="K31" s="116">
        <v>-23.008849557522122</v>
      </c>
    </row>
    <row r="32" spans="1:11" ht="14.1" customHeight="1" x14ac:dyDescent="0.2">
      <c r="A32" s="306">
        <v>31</v>
      </c>
      <c r="B32" s="307" t="s">
        <v>251</v>
      </c>
      <c r="C32" s="308"/>
      <c r="D32" s="113">
        <v>0.71084613620729187</v>
      </c>
      <c r="E32" s="115">
        <v>31</v>
      </c>
      <c r="F32" s="114">
        <v>24</v>
      </c>
      <c r="G32" s="114">
        <v>33</v>
      </c>
      <c r="H32" s="114">
        <v>28</v>
      </c>
      <c r="I32" s="140">
        <v>30</v>
      </c>
      <c r="J32" s="115">
        <v>1</v>
      </c>
      <c r="K32" s="116">
        <v>3.3333333333333335</v>
      </c>
    </row>
    <row r="33" spans="1:11" ht="14.1" customHeight="1" x14ac:dyDescent="0.2">
      <c r="A33" s="306">
        <v>32</v>
      </c>
      <c r="B33" s="307" t="s">
        <v>252</v>
      </c>
      <c r="C33" s="308"/>
      <c r="D33" s="113">
        <v>7.2919055262554462</v>
      </c>
      <c r="E33" s="115">
        <v>318</v>
      </c>
      <c r="F33" s="114">
        <v>117</v>
      </c>
      <c r="G33" s="114">
        <v>204</v>
      </c>
      <c r="H33" s="114">
        <v>235</v>
      </c>
      <c r="I33" s="140">
        <v>306</v>
      </c>
      <c r="J33" s="115">
        <v>12</v>
      </c>
      <c r="K33" s="116">
        <v>3.9215686274509802</v>
      </c>
    </row>
    <row r="34" spans="1:11" ht="14.1" customHeight="1" x14ac:dyDescent="0.2">
      <c r="A34" s="306">
        <v>33</v>
      </c>
      <c r="B34" s="307" t="s">
        <v>253</v>
      </c>
      <c r="C34" s="308"/>
      <c r="D34" s="113">
        <v>2.1554689291446918</v>
      </c>
      <c r="E34" s="115">
        <v>94</v>
      </c>
      <c r="F34" s="114">
        <v>37</v>
      </c>
      <c r="G34" s="114">
        <v>86</v>
      </c>
      <c r="H34" s="114">
        <v>95</v>
      </c>
      <c r="I34" s="140">
        <v>96</v>
      </c>
      <c r="J34" s="115">
        <v>-2</v>
      </c>
      <c r="K34" s="116">
        <v>-2.0833333333333335</v>
      </c>
    </row>
    <row r="35" spans="1:11" ht="14.1" customHeight="1" x14ac:dyDescent="0.2">
      <c r="A35" s="306">
        <v>34</v>
      </c>
      <c r="B35" s="307" t="s">
        <v>254</v>
      </c>
      <c r="C35" s="308"/>
      <c r="D35" s="113">
        <v>2.5911488190781933</v>
      </c>
      <c r="E35" s="115">
        <v>113</v>
      </c>
      <c r="F35" s="114">
        <v>67</v>
      </c>
      <c r="G35" s="114">
        <v>123</v>
      </c>
      <c r="H35" s="114">
        <v>102</v>
      </c>
      <c r="I35" s="140">
        <v>134</v>
      </c>
      <c r="J35" s="115">
        <v>-21</v>
      </c>
      <c r="K35" s="116">
        <v>-15.671641791044776</v>
      </c>
    </row>
    <row r="36" spans="1:11" ht="14.1" customHeight="1" x14ac:dyDescent="0.2">
      <c r="A36" s="306">
        <v>41</v>
      </c>
      <c r="B36" s="307" t="s">
        <v>255</v>
      </c>
      <c r="C36" s="308"/>
      <c r="D36" s="113">
        <v>0.43567988993350149</v>
      </c>
      <c r="E36" s="115">
        <v>19</v>
      </c>
      <c r="F36" s="114">
        <v>12</v>
      </c>
      <c r="G36" s="114">
        <v>18</v>
      </c>
      <c r="H36" s="114">
        <v>15</v>
      </c>
      <c r="I36" s="140">
        <v>31</v>
      </c>
      <c r="J36" s="115">
        <v>-12</v>
      </c>
      <c r="K36" s="116">
        <v>-38.70967741935484</v>
      </c>
    </row>
    <row r="37" spans="1:11" ht="14.1" customHeight="1" x14ac:dyDescent="0.2">
      <c r="A37" s="306">
        <v>42</v>
      </c>
      <c r="B37" s="307" t="s">
        <v>256</v>
      </c>
      <c r="C37" s="308"/>
      <c r="D37" s="113">
        <v>0.13758312313689522</v>
      </c>
      <c r="E37" s="115">
        <v>6</v>
      </c>
      <c r="F37" s="114">
        <v>4</v>
      </c>
      <c r="G37" s="114">
        <v>3</v>
      </c>
      <c r="H37" s="114">
        <v>4</v>
      </c>
      <c r="I37" s="140">
        <v>4</v>
      </c>
      <c r="J37" s="115">
        <v>2</v>
      </c>
      <c r="K37" s="116">
        <v>50</v>
      </c>
    </row>
    <row r="38" spans="1:11" ht="14.1" customHeight="1" x14ac:dyDescent="0.2">
      <c r="A38" s="306">
        <v>43</v>
      </c>
      <c r="B38" s="307" t="s">
        <v>257</v>
      </c>
      <c r="C38" s="308"/>
      <c r="D38" s="113">
        <v>0.38981884888786977</v>
      </c>
      <c r="E38" s="115">
        <v>17</v>
      </c>
      <c r="F38" s="114">
        <v>21</v>
      </c>
      <c r="G38" s="114">
        <v>26</v>
      </c>
      <c r="H38" s="114">
        <v>17</v>
      </c>
      <c r="I38" s="140">
        <v>23</v>
      </c>
      <c r="J38" s="115">
        <v>-6</v>
      </c>
      <c r="K38" s="116">
        <v>-26.086956521739129</v>
      </c>
    </row>
    <row r="39" spans="1:11" ht="14.1" customHeight="1" x14ac:dyDescent="0.2">
      <c r="A39" s="306">
        <v>51</v>
      </c>
      <c r="B39" s="307" t="s">
        <v>258</v>
      </c>
      <c r="C39" s="308"/>
      <c r="D39" s="113">
        <v>13.987617518917679</v>
      </c>
      <c r="E39" s="115">
        <v>610</v>
      </c>
      <c r="F39" s="114">
        <v>735</v>
      </c>
      <c r="G39" s="114">
        <v>1014</v>
      </c>
      <c r="H39" s="114">
        <v>610</v>
      </c>
      <c r="I39" s="140">
        <v>733</v>
      </c>
      <c r="J39" s="115">
        <v>-123</v>
      </c>
      <c r="K39" s="116">
        <v>-16.780354706684857</v>
      </c>
    </row>
    <row r="40" spans="1:11" ht="14.1" customHeight="1" x14ac:dyDescent="0.2">
      <c r="A40" s="306" t="s">
        <v>259</v>
      </c>
      <c r="B40" s="307" t="s">
        <v>260</v>
      </c>
      <c r="C40" s="308"/>
      <c r="D40" s="113">
        <v>13.276771382710388</v>
      </c>
      <c r="E40" s="115">
        <v>579</v>
      </c>
      <c r="F40" s="114">
        <v>709</v>
      </c>
      <c r="G40" s="114">
        <v>981</v>
      </c>
      <c r="H40" s="114">
        <v>581</v>
      </c>
      <c r="I40" s="140">
        <v>710</v>
      </c>
      <c r="J40" s="115">
        <v>-131</v>
      </c>
      <c r="K40" s="116">
        <v>-18.450704225352112</v>
      </c>
    </row>
    <row r="41" spans="1:11" ht="14.1" customHeight="1" x14ac:dyDescent="0.2">
      <c r="A41" s="306"/>
      <c r="B41" s="307" t="s">
        <v>261</v>
      </c>
      <c r="C41" s="308"/>
      <c r="D41" s="113">
        <v>12.176106397615225</v>
      </c>
      <c r="E41" s="115">
        <v>531</v>
      </c>
      <c r="F41" s="114">
        <v>626</v>
      </c>
      <c r="G41" s="114">
        <v>864</v>
      </c>
      <c r="H41" s="114">
        <v>428</v>
      </c>
      <c r="I41" s="140">
        <v>657</v>
      </c>
      <c r="J41" s="115">
        <v>-126</v>
      </c>
      <c r="K41" s="116">
        <v>-19.17808219178082</v>
      </c>
    </row>
    <row r="42" spans="1:11" ht="14.1" customHeight="1" x14ac:dyDescent="0.2">
      <c r="A42" s="306">
        <v>52</v>
      </c>
      <c r="B42" s="307" t="s">
        <v>262</v>
      </c>
      <c r="C42" s="308"/>
      <c r="D42" s="113">
        <v>6.6957119926622335</v>
      </c>
      <c r="E42" s="115">
        <v>292</v>
      </c>
      <c r="F42" s="114">
        <v>169</v>
      </c>
      <c r="G42" s="114">
        <v>269</v>
      </c>
      <c r="H42" s="114">
        <v>232</v>
      </c>
      <c r="I42" s="140">
        <v>346</v>
      </c>
      <c r="J42" s="115">
        <v>-54</v>
      </c>
      <c r="K42" s="116">
        <v>-15.606936416184972</v>
      </c>
    </row>
    <row r="43" spans="1:11" ht="14.1" customHeight="1" x14ac:dyDescent="0.2">
      <c r="A43" s="306" t="s">
        <v>263</v>
      </c>
      <c r="B43" s="307" t="s">
        <v>264</v>
      </c>
      <c r="C43" s="308"/>
      <c r="D43" s="113">
        <v>5.4803944049529925</v>
      </c>
      <c r="E43" s="115">
        <v>239</v>
      </c>
      <c r="F43" s="114">
        <v>157</v>
      </c>
      <c r="G43" s="114">
        <v>237</v>
      </c>
      <c r="H43" s="114">
        <v>193</v>
      </c>
      <c r="I43" s="140">
        <v>291</v>
      </c>
      <c r="J43" s="115">
        <v>-52</v>
      </c>
      <c r="K43" s="116">
        <v>-17.869415807560138</v>
      </c>
    </row>
    <row r="44" spans="1:11" ht="14.1" customHeight="1" x14ac:dyDescent="0.2">
      <c r="A44" s="306">
        <v>53</v>
      </c>
      <c r="B44" s="307" t="s">
        <v>265</v>
      </c>
      <c r="C44" s="308"/>
      <c r="D44" s="113">
        <v>1.9720247649621647</v>
      </c>
      <c r="E44" s="115">
        <v>86</v>
      </c>
      <c r="F44" s="114">
        <v>107</v>
      </c>
      <c r="G44" s="114">
        <v>100</v>
      </c>
      <c r="H44" s="114">
        <v>94</v>
      </c>
      <c r="I44" s="140">
        <v>70</v>
      </c>
      <c r="J44" s="115">
        <v>16</v>
      </c>
      <c r="K44" s="116">
        <v>22.857142857142858</v>
      </c>
    </row>
    <row r="45" spans="1:11" ht="14.1" customHeight="1" x14ac:dyDescent="0.2">
      <c r="A45" s="306" t="s">
        <v>266</v>
      </c>
      <c r="B45" s="307" t="s">
        <v>267</v>
      </c>
      <c r="C45" s="308"/>
      <c r="D45" s="113">
        <v>1.9720247649621647</v>
      </c>
      <c r="E45" s="115">
        <v>86</v>
      </c>
      <c r="F45" s="114">
        <v>105</v>
      </c>
      <c r="G45" s="114">
        <v>96</v>
      </c>
      <c r="H45" s="114">
        <v>94</v>
      </c>
      <c r="I45" s="140">
        <v>68</v>
      </c>
      <c r="J45" s="115">
        <v>18</v>
      </c>
      <c r="K45" s="116">
        <v>26.470588235294116</v>
      </c>
    </row>
    <row r="46" spans="1:11" ht="14.1" customHeight="1" x14ac:dyDescent="0.2">
      <c r="A46" s="306">
        <v>54</v>
      </c>
      <c r="B46" s="307" t="s">
        <v>268</v>
      </c>
      <c r="C46" s="308"/>
      <c r="D46" s="113">
        <v>3.0726897500573265</v>
      </c>
      <c r="E46" s="115">
        <v>134</v>
      </c>
      <c r="F46" s="114">
        <v>142</v>
      </c>
      <c r="G46" s="114">
        <v>161</v>
      </c>
      <c r="H46" s="114">
        <v>190</v>
      </c>
      <c r="I46" s="140">
        <v>154</v>
      </c>
      <c r="J46" s="115">
        <v>-20</v>
      </c>
      <c r="K46" s="116">
        <v>-12.987012987012987</v>
      </c>
    </row>
    <row r="47" spans="1:11" ht="14.1" customHeight="1" x14ac:dyDescent="0.2">
      <c r="A47" s="306">
        <v>61</v>
      </c>
      <c r="B47" s="307" t="s">
        <v>269</v>
      </c>
      <c r="C47" s="308"/>
      <c r="D47" s="113">
        <v>2.1554689291446918</v>
      </c>
      <c r="E47" s="115">
        <v>94</v>
      </c>
      <c r="F47" s="114">
        <v>40</v>
      </c>
      <c r="G47" s="114">
        <v>65</v>
      </c>
      <c r="H47" s="114">
        <v>60</v>
      </c>
      <c r="I47" s="140">
        <v>54</v>
      </c>
      <c r="J47" s="115">
        <v>40</v>
      </c>
      <c r="K47" s="116">
        <v>74.074074074074076</v>
      </c>
    </row>
    <row r="48" spans="1:11" ht="14.1" customHeight="1" x14ac:dyDescent="0.2">
      <c r="A48" s="306">
        <v>62</v>
      </c>
      <c r="B48" s="307" t="s">
        <v>270</v>
      </c>
      <c r="C48" s="308"/>
      <c r="D48" s="113">
        <v>7.8651685393258424</v>
      </c>
      <c r="E48" s="115">
        <v>343</v>
      </c>
      <c r="F48" s="114">
        <v>333</v>
      </c>
      <c r="G48" s="114">
        <v>466</v>
      </c>
      <c r="H48" s="114">
        <v>321</v>
      </c>
      <c r="I48" s="140">
        <v>264</v>
      </c>
      <c r="J48" s="115">
        <v>79</v>
      </c>
      <c r="K48" s="116">
        <v>29.924242424242426</v>
      </c>
    </row>
    <row r="49" spans="1:11" ht="14.1" customHeight="1" x14ac:dyDescent="0.2">
      <c r="A49" s="306">
        <v>63</v>
      </c>
      <c r="B49" s="307" t="s">
        <v>271</v>
      </c>
      <c r="C49" s="308"/>
      <c r="D49" s="113">
        <v>3.0497592295345104</v>
      </c>
      <c r="E49" s="115">
        <v>133</v>
      </c>
      <c r="F49" s="114">
        <v>155</v>
      </c>
      <c r="G49" s="114">
        <v>188</v>
      </c>
      <c r="H49" s="114">
        <v>204</v>
      </c>
      <c r="I49" s="140">
        <v>190</v>
      </c>
      <c r="J49" s="115">
        <v>-57</v>
      </c>
      <c r="K49" s="116">
        <v>-30</v>
      </c>
    </row>
    <row r="50" spans="1:11" ht="14.1" customHeight="1" x14ac:dyDescent="0.2">
      <c r="A50" s="306" t="s">
        <v>272</v>
      </c>
      <c r="B50" s="307" t="s">
        <v>273</v>
      </c>
      <c r="C50" s="308"/>
      <c r="D50" s="113">
        <v>0.50447145150194905</v>
      </c>
      <c r="E50" s="115">
        <v>22</v>
      </c>
      <c r="F50" s="114">
        <v>18</v>
      </c>
      <c r="G50" s="114">
        <v>25</v>
      </c>
      <c r="H50" s="114">
        <v>27</v>
      </c>
      <c r="I50" s="140">
        <v>33</v>
      </c>
      <c r="J50" s="115">
        <v>-11</v>
      </c>
      <c r="K50" s="116">
        <v>-33.333333333333336</v>
      </c>
    </row>
    <row r="51" spans="1:11" ht="14.1" customHeight="1" x14ac:dyDescent="0.2">
      <c r="A51" s="306" t="s">
        <v>274</v>
      </c>
      <c r="B51" s="307" t="s">
        <v>275</v>
      </c>
      <c r="C51" s="308"/>
      <c r="D51" s="113">
        <v>2.4306351754184821</v>
      </c>
      <c r="E51" s="115">
        <v>106</v>
      </c>
      <c r="F51" s="114">
        <v>131</v>
      </c>
      <c r="G51" s="114">
        <v>155</v>
      </c>
      <c r="H51" s="114">
        <v>174</v>
      </c>
      <c r="I51" s="140">
        <v>149</v>
      </c>
      <c r="J51" s="115">
        <v>-43</v>
      </c>
      <c r="K51" s="116">
        <v>-28.859060402684563</v>
      </c>
    </row>
    <row r="52" spans="1:11" ht="14.1" customHeight="1" x14ac:dyDescent="0.2">
      <c r="A52" s="306">
        <v>71</v>
      </c>
      <c r="B52" s="307" t="s">
        <v>276</v>
      </c>
      <c r="C52" s="308"/>
      <c r="D52" s="113">
        <v>8.8511809218069253</v>
      </c>
      <c r="E52" s="115">
        <v>386</v>
      </c>
      <c r="F52" s="114">
        <v>265</v>
      </c>
      <c r="G52" s="114">
        <v>340</v>
      </c>
      <c r="H52" s="114">
        <v>312</v>
      </c>
      <c r="I52" s="140">
        <v>385</v>
      </c>
      <c r="J52" s="115">
        <v>1</v>
      </c>
      <c r="K52" s="116">
        <v>0.25974025974025972</v>
      </c>
    </row>
    <row r="53" spans="1:11" ht="14.1" customHeight="1" x14ac:dyDescent="0.2">
      <c r="A53" s="306" t="s">
        <v>277</v>
      </c>
      <c r="B53" s="307" t="s">
        <v>278</v>
      </c>
      <c r="C53" s="308"/>
      <c r="D53" s="113">
        <v>3.2102728731942216</v>
      </c>
      <c r="E53" s="115">
        <v>140</v>
      </c>
      <c r="F53" s="114">
        <v>92</v>
      </c>
      <c r="G53" s="114">
        <v>118</v>
      </c>
      <c r="H53" s="114">
        <v>89</v>
      </c>
      <c r="I53" s="140">
        <v>117</v>
      </c>
      <c r="J53" s="115">
        <v>23</v>
      </c>
      <c r="K53" s="116">
        <v>19.658119658119659</v>
      </c>
    </row>
    <row r="54" spans="1:11" ht="14.1" customHeight="1" x14ac:dyDescent="0.2">
      <c r="A54" s="306" t="s">
        <v>279</v>
      </c>
      <c r="B54" s="307" t="s">
        <v>280</v>
      </c>
      <c r="C54" s="308"/>
      <c r="D54" s="113">
        <v>5.0905755560651222</v>
      </c>
      <c r="E54" s="115">
        <v>222</v>
      </c>
      <c r="F54" s="114">
        <v>156</v>
      </c>
      <c r="G54" s="114">
        <v>198</v>
      </c>
      <c r="H54" s="114">
        <v>203</v>
      </c>
      <c r="I54" s="140">
        <v>232</v>
      </c>
      <c r="J54" s="115">
        <v>-10</v>
      </c>
      <c r="K54" s="116">
        <v>-4.3103448275862073</v>
      </c>
    </row>
    <row r="55" spans="1:11" ht="14.1" customHeight="1" x14ac:dyDescent="0.2">
      <c r="A55" s="306">
        <v>72</v>
      </c>
      <c r="B55" s="307" t="s">
        <v>281</v>
      </c>
      <c r="C55" s="308"/>
      <c r="D55" s="113">
        <v>1.3299701903233203</v>
      </c>
      <c r="E55" s="115">
        <v>58</v>
      </c>
      <c r="F55" s="114">
        <v>28</v>
      </c>
      <c r="G55" s="114">
        <v>63</v>
      </c>
      <c r="H55" s="114">
        <v>38</v>
      </c>
      <c r="I55" s="140">
        <v>51</v>
      </c>
      <c r="J55" s="115">
        <v>7</v>
      </c>
      <c r="K55" s="116">
        <v>13.725490196078431</v>
      </c>
    </row>
    <row r="56" spans="1:11" ht="14.1" customHeight="1" x14ac:dyDescent="0.2">
      <c r="A56" s="306" t="s">
        <v>282</v>
      </c>
      <c r="B56" s="307" t="s">
        <v>283</v>
      </c>
      <c r="C56" s="308"/>
      <c r="D56" s="113">
        <v>0.16051364365971107</v>
      </c>
      <c r="E56" s="115">
        <v>7</v>
      </c>
      <c r="F56" s="114">
        <v>4</v>
      </c>
      <c r="G56" s="114">
        <v>20</v>
      </c>
      <c r="H56" s="114" t="s">
        <v>513</v>
      </c>
      <c r="I56" s="140">
        <v>5</v>
      </c>
      <c r="J56" s="115">
        <v>2</v>
      </c>
      <c r="K56" s="116">
        <v>40</v>
      </c>
    </row>
    <row r="57" spans="1:11" ht="14.1" customHeight="1" x14ac:dyDescent="0.2">
      <c r="A57" s="306" t="s">
        <v>284</v>
      </c>
      <c r="B57" s="307" t="s">
        <v>285</v>
      </c>
      <c r="C57" s="308"/>
      <c r="D57" s="113">
        <v>0.91722082091263468</v>
      </c>
      <c r="E57" s="115">
        <v>40</v>
      </c>
      <c r="F57" s="114">
        <v>20</v>
      </c>
      <c r="G57" s="114">
        <v>31</v>
      </c>
      <c r="H57" s="114">
        <v>29</v>
      </c>
      <c r="I57" s="140">
        <v>37</v>
      </c>
      <c r="J57" s="115">
        <v>3</v>
      </c>
      <c r="K57" s="116">
        <v>8.1081081081081088</v>
      </c>
    </row>
    <row r="58" spans="1:11" ht="14.1" customHeight="1" x14ac:dyDescent="0.2">
      <c r="A58" s="306">
        <v>73</v>
      </c>
      <c r="B58" s="307" t="s">
        <v>286</v>
      </c>
      <c r="C58" s="308"/>
      <c r="D58" s="113">
        <v>1.7885806007796377</v>
      </c>
      <c r="E58" s="115">
        <v>78</v>
      </c>
      <c r="F58" s="114">
        <v>58</v>
      </c>
      <c r="G58" s="114">
        <v>94</v>
      </c>
      <c r="H58" s="114">
        <v>44</v>
      </c>
      <c r="I58" s="140">
        <v>56</v>
      </c>
      <c r="J58" s="115">
        <v>22</v>
      </c>
      <c r="K58" s="116">
        <v>39.285714285714285</v>
      </c>
    </row>
    <row r="59" spans="1:11" ht="14.1" customHeight="1" x14ac:dyDescent="0.2">
      <c r="A59" s="306" t="s">
        <v>287</v>
      </c>
      <c r="B59" s="307" t="s">
        <v>288</v>
      </c>
      <c r="C59" s="308"/>
      <c r="D59" s="113">
        <v>1.6509974776427425</v>
      </c>
      <c r="E59" s="115">
        <v>72</v>
      </c>
      <c r="F59" s="114">
        <v>53</v>
      </c>
      <c r="G59" s="114">
        <v>82</v>
      </c>
      <c r="H59" s="114">
        <v>37</v>
      </c>
      <c r="I59" s="140">
        <v>48</v>
      </c>
      <c r="J59" s="115">
        <v>24</v>
      </c>
      <c r="K59" s="116">
        <v>50</v>
      </c>
    </row>
    <row r="60" spans="1:11" ht="14.1" customHeight="1" x14ac:dyDescent="0.2">
      <c r="A60" s="306">
        <v>81</v>
      </c>
      <c r="B60" s="307" t="s">
        <v>289</v>
      </c>
      <c r="C60" s="308"/>
      <c r="D60" s="113">
        <v>7.1543224031185506</v>
      </c>
      <c r="E60" s="115">
        <v>312</v>
      </c>
      <c r="F60" s="114">
        <v>406</v>
      </c>
      <c r="G60" s="114">
        <v>251</v>
      </c>
      <c r="H60" s="114">
        <v>249</v>
      </c>
      <c r="I60" s="140">
        <v>253</v>
      </c>
      <c r="J60" s="115">
        <v>59</v>
      </c>
      <c r="K60" s="116">
        <v>23.320158102766797</v>
      </c>
    </row>
    <row r="61" spans="1:11" ht="14.1" customHeight="1" x14ac:dyDescent="0.2">
      <c r="A61" s="306" t="s">
        <v>290</v>
      </c>
      <c r="B61" s="307" t="s">
        <v>291</v>
      </c>
      <c r="C61" s="308"/>
      <c r="D61" s="113">
        <v>1.6509974776427425</v>
      </c>
      <c r="E61" s="115">
        <v>72</v>
      </c>
      <c r="F61" s="114">
        <v>54</v>
      </c>
      <c r="G61" s="114">
        <v>77</v>
      </c>
      <c r="H61" s="114">
        <v>63</v>
      </c>
      <c r="I61" s="140">
        <v>76</v>
      </c>
      <c r="J61" s="115">
        <v>-4</v>
      </c>
      <c r="K61" s="116">
        <v>-5.2631578947368425</v>
      </c>
    </row>
    <row r="62" spans="1:11" ht="14.1" customHeight="1" x14ac:dyDescent="0.2">
      <c r="A62" s="306" t="s">
        <v>292</v>
      </c>
      <c r="B62" s="307" t="s">
        <v>293</v>
      </c>
      <c r="C62" s="308"/>
      <c r="D62" s="113">
        <v>3.3937170373767485</v>
      </c>
      <c r="E62" s="115">
        <v>148</v>
      </c>
      <c r="F62" s="114">
        <v>201</v>
      </c>
      <c r="G62" s="114">
        <v>119</v>
      </c>
      <c r="H62" s="114">
        <v>112</v>
      </c>
      <c r="I62" s="140">
        <v>109</v>
      </c>
      <c r="J62" s="115">
        <v>39</v>
      </c>
      <c r="K62" s="116">
        <v>35.779816513761467</v>
      </c>
    </row>
    <row r="63" spans="1:11" ht="14.1" customHeight="1" x14ac:dyDescent="0.2">
      <c r="A63" s="306"/>
      <c r="B63" s="307" t="s">
        <v>294</v>
      </c>
      <c r="C63" s="308"/>
      <c r="D63" s="113">
        <v>3.279064434762669</v>
      </c>
      <c r="E63" s="115">
        <v>143</v>
      </c>
      <c r="F63" s="114">
        <v>176</v>
      </c>
      <c r="G63" s="114">
        <v>108</v>
      </c>
      <c r="H63" s="114">
        <v>103</v>
      </c>
      <c r="I63" s="140">
        <v>94</v>
      </c>
      <c r="J63" s="115">
        <v>49</v>
      </c>
      <c r="K63" s="116">
        <v>52.127659574468083</v>
      </c>
    </row>
    <row r="64" spans="1:11" ht="14.1" customHeight="1" x14ac:dyDescent="0.2">
      <c r="A64" s="306" t="s">
        <v>295</v>
      </c>
      <c r="B64" s="307" t="s">
        <v>296</v>
      </c>
      <c r="C64" s="308"/>
      <c r="D64" s="113">
        <v>0.89429030038981883</v>
      </c>
      <c r="E64" s="115">
        <v>39</v>
      </c>
      <c r="F64" s="114">
        <v>45</v>
      </c>
      <c r="G64" s="114">
        <v>16</v>
      </c>
      <c r="H64" s="114">
        <v>34</v>
      </c>
      <c r="I64" s="140">
        <v>33</v>
      </c>
      <c r="J64" s="115">
        <v>6</v>
      </c>
      <c r="K64" s="116">
        <v>18.181818181818183</v>
      </c>
    </row>
    <row r="65" spans="1:11" ht="14.1" customHeight="1" x14ac:dyDescent="0.2">
      <c r="A65" s="306" t="s">
        <v>297</v>
      </c>
      <c r="B65" s="307" t="s">
        <v>298</v>
      </c>
      <c r="C65" s="308"/>
      <c r="D65" s="113">
        <v>0.57326301307039673</v>
      </c>
      <c r="E65" s="115">
        <v>25</v>
      </c>
      <c r="F65" s="114">
        <v>73</v>
      </c>
      <c r="G65" s="114">
        <v>22</v>
      </c>
      <c r="H65" s="114">
        <v>29</v>
      </c>
      <c r="I65" s="140">
        <v>26</v>
      </c>
      <c r="J65" s="115">
        <v>-1</v>
      </c>
      <c r="K65" s="116">
        <v>-3.8461538461538463</v>
      </c>
    </row>
    <row r="66" spans="1:11" ht="14.1" customHeight="1" x14ac:dyDescent="0.2">
      <c r="A66" s="306">
        <v>82</v>
      </c>
      <c r="B66" s="307" t="s">
        <v>299</v>
      </c>
      <c r="C66" s="308"/>
      <c r="D66" s="113">
        <v>2.751662462737904</v>
      </c>
      <c r="E66" s="115">
        <v>120</v>
      </c>
      <c r="F66" s="114">
        <v>140</v>
      </c>
      <c r="G66" s="114">
        <v>145</v>
      </c>
      <c r="H66" s="114">
        <v>124</v>
      </c>
      <c r="I66" s="140">
        <v>142</v>
      </c>
      <c r="J66" s="115">
        <v>-22</v>
      </c>
      <c r="K66" s="116">
        <v>-15.492957746478874</v>
      </c>
    </row>
    <row r="67" spans="1:11" ht="14.1" customHeight="1" x14ac:dyDescent="0.2">
      <c r="A67" s="306" t="s">
        <v>300</v>
      </c>
      <c r="B67" s="307" t="s">
        <v>301</v>
      </c>
      <c r="C67" s="308"/>
      <c r="D67" s="113">
        <v>1.7197890392111901</v>
      </c>
      <c r="E67" s="115">
        <v>75</v>
      </c>
      <c r="F67" s="114">
        <v>105</v>
      </c>
      <c r="G67" s="114">
        <v>84</v>
      </c>
      <c r="H67" s="114">
        <v>85</v>
      </c>
      <c r="I67" s="140">
        <v>92</v>
      </c>
      <c r="J67" s="115">
        <v>-17</v>
      </c>
      <c r="K67" s="116">
        <v>-18.478260869565219</v>
      </c>
    </row>
    <row r="68" spans="1:11" ht="14.1" customHeight="1" x14ac:dyDescent="0.2">
      <c r="A68" s="306" t="s">
        <v>302</v>
      </c>
      <c r="B68" s="307" t="s">
        <v>303</v>
      </c>
      <c r="C68" s="308"/>
      <c r="D68" s="113">
        <v>0.61912405411602844</v>
      </c>
      <c r="E68" s="115">
        <v>27</v>
      </c>
      <c r="F68" s="114">
        <v>20</v>
      </c>
      <c r="G68" s="114">
        <v>38</v>
      </c>
      <c r="H68" s="114">
        <v>23</v>
      </c>
      <c r="I68" s="140">
        <v>30</v>
      </c>
      <c r="J68" s="115">
        <v>-3</v>
      </c>
      <c r="K68" s="116">
        <v>-10</v>
      </c>
    </row>
    <row r="69" spans="1:11" ht="14.1" customHeight="1" x14ac:dyDescent="0.2">
      <c r="A69" s="306">
        <v>83</v>
      </c>
      <c r="B69" s="307" t="s">
        <v>304</v>
      </c>
      <c r="C69" s="308"/>
      <c r="D69" s="113">
        <v>4.815409309791332</v>
      </c>
      <c r="E69" s="115">
        <v>210</v>
      </c>
      <c r="F69" s="114">
        <v>199</v>
      </c>
      <c r="G69" s="114">
        <v>345</v>
      </c>
      <c r="H69" s="114">
        <v>212</v>
      </c>
      <c r="I69" s="140">
        <v>193</v>
      </c>
      <c r="J69" s="115">
        <v>17</v>
      </c>
      <c r="K69" s="116">
        <v>8.8082901554404138</v>
      </c>
    </row>
    <row r="70" spans="1:11" ht="14.1" customHeight="1" x14ac:dyDescent="0.2">
      <c r="A70" s="306" t="s">
        <v>305</v>
      </c>
      <c r="B70" s="307" t="s">
        <v>306</v>
      </c>
      <c r="C70" s="308"/>
      <c r="D70" s="113">
        <v>4.3338683788121992</v>
      </c>
      <c r="E70" s="115">
        <v>189</v>
      </c>
      <c r="F70" s="114">
        <v>166</v>
      </c>
      <c r="G70" s="114">
        <v>276</v>
      </c>
      <c r="H70" s="114">
        <v>172</v>
      </c>
      <c r="I70" s="140">
        <v>169</v>
      </c>
      <c r="J70" s="115">
        <v>20</v>
      </c>
      <c r="K70" s="116">
        <v>11.834319526627219</v>
      </c>
    </row>
    <row r="71" spans="1:11" ht="14.1" customHeight="1" x14ac:dyDescent="0.2">
      <c r="A71" s="306"/>
      <c r="B71" s="307" t="s">
        <v>307</v>
      </c>
      <c r="C71" s="308"/>
      <c r="D71" s="113">
        <v>2.6599403806466406</v>
      </c>
      <c r="E71" s="115">
        <v>116</v>
      </c>
      <c r="F71" s="114">
        <v>105</v>
      </c>
      <c r="G71" s="114">
        <v>214</v>
      </c>
      <c r="H71" s="114">
        <v>113</v>
      </c>
      <c r="I71" s="140">
        <v>103</v>
      </c>
      <c r="J71" s="115">
        <v>13</v>
      </c>
      <c r="K71" s="116">
        <v>12.621359223300971</v>
      </c>
    </row>
    <row r="72" spans="1:11" ht="14.1" customHeight="1" x14ac:dyDescent="0.2">
      <c r="A72" s="306">
        <v>84</v>
      </c>
      <c r="B72" s="307" t="s">
        <v>308</v>
      </c>
      <c r="C72" s="308"/>
      <c r="D72" s="113">
        <v>1.926163723916533</v>
      </c>
      <c r="E72" s="115">
        <v>84</v>
      </c>
      <c r="F72" s="114">
        <v>63</v>
      </c>
      <c r="G72" s="114">
        <v>85</v>
      </c>
      <c r="H72" s="114">
        <v>58</v>
      </c>
      <c r="I72" s="140">
        <v>60</v>
      </c>
      <c r="J72" s="115">
        <v>24</v>
      </c>
      <c r="K72" s="116">
        <v>40</v>
      </c>
    </row>
    <row r="73" spans="1:11" ht="14.1" customHeight="1" x14ac:dyDescent="0.2">
      <c r="A73" s="306" t="s">
        <v>309</v>
      </c>
      <c r="B73" s="307" t="s">
        <v>310</v>
      </c>
      <c r="C73" s="308"/>
      <c r="D73" s="113">
        <v>0.89429030038981883</v>
      </c>
      <c r="E73" s="115">
        <v>39</v>
      </c>
      <c r="F73" s="114">
        <v>17</v>
      </c>
      <c r="G73" s="114">
        <v>39</v>
      </c>
      <c r="H73" s="114">
        <v>15</v>
      </c>
      <c r="I73" s="140">
        <v>22</v>
      </c>
      <c r="J73" s="115">
        <v>17</v>
      </c>
      <c r="K73" s="116">
        <v>77.272727272727266</v>
      </c>
    </row>
    <row r="74" spans="1:11" ht="14.1" customHeight="1" x14ac:dyDescent="0.2">
      <c r="A74" s="306" t="s">
        <v>311</v>
      </c>
      <c r="B74" s="307" t="s">
        <v>312</v>
      </c>
      <c r="C74" s="308"/>
      <c r="D74" s="113">
        <v>9.1722082091263465E-2</v>
      </c>
      <c r="E74" s="115">
        <v>4</v>
      </c>
      <c r="F74" s="114">
        <v>6</v>
      </c>
      <c r="G74" s="114">
        <v>6</v>
      </c>
      <c r="H74" s="114">
        <v>4</v>
      </c>
      <c r="I74" s="140">
        <v>6</v>
      </c>
      <c r="J74" s="115">
        <v>-2</v>
      </c>
      <c r="K74" s="116">
        <v>-33.333333333333336</v>
      </c>
    </row>
    <row r="75" spans="1:11" ht="14.1" customHeight="1" x14ac:dyDescent="0.2">
      <c r="A75" s="306" t="s">
        <v>313</v>
      </c>
      <c r="B75" s="307" t="s">
        <v>314</v>
      </c>
      <c r="C75" s="308"/>
      <c r="D75" s="113">
        <v>0.61912405411602844</v>
      </c>
      <c r="E75" s="115">
        <v>27</v>
      </c>
      <c r="F75" s="114">
        <v>32</v>
      </c>
      <c r="G75" s="114">
        <v>29</v>
      </c>
      <c r="H75" s="114">
        <v>25</v>
      </c>
      <c r="I75" s="140">
        <v>19</v>
      </c>
      <c r="J75" s="115">
        <v>8</v>
      </c>
      <c r="K75" s="116">
        <v>42.10526315789474</v>
      </c>
    </row>
    <row r="76" spans="1:11" ht="14.1" customHeight="1" x14ac:dyDescent="0.2">
      <c r="A76" s="306">
        <v>91</v>
      </c>
      <c r="B76" s="307" t="s">
        <v>315</v>
      </c>
      <c r="C76" s="308"/>
      <c r="D76" s="113" t="s">
        <v>513</v>
      </c>
      <c r="E76" s="115" t="s">
        <v>513</v>
      </c>
      <c r="F76" s="114">
        <v>7</v>
      </c>
      <c r="G76" s="114">
        <v>12</v>
      </c>
      <c r="H76" s="114">
        <v>8</v>
      </c>
      <c r="I76" s="140">
        <v>9</v>
      </c>
      <c r="J76" s="115" t="s">
        <v>513</v>
      </c>
      <c r="K76" s="116" t="s">
        <v>513</v>
      </c>
    </row>
    <row r="77" spans="1:11" ht="14.1" customHeight="1" x14ac:dyDescent="0.2">
      <c r="A77" s="306">
        <v>92</v>
      </c>
      <c r="B77" s="307" t="s">
        <v>316</v>
      </c>
      <c r="C77" s="308"/>
      <c r="D77" s="113">
        <v>0.18344416418252693</v>
      </c>
      <c r="E77" s="115">
        <v>8</v>
      </c>
      <c r="F77" s="114">
        <v>15</v>
      </c>
      <c r="G77" s="114">
        <v>22</v>
      </c>
      <c r="H77" s="114">
        <v>16</v>
      </c>
      <c r="I77" s="140">
        <v>16</v>
      </c>
      <c r="J77" s="115">
        <v>-8</v>
      </c>
      <c r="K77" s="116">
        <v>-50</v>
      </c>
    </row>
    <row r="78" spans="1:11" ht="14.1" customHeight="1" x14ac:dyDescent="0.2">
      <c r="A78" s="306">
        <v>93</v>
      </c>
      <c r="B78" s="307" t="s">
        <v>317</v>
      </c>
      <c r="C78" s="308"/>
      <c r="D78" s="113">
        <v>9.1722082091263465E-2</v>
      </c>
      <c r="E78" s="115">
        <v>4</v>
      </c>
      <c r="F78" s="114">
        <v>0</v>
      </c>
      <c r="G78" s="114">
        <v>4</v>
      </c>
      <c r="H78" s="114">
        <v>5</v>
      </c>
      <c r="I78" s="140">
        <v>4</v>
      </c>
      <c r="J78" s="115">
        <v>0</v>
      </c>
      <c r="K78" s="116">
        <v>0</v>
      </c>
    </row>
    <row r="79" spans="1:11" ht="14.1" customHeight="1" x14ac:dyDescent="0.2">
      <c r="A79" s="306">
        <v>94</v>
      </c>
      <c r="B79" s="307" t="s">
        <v>318</v>
      </c>
      <c r="C79" s="308"/>
      <c r="D79" s="113">
        <v>0.22930520522815867</v>
      </c>
      <c r="E79" s="115">
        <v>10</v>
      </c>
      <c r="F79" s="114">
        <v>4</v>
      </c>
      <c r="G79" s="114">
        <v>4</v>
      </c>
      <c r="H79" s="114">
        <v>4</v>
      </c>
      <c r="I79" s="140">
        <v>5</v>
      </c>
      <c r="J79" s="115">
        <v>5</v>
      </c>
      <c r="K79" s="116">
        <v>100</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4</v>
      </c>
      <c r="G81" s="144">
        <v>6</v>
      </c>
      <c r="H81" s="144">
        <v>6</v>
      </c>
      <c r="I81" s="145">
        <v>5</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4917</v>
      </c>
      <c r="E11" s="114">
        <v>4253</v>
      </c>
      <c r="F11" s="114">
        <v>4095</v>
      </c>
      <c r="G11" s="114">
        <v>3841</v>
      </c>
      <c r="H11" s="140">
        <v>4823</v>
      </c>
      <c r="I11" s="115">
        <v>94</v>
      </c>
      <c r="J11" s="116">
        <v>1.9489944018245906</v>
      </c>
    </row>
    <row r="12" spans="1:15" s="110" customFormat="1" ht="24.95" customHeight="1" x14ac:dyDescent="0.2">
      <c r="A12" s="193" t="s">
        <v>132</v>
      </c>
      <c r="B12" s="194" t="s">
        <v>133</v>
      </c>
      <c r="C12" s="113">
        <v>3.4573927191376854</v>
      </c>
      <c r="D12" s="115">
        <v>170</v>
      </c>
      <c r="E12" s="114">
        <v>261</v>
      </c>
      <c r="F12" s="114">
        <v>145</v>
      </c>
      <c r="G12" s="114">
        <v>171</v>
      </c>
      <c r="H12" s="140">
        <v>162</v>
      </c>
      <c r="I12" s="115">
        <v>8</v>
      </c>
      <c r="J12" s="116">
        <v>4.9382716049382713</v>
      </c>
    </row>
    <row r="13" spans="1:15" s="110" customFormat="1" ht="24.95" customHeight="1" x14ac:dyDescent="0.2">
      <c r="A13" s="193" t="s">
        <v>134</v>
      </c>
      <c r="B13" s="199" t="s">
        <v>214</v>
      </c>
      <c r="C13" s="113">
        <v>1.1592434411226358</v>
      </c>
      <c r="D13" s="115">
        <v>57</v>
      </c>
      <c r="E13" s="114">
        <v>58</v>
      </c>
      <c r="F13" s="114">
        <v>57</v>
      </c>
      <c r="G13" s="114">
        <v>56</v>
      </c>
      <c r="H13" s="140">
        <v>78</v>
      </c>
      <c r="I13" s="115">
        <v>-21</v>
      </c>
      <c r="J13" s="116">
        <v>-26.923076923076923</v>
      </c>
    </row>
    <row r="14" spans="1:15" s="287" customFormat="1" ht="24.95" customHeight="1" x14ac:dyDescent="0.2">
      <c r="A14" s="193" t="s">
        <v>215</v>
      </c>
      <c r="B14" s="199" t="s">
        <v>137</v>
      </c>
      <c r="C14" s="113">
        <v>5.003050640634533</v>
      </c>
      <c r="D14" s="115">
        <v>246</v>
      </c>
      <c r="E14" s="114">
        <v>208</v>
      </c>
      <c r="F14" s="114">
        <v>233</v>
      </c>
      <c r="G14" s="114">
        <v>285</v>
      </c>
      <c r="H14" s="140">
        <v>355</v>
      </c>
      <c r="I14" s="115">
        <v>-109</v>
      </c>
      <c r="J14" s="116">
        <v>-30.704225352112676</v>
      </c>
      <c r="K14" s="110"/>
      <c r="L14" s="110"/>
      <c r="M14" s="110"/>
      <c r="N14" s="110"/>
      <c r="O14" s="110"/>
    </row>
    <row r="15" spans="1:15" s="110" customFormat="1" ht="24.95" customHeight="1" x14ac:dyDescent="0.2">
      <c r="A15" s="193" t="s">
        <v>216</v>
      </c>
      <c r="B15" s="199" t="s">
        <v>217</v>
      </c>
      <c r="C15" s="113">
        <v>1.0982306284319707</v>
      </c>
      <c r="D15" s="115">
        <v>54</v>
      </c>
      <c r="E15" s="114">
        <v>66</v>
      </c>
      <c r="F15" s="114">
        <v>96</v>
      </c>
      <c r="G15" s="114">
        <v>131</v>
      </c>
      <c r="H15" s="140">
        <v>101</v>
      </c>
      <c r="I15" s="115">
        <v>-47</v>
      </c>
      <c r="J15" s="116">
        <v>-46.534653465346537</v>
      </c>
    </row>
    <row r="16" spans="1:15" s="287" customFormat="1" ht="24.95" customHeight="1" x14ac:dyDescent="0.2">
      <c r="A16" s="193" t="s">
        <v>218</v>
      </c>
      <c r="B16" s="199" t="s">
        <v>141</v>
      </c>
      <c r="C16" s="113">
        <v>2.2981492780150496</v>
      </c>
      <c r="D16" s="115">
        <v>113</v>
      </c>
      <c r="E16" s="114">
        <v>83</v>
      </c>
      <c r="F16" s="114">
        <v>72</v>
      </c>
      <c r="G16" s="114">
        <v>80</v>
      </c>
      <c r="H16" s="140">
        <v>123</v>
      </c>
      <c r="I16" s="115">
        <v>-10</v>
      </c>
      <c r="J16" s="116">
        <v>-8.1300813008130088</v>
      </c>
      <c r="K16" s="110"/>
      <c r="L16" s="110"/>
      <c r="M16" s="110"/>
      <c r="N16" s="110"/>
      <c r="O16" s="110"/>
    </row>
    <row r="17" spans="1:15" s="110" customFormat="1" ht="24.95" customHeight="1" x14ac:dyDescent="0.2">
      <c r="A17" s="193" t="s">
        <v>142</v>
      </c>
      <c r="B17" s="199" t="s">
        <v>220</v>
      </c>
      <c r="C17" s="113">
        <v>1.6066707341875126</v>
      </c>
      <c r="D17" s="115">
        <v>79</v>
      </c>
      <c r="E17" s="114">
        <v>59</v>
      </c>
      <c r="F17" s="114">
        <v>65</v>
      </c>
      <c r="G17" s="114">
        <v>74</v>
      </c>
      <c r="H17" s="140">
        <v>131</v>
      </c>
      <c r="I17" s="115">
        <v>-52</v>
      </c>
      <c r="J17" s="116">
        <v>-39.694656488549619</v>
      </c>
    </row>
    <row r="18" spans="1:15" s="287" customFormat="1" ht="24.95" customHeight="1" x14ac:dyDescent="0.2">
      <c r="A18" s="201" t="s">
        <v>144</v>
      </c>
      <c r="B18" s="202" t="s">
        <v>145</v>
      </c>
      <c r="C18" s="113">
        <v>9.4163107585926387</v>
      </c>
      <c r="D18" s="115">
        <v>463</v>
      </c>
      <c r="E18" s="114">
        <v>504</v>
      </c>
      <c r="F18" s="114">
        <v>405</v>
      </c>
      <c r="G18" s="114">
        <v>407</v>
      </c>
      <c r="H18" s="140">
        <v>514</v>
      </c>
      <c r="I18" s="115">
        <v>-51</v>
      </c>
      <c r="J18" s="116">
        <v>-9.9221789883268485</v>
      </c>
      <c r="K18" s="110"/>
      <c r="L18" s="110"/>
      <c r="M18" s="110"/>
      <c r="N18" s="110"/>
      <c r="O18" s="110"/>
    </row>
    <row r="19" spans="1:15" s="110" customFormat="1" ht="24.95" customHeight="1" x14ac:dyDescent="0.2">
      <c r="A19" s="193" t="s">
        <v>146</v>
      </c>
      <c r="B19" s="199" t="s">
        <v>147</v>
      </c>
      <c r="C19" s="113">
        <v>13.117754728492983</v>
      </c>
      <c r="D19" s="115">
        <v>645</v>
      </c>
      <c r="E19" s="114">
        <v>482</v>
      </c>
      <c r="F19" s="114">
        <v>597</v>
      </c>
      <c r="G19" s="114">
        <v>554</v>
      </c>
      <c r="H19" s="140">
        <v>692</v>
      </c>
      <c r="I19" s="115">
        <v>-47</v>
      </c>
      <c r="J19" s="116">
        <v>-6.7919075144508669</v>
      </c>
    </row>
    <row r="20" spans="1:15" s="287" customFormat="1" ht="24.95" customHeight="1" x14ac:dyDescent="0.2">
      <c r="A20" s="193" t="s">
        <v>148</v>
      </c>
      <c r="B20" s="199" t="s">
        <v>149</v>
      </c>
      <c r="C20" s="113">
        <v>9.7620500305064066</v>
      </c>
      <c r="D20" s="115">
        <v>480</v>
      </c>
      <c r="E20" s="114">
        <v>313</v>
      </c>
      <c r="F20" s="114">
        <v>347</v>
      </c>
      <c r="G20" s="114">
        <v>362</v>
      </c>
      <c r="H20" s="140">
        <v>480</v>
      </c>
      <c r="I20" s="115">
        <v>0</v>
      </c>
      <c r="J20" s="116">
        <v>0</v>
      </c>
      <c r="K20" s="110"/>
      <c r="L20" s="110"/>
      <c r="M20" s="110"/>
      <c r="N20" s="110"/>
      <c r="O20" s="110"/>
    </row>
    <row r="21" spans="1:15" s="110" customFormat="1" ht="24.95" customHeight="1" x14ac:dyDescent="0.2">
      <c r="A21" s="201" t="s">
        <v>150</v>
      </c>
      <c r="B21" s="202" t="s">
        <v>151</v>
      </c>
      <c r="C21" s="113">
        <v>6.9757982509660366</v>
      </c>
      <c r="D21" s="115">
        <v>343</v>
      </c>
      <c r="E21" s="114">
        <v>241</v>
      </c>
      <c r="F21" s="114">
        <v>244</v>
      </c>
      <c r="G21" s="114">
        <v>234</v>
      </c>
      <c r="H21" s="140">
        <v>371</v>
      </c>
      <c r="I21" s="115">
        <v>-28</v>
      </c>
      <c r="J21" s="116">
        <v>-7.5471698113207548</v>
      </c>
    </row>
    <row r="22" spans="1:15" s="110" customFormat="1" ht="24.95" customHeight="1" x14ac:dyDescent="0.2">
      <c r="A22" s="201" t="s">
        <v>152</v>
      </c>
      <c r="B22" s="199" t="s">
        <v>153</v>
      </c>
      <c r="C22" s="113">
        <v>0.44742729306487694</v>
      </c>
      <c r="D22" s="115">
        <v>22</v>
      </c>
      <c r="E22" s="114">
        <v>47</v>
      </c>
      <c r="F22" s="114">
        <v>37</v>
      </c>
      <c r="G22" s="114">
        <v>17</v>
      </c>
      <c r="H22" s="140">
        <v>26</v>
      </c>
      <c r="I22" s="115">
        <v>-4</v>
      </c>
      <c r="J22" s="116">
        <v>-15.384615384615385</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4.7386617856416517</v>
      </c>
      <c r="D24" s="115">
        <v>233</v>
      </c>
      <c r="E24" s="114">
        <v>143</v>
      </c>
      <c r="F24" s="114">
        <v>174</v>
      </c>
      <c r="G24" s="114">
        <v>152</v>
      </c>
      <c r="H24" s="140">
        <v>186</v>
      </c>
      <c r="I24" s="115">
        <v>47</v>
      </c>
      <c r="J24" s="116">
        <v>25.268817204301076</v>
      </c>
    </row>
    <row r="25" spans="1:15" s="110" customFormat="1" ht="24.95" customHeight="1" x14ac:dyDescent="0.2">
      <c r="A25" s="193" t="s">
        <v>222</v>
      </c>
      <c r="B25" s="204" t="s">
        <v>159</v>
      </c>
      <c r="C25" s="113">
        <v>8.5011185682326627</v>
      </c>
      <c r="D25" s="115">
        <v>418</v>
      </c>
      <c r="E25" s="114">
        <v>357</v>
      </c>
      <c r="F25" s="114">
        <v>366</v>
      </c>
      <c r="G25" s="114">
        <v>318</v>
      </c>
      <c r="H25" s="140">
        <v>339</v>
      </c>
      <c r="I25" s="115">
        <v>79</v>
      </c>
      <c r="J25" s="116">
        <v>23.303834808259587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4.3115720968069962</v>
      </c>
      <c r="D27" s="115">
        <v>212</v>
      </c>
      <c r="E27" s="114">
        <v>118</v>
      </c>
      <c r="F27" s="114">
        <v>157</v>
      </c>
      <c r="G27" s="114">
        <v>125</v>
      </c>
      <c r="H27" s="140">
        <v>162</v>
      </c>
      <c r="I27" s="115">
        <v>50</v>
      </c>
      <c r="J27" s="116">
        <v>30.864197530864196</v>
      </c>
    </row>
    <row r="28" spans="1:15" s="110" customFormat="1" ht="24.95" customHeight="1" x14ac:dyDescent="0.2">
      <c r="A28" s="193" t="s">
        <v>163</v>
      </c>
      <c r="B28" s="199" t="s">
        <v>164</v>
      </c>
      <c r="C28" s="113">
        <v>1.8100467764897294</v>
      </c>
      <c r="D28" s="115">
        <v>89</v>
      </c>
      <c r="E28" s="114">
        <v>56</v>
      </c>
      <c r="F28" s="114">
        <v>104</v>
      </c>
      <c r="G28" s="114">
        <v>70</v>
      </c>
      <c r="H28" s="140">
        <v>56</v>
      </c>
      <c r="I28" s="115">
        <v>33</v>
      </c>
      <c r="J28" s="116">
        <v>58.928571428571431</v>
      </c>
    </row>
    <row r="29" spans="1:15" s="110" customFormat="1" ht="24.95" customHeight="1" x14ac:dyDescent="0.2">
      <c r="A29" s="193">
        <v>86</v>
      </c>
      <c r="B29" s="199" t="s">
        <v>165</v>
      </c>
      <c r="C29" s="113">
        <v>4.7793369941020947</v>
      </c>
      <c r="D29" s="115">
        <v>235</v>
      </c>
      <c r="E29" s="114">
        <v>339</v>
      </c>
      <c r="F29" s="114">
        <v>155</v>
      </c>
      <c r="G29" s="114">
        <v>168</v>
      </c>
      <c r="H29" s="140">
        <v>222</v>
      </c>
      <c r="I29" s="115">
        <v>13</v>
      </c>
      <c r="J29" s="116">
        <v>5.8558558558558556</v>
      </c>
    </row>
    <row r="30" spans="1:15" s="110" customFormat="1" ht="24.95" customHeight="1" x14ac:dyDescent="0.2">
      <c r="A30" s="193">
        <v>87.88</v>
      </c>
      <c r="B30" s="204" t="s">
        <v>166</v>
      </c>
      <c r="C30" s="113">
        <v>8.0130160667073422</v>
      </c>
      <c r="D30" s="115">
        <v>394</v>
      </c>
      <c r="E30" s="114">
        <v>392</v>
      </c>
      <c r="F30" s="114">
        <v>433</v>
      </c>
      <c r="G30" s="114">
        <v>300</v>
      </c>
      <c r="H30" s="140">
        <v>358</v>
      </c>
      <c r="I30" s="115">
        <v>36</v>
      </c>
      <c r="J30" s="116">
        <v>10.05586592178771</v>
      </c>
    </row>
    <row r="31" spans="1:15" s="110" customFormat="1" ht="24.95" customHeight="1" x14ac:dyDescent="0.2">
      <c r="A31" s="193" t="s">
        <v>167</v>
      </c>
      <c r="B31" s="199" t="s">
        <v>168</v>
      </c>
      <c r="C31" s="113">
        <v>4.0675208460443359</v>
      </c>
      <c r="D31" s="115">
        <v>200</v>
      </c>
      <c r="E31" s="114">
        <v>151</v>
      </c>
      <c r="F31" s="114">
        <v>131</v>
      </c>
      <c r="G31" s="114">
        <v>142</v>
      </c>
      <c r="H31" s="140">
        <v>203</v>
      </c>
      <c r="I31" s="115">
        <v>-3</v>
      </c>
      <c r="J31" s="116">
        <v>-1.4778325123152709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3.4573927191376854</v>
      </c>
      <c r="D34" s="115">
        <v>170</v>
      </c>
      <c r="E34" s="114">
        <v>261</v>
      </c>
      <c r="F34" s="114">
        <v>145</v>
      </c>
      <c r="G34" s="114">
        <v>171</v>
      </c>
      <c r="H34" s="140">
        <v>162</v>
      </c>
      <c r="I34" s="115">
        <v>8</v>
      </c>
      <c r="J34" s="116">
        <v>4.9382716049382713</v>
      </c>
    </row>
    <row r="35" spans="1:10" s="110" customFormat="1" ht="24.95" customHeight="1" x14ac:dyDescent="0.2">
      <c r="A35" s="292" t="s">
        <v>171</v>
      </c>
      <c r="B35" s="293" t="s">
        <v>172</v>
      </c>
      <c r="C35" s="113">
        <v>15.578604840349806</v>
      </c>
      <c r="D35" s="115">
        <v>766</v>
      </c>
      <c r="E35" s="114">
        <v>770</v>
      </c>
      <c r="F35" s="114">
        <v>695</v>
      </c>
      <c r="G35" s="114">
        <v>748</v>
      </c>
      <c r="H35" s="140">
        <v>947</v>
      </c>
      <c r="I35" s="115">
        <v>-181</v>
      </c>
      <c r="J35" s="116">
        <v>-19.1129883843717</v>
      </c>
    </row>
    <row r="36" spans="1:10" s="110" customFormat="1" ht="24.95" customHeight="1" x14ac:dyDescent="0.2">
      <c r="A36" s="294" t="s">
        <v>173</v>
      </c>
      <c r="B36" s="295" t="s">
        <v>174</v>
      </c>
      <c r="C36" s="125">
        <v>80.964002440512502</v>
      </c>
      <c r="D36" s="143">
        <v>3981</v>
      </c>
      <c r="E36" s="144">
        <v>3222</v>
      </c>
      <c r="F36" s="144">
        <v>3255</v>
      </c>
      <c r="G36" s="144">
        <v>2922</v>
      </c>
      <c r="H36" s="145">
        <v>3714</v>
      </c>
      <c r="I36" s="143">
        <v>267</v>
      </c>
      <c r="J36" s="146">
        <v>7.1890145395799676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4917</v>
      </c>
      <c r="F11" s="264">
        <v>4253</v>
      </c>
      <c r="G11" s="264">
        <v>4095</v>
      </c>
      <c r="H11" s="264">
        <v>3841</v>
      </c>
      <c r="I11" s="265">
        <v>4823</v>
      </c>
      <c r="J11" s="263">
        <v>94</v>
      </c>
      <c r="K11" s="266">
        <v>1.9489944018245906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21.171446003660769</v>
      </c>
      <c r="E13" s="115">
        <v>1041</v>
      </c>
      <c r="F13" s="114">
        <v>1139</v>
      </c>
      <c r="G13" s="114">
        <v>1049</v>
      </c>
      <c r="H13" s="114">
        <v>855</v>
      </c>
      <c r="I13" s="140">
        <v>967</v>
      </c>
      <c r="J13" s="115">
        <v>74</v>
      </c>
      <c r="K13" s="116">
        <v>7.6525336091003107</v>
      </c>
    </row>
    <row r="14" spans="1:17" ht="15.95" customHeight="1" x14ac:dyDescent="0.2">
      <c r="A14" s="306" t="s">
        <v>230</v>
      </c>
      <c r="B14" s="307"/>
      <c r="C14" s="308"/>
      <c r="D14" s="113">
        <v>65.18202155786048</v>
      </c>
      <c r="E14" s="115">
        <v>3205</v>
      </c>
      <c r="F14" s="114">
        <v>2580</v>
      </c>
      <c r="G14" s="114">
        <v>2496</v>
      </c>
      <c r="H14" s="114">
        <v>2538</v>
      </c>
      <c r="I14" s="140">
        <v>3232</v>
      </c>
      <c r="J14" s="115">
        <v>-27</v>
      </c>
      <c r="K14" s="116">
        <v>-0.83539603960396036</v>
      </c>
    </row>
    <row r="15" spans="1:17" ht="15.95" customHeight="1" x14ac:dyDescent="0.2">
      <c r="A15" s="306" t="s">
        <v>231</v>
      </c>
      <c r="B15" s="307"/>
      <c r="C15" s="308"/>
      <c r="D15" s="113">
        <v>6.5690461663616029</v>
      </c>
      <c r="E15" s="115">
        <v>323</v>
      </c>
      <c r="F15" s="114">
        <v>245</v>
      </c>
      <c r="G15" s="114">
        <v>255</v>
      </c>
      <c r="H15" s="114">
        <v>225</v>
      </c>
      <c r="I15" s="140">
        <v>336</v>
      </c>
      <c r="J15" s="115">
        <v>-13</v>
      </c>
      <c r="K15" s="116">
        <v>-3.8690476190476191</v>
      </c>
    </row>
    <row r="16" spans="1:17" ht="15.95" customHeight="1" x14ac:dyDescent="0.2">
      <c r="A16" s="306" t="s">
        <v>232</v>
      </c>
      <c r="B16" s="307"/>
      <c r="C16" s="308"/>
      <c r="D16" s="113">
        <v>7.0368110636567014</v>
      </c>
      <c r="E16" s="115">
        <v>346</v>
      </c>
      <c r="F16" s="114">
        <v>287</v>
      </c>
      <c r="G16" s="114">
        <v>290</v>
      </c>
      <c r="H16" s="114">
        <v>219</v>
      </c>
      <c r="I16" s="140">
        <v>284</v>
      </c>
      <c r="J16" s="115">
        <v>62</v>
      </c>
      <c r="K16" s="116">
        <v>21.830985915492956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2.8879398006914787</v>
      </c>
      <c r="E18" s="115">
        <v>142</v>
      </c>
      <c r="F18" s="114">
        <v>164</v>
      </c>
      <c r="G18" s="114">
        <v>142</v>
      </c>
      <c r="H18" s="114">
        <v>170</v>
      </c>
      <c r="I18" s="140">
        <v>122</v>
      </c>
      <c r="J18" s="115">
        <v>20</v>
      </c>
      <c r="K18" s="116">
        <v>16.393442622950818</v>
      </c>
    </row>
    <row r="19" spans="1:11" ht="14.1" customHeight="1" x14ac:dyDescent="0.2">
      <c r="A19" s="306" t="s">
        <v>235</v>
      </c>
      <c r="B19" s="307" t="s">
        <v>236</v>
      </c>
      <c r="C19" s="308"/>
      <c r="D19" s="113">
        <v>1.0982306284319707</v>
      </c>
      <c r="E19" s="115">
        <v>54</v>
      </c>
      <c r="F19" s="114">
        <v>114</v>
      </c>
      <c r="G19" s="114">
        <v>95</v>
      </c>
      <c r="H19" s="114">
        <v>110</v>
      </c>
      <c r="I19" s="140">
        <v>77</v>
      </c>
      <c r="J19" s="115">
        <v>-23</v>
      </c>
      <c r="K19" s="116">
        <v>-29.870129870129869</v>
      </c>
    </row>
    <row r="20" spans="1:11" ht="14.1" customHeight="1" x14ac:dyDescent="0.2">
      <c r="A20" s="306">
        <v>12</v>
      </c>
      <c r="B20" s="307" t="s">
        <v>237</v>
      </c>
      <c r="C20" s="308"/>
      <c r="D20" s="113">
        <v>2.0540980272523899</v>
      </c>
      <c r="E20" s="115">
        <v>101</v>
      </c>
      <c r="F20" s="114">
        <v>165</v>
      </c>
      <c r="G20" s="114">
        <v>119</v>
      </c>
      <c r="H20" s="114">
        <v>84</v>
      </c>
      <c r="I20" s="140">
        <v>92</v>
      </c>
      <c r="J20" s="115">
        <v>9</v>
      </c>
      <c r="K20" s="116">
        <v>9.7826086956521738</v>
      </c>
    </row>
    <row r="21" spans="1:11" ht="14.1" customHeight="1" x14ac:dyDescent="0.2">
      <c r="A21" s="306">
        <v>21</v>
      </c>
      <c r="B21" s="307" t="s">
        <v>238</v>
      </c>
      <c r="C21" s="308"/>
      <c r="D21" s="113">
        <v>1.1185682326621924</v>
      </c>
      <c r="E21" s="115">
        <v>55</v>
      </c>
      <c r="F21" s="114">
        <v>16</v>
      </c>
      <c r="G21" s="114">
        <v>14</v>
      </c>
      <c r="H21" s="114">
        <v>28</v>
      </c>
      <c r="I21" s="140">
        <v>42</v>
      </c>
      <c r="J21" s="115">
        <v>13</v>
      </c>
      <c r="K21" s="116">
        <v>30.952380952380953</v>
      </c>
    </row>
    <row r="22" spans="1:11" ht="14.1" customHeight="1" x14ac:dyDescent="0.2">
      <c r="A22" s="306">
        <v>22</v>
      </c>
      <c r="B22" s="307" t="s">
        <v>239</v>
      </c>
      <c r="C22" s="308"/>
      <c r="D22" s="113">
        <v>0.97620500305064062</v>
      </c>
      <c r="E22" s="115">
        <v>48</v>
      </c>
      <c r="F22" s="114">
        <v>28</v>
      </c>
      <c r="G22" s="114">
        <v>45</v>
      </c>
      <c r="H22" s="114">
        <v>35</v>
      </c>
      <c r="I22" s="140">
        <v>64</v>
      </c>
      <c r="J22" s="115">
        <v>-16</v>
      </c>
      <c r="K22" s="116">
        <v>-25</v>
      </c>
    </row>
    <row r="23" spans="1:11" ht="14.1" customHeight="1" x14ac:dyDescent="0.2">
      <c r="A23" s="306">
        <v>23</v>
      </c>
      <c r="B23" s="307" t="s">
        <v>240</v>
      </c>
      <c r="C23" s="308"/>
      <c r="D23" s="113">
        <v>0.56945291844620705</v>
      </c>
      <c r="E23" s="115">
        <v>28</v>
      </c>
      <c r="F23" s="114">
        <v>28</v>
      </c>
      <c r="G23" s="114">
        <v>35</v>
      </c>
      <c r="H23" s="114">
        <v>17</v>
      </c>
      <c r="I23" s="140">
        <v>41</v>
      </c>
      <c r="J23" s="115">
        <v>-13</v>
      </c>
      <c r="K23" s="116">
        <v>-31.707317073170731</v>
      </c>
    </row>
    <row r="24" spans="1:11" ht="14.1" customHeight="1" x14ac:dyDescent="0.2">
      <c r="A24" s="306">
        <v>24</v>
      </c>
      <c r="B24" s="307" t="s">
        <v>241</v>
      </c>
      <c r="C24" s="308"/>
      <c r="D24" s="113">
        <v>1.1185682326621924</v>
      </c>
      <c r="E24" s="115">
        <v>55</v>
      </c>
      <c r="F24" s="114">
        <v>44</v>
      </c>
      <c r="G24" s="114">
        <v>46</v>
      </c>
      <c r="H24" s="114">
        <v>44</v>
      </c>
      <c r="I24" s="140">
        <v>74</v>
      </c>
      <c r="J24" s="115">
        <v>-19</v>
      </c>
      <c r="K24" s="116">
        <v>-25.675675675675677</v>
      </c>
    </row>
    <row r="25" spans="1:11" ht="14.1" customHeight="1" x14ac:dyDescent="0.2">
      <c r="A25" s="306">
        <v>25</v>
      </c>
      <c r="B25" s="307" t="s">
        <v>242</v>
      </c>
      <c r="C25" s="308"/>
      <c r="D25" s="113">
        <v>3.5387431360585722</v>
      </c>
      <c r="E25" s="115">
        <v>174</v>
      </c>
      <c r="F25" s="114">
        <v>104</v>
      </c>
      <c r="G25" s="114">
        <v>159</v>
      </c>
      <c r="H25" s="114">
        <v>173</v>
      </c>
      <c r="I25" s="140">
        <v>189</v>
      </c>
      <c r="J25" s="115">
        <v>-15</v>
      </c>
      <c r="K25" s="116">
        <v>-7.9365079365079367</v>
      </c>
    </row>
    <row r="26" spans="1:11" ht="14.1" customHeight="1" x14ac:dyDescent="0.2">
      <c r="A26" s="306">
        <v>26</v>
      </c>
      <c r="B26" s="307" t="s">
        <v>243</v>
      </c>
      <c r="C26" s="308"/>
      <c r="D26" s="113">
        <v>1.6676835468781777</v>
      </c>
      <c r="E26" s="115">
        <v>82</v>
      </c>
      <c r="F26" s="114">
        <v>49</v>
      </c>
      <c r="G26" s="114">
        <v>67</v>
      </c>
      <c r="H26" s="114">
        <v>57</v>
      </c>
      <c r="I26" s="140">
        <v>94</v>
      </c>
      <c r="J26" s="115">
        <v>-12</v>
      </c>
      <c r="K26" s="116">
        <v>-12.76595744680851</v>
      </c>
    </row>
    <row r="27" spans="1:11" ht="14.1" customHeight="1" x14ac:dyDescent="0.2">
      <c r="A27" s="306">
        <v>27</v>
      </c>
      <c r="B27" s="307" t="s">
        <v>244</v>
      </c>
      <c r="C27" s="308"/>
      <c r="D27" s="113">
        <v>0.83384177343908883</v>
      </c>
      <c r="E27" s="115">
        <v>41</v>
      </c>
      <c r="F27" s="114">
        <v>34</v>
      </c>
      <c r="G27" s="114">
        <v>53</v>
      </c>
      <c r="H27" s="114">
        <v>53</v>
      </c>
      <c r="I27" s="140">
        <v>54</v>
      </c>
      <c r="J27" s="115">
        <v>-13</v>
      </c>
      <c r="K27" s="116">
        <v>-24.074074074074073</v>
      </c>
    </row>
    <row r="28" spans="1:11" ht="14.1" customHeight="1" x14ac:dyDescent="0.2">
      <c r="A28" s="306">
        <v>28</v>
      </c>
      <c r="B28" s="307" t="s">
        <v>245</v>
      </c>
      <c r="C28" s="308"/>
      <c r="D28" s="113">
        <v>0.10168802115110839</v>
      </c>
      <c r="E28" s="115">
        <v>5</v>
      </c>
      <c r="F28" s="114">
        <v>7</v>
      </c>
      <c r="G28" s="114">
        <v>7</v>
      </c>
      <c r="H28" s="114">
        <v>4</v>
      </c>
      <c r="I28" s="140" t="s">
        <v>513</v>
      </c>
      <c r="J28" s="115" t="s">
        <v>513</v>
      </c>
      <c r="K28" s="116" t="s">
        <v>513</v>
      </c>
    </row>
    <row r="29" spans="1:11" ht="14.1" customHeight="1" x14ac:dyDescent="0.2">
      <c r="A29" s="306">
        <v>29</v>
      </c>
      <c r="B29" s="307" t="s">
        <v>246</v>
      </c>
      <c r="C29" s="308"/>
      <c r="D29" s="113">
        <v>2.8676021964612568</v>
      </c>
      <c r="E29" s="115">
        <v>141</v>
      </c>
      <c r="F29" s="114">
        <v>116</v>
      </c>
      <c r="G29" s="114">
        <v>125</v>
      </c>
      <c r="H29" s="114">
        <v>109</v>
      </c>
      <c r="I29" s="140">
        <v>182</v>
      </c>
      <c r="J29" s="115">
        <v>-41</v>
      </c>
      <c r="K29" s="116">
        <v>-22.527472527472529</v>
      </c>
    </row>
    <row r="30" spans="1:11" ht="14.1" customHeight="1" x14ac:dyDescent="0.2">
      <c r="A30" s="306" t="s">
        <v>247</v>
      </c>
      <c r="B30" s="307" t="s">
        <v>248</v>
      </c>
      <c r="C30" s="308"/>
      <c r="D30" s="113">
        <v>0.20337604230221679</v>
      </c>
      <c r="E30" s="115">
        <v>10</v>
      </c>
      <c r="F30" s="114">
        <v>10</v>
      </c>
      <c r="G30" s="114">
        <v>24</v>
      </c>
      <c r="H30" s="114">
        <v>23</v>
      </c>
      <c r="I30" s="140">
        <v>49</v>
      </c>
      <c r="J30" s="115">
        <v>-39</v>
      </c>
      <c r="K30" s="116">
        <v>-79.591836734693871</v>
      </c>
    </row>
    <row r="31" spans="1:11" ht="14.1" customHeight="1" x14ac:dyDescent="0.2">
      <c r="A31" s="306" t="s">
        <v>249</v>
      </c>
      <c r="B31" s="307" t="s">
        <v>250</v>
      </c>
      <c r="C31" s="308"/>
      <c r="D31" s="113">
        <v>2.66422615415904</v>
      </c>
      <c r="E31" s="115">
        <v>131</v>
      </c>
      <c r="F31" s="114">
        <v>106</v>
      </c>
      <c r="G31" s="114">
        <v>101</v>
      </c>
      <c r="H31" s="114">
        <v>86</v>
      </c>
      <c r="I31" s="140">
        <v>133</v>
      </c>
      <c r="J31" s="115">
        <v>-2</v>
      </c>
      <c r="K31" s="116">
        <v>-1.5037593984962405</v>
      </c>
    </row>
    <row r="32" spans="1:11" ht="14.1" customHeight="1" x14ac:dyDescent="0.2">
      <c r="A32" s="306">
        <v>31</v>
      </c>
      <c r="B32" s="307" t="s">
        <v>251</v>
      </c>
      <c r="C32" s="308"/>
      <c r="D32" s="113">
        <v>0.83384177343908883</v>
      </c>
      <c r="E32" s="115">
        <v>41</v>
      </c>
      <c r="F32" s="114">
        <v>29</v>
      </c>
      <c r="G32" s="114">
        <v>26</v>
      </c>
      <c r="H32" s="114">
        <v>31</v>
      </c>
      <c r="I32" s="140">
        <v>40</v>
      </c>
      <c r="J32" s="115">
        <v>1</v>
      </c>
      <c r="K32" s="116">
        <v>2.5</v>
      </c>
    </row>
    <row r="33" spans="1:11" ht="14.1" customHeight="1" x14ac:dyDescent="0.2">
      <c r="A33" s="306">
        <v>32</v>
      </c>
      <c r="B33" s="307" t="s">
        <v>252</v>
      </c>
      <c r="C33" s="308"/>
      <c r="D33" s="113">
        <v>4.3522473052674391</v>
      </c>
      <c r="E33" s="115">
        <v>214</v>
      </c>
      <c r="F33" s="114">
        <v>270</v>
      </c>
      <c r="G33" s="114">
        <v>167</v>
      </c>
      <c r="H33" s="114">
        <v>174</v>
      </c>
      <c r="I33" s="140">
        <v>235</v>
      </c>
      <c r="J33" s="115">
        <v>-21</v>
      </c>
      <c r="K33" s="116">
        <v>-8.9361702127659566</v>
      </c>
    </row>
    <row r="34" spans="1:11" ht="14.1" customHeight="1" x14ac:dyDescent="0.2">
      <c r="A34" s="306">
        <v>33</v>
      </c>
      <c r="B34" s="307" t="s">
        <v>253</v>
      </c>
      <c r="C34" s="308"/>
      <c r="D34" s="113">
        <v>1.7897091722595078</v>
      </c>
      <c r="E34" s="115">
        <v>88</v>
      </c>
      <c r="F34" s="114">
        <v>111</v>
      </c>
      <c r="G34" s="114">
        <v>76</v>
      </c>
      <c r="H34" s="114">
        <v>71</v>
      </c>
      <c r="I34" s="140">
        <v>76</v>
      </c>
      <c r="J34" s="115">
        <v>12</v>
      </c>
      <c r="K34" s="116">
        <v>15.789473684210526</v>
      </c>
    </row>
    <row r="35" spans="1:11" ht="14.1" customHeight="1" x14ac:dyDescent="0.2">
      <c r="A35" s="306">
        <v>34</v>
      </c>
      <c r="B35" s="307" t="s">
        <v>254</v>
      </c>
      <c r="C35" s="308"/>
      <c r="D35" s="113">
        <v>2.5828757372381532</v>
      </c>
      <c r="E35" s="115">
        <v>127</v>
      </c>
      <c r="F35" s="114">
        <v>94</v>
      </c>
      <c r="G35" s="114">
        <v>84</v>
      </c>
      <c r="H35" s="114">
        <v>104</v>
      </c>
      <c r="I35" s="140">
        <v>133</v>
      </c>
      <c r="J35" s="115">
        <v>-6</v>
      </c>
      <c r="K35" s="116">
        <v>-4.511278195488722</v>
      </c>
    </row>
    <row r="36" spans="1:11" ht="14.1" customHeight="1" x14ac:dyDescent="0.2">
      <c r="A36" s="306">
        <v>41</v>
      </c>
      <c r="B36" s="307" t="s">
        <v>255</v>
      </c>
      <c r="C36" s="308"/>
      <c r="D36" s="113">
        <v>0.46776489729509863</v>
      </c>
      <c r="E36" s="115">
        <v>23</v>
      </c>
      <c r="F36" s="114">
        <v>23</v>
      </c>
      <c r="G36" s="114">
        <v>17</v>
      </c>
      <c r="H36" s="114">
        <v>9</v>
      </c>
      <c r="I36" s="140">
        <v>33</v>
      </c>
      <c r="J36" s="115">
        <v>-10</v>
      </c>
      <c r="K36" s="116">
        <v>-30.303030303030305</v>
      </c>
    </row>
    <row r="37" spans="1:11" ht="14.1" customHeight="1" x14ac:dyDescent="0.2">
      <c r="A37" s="306">
        <v>42</v>
      </c>
      <c r="B37" s="307" t="s">
        <v>256</v>
      </c>
      <c r="C37" s="308"/>
      <c r="D37" s="113">
        <v>0.10168802115110839</v>
      </c>
      <c r="E37" s="115">
        <v>5</v>
      </c>
      <c r="F37" s="114">
        <v>5</v>
      </c>
      <c r="G37" s="114">
        <v>6</v>
      </c>
      <c r="H37" s="114" t="s">
        <v>513</v>
      </c>
      <c r="I37" s="140">
        <v>8</v>
      </c>
      <c r="J37" s="115">
        <v>-3</v>
      </c>
      <c r="K37" s="116">
        <v>-37.5</v>
      </c>
    </row>
    <row r="38" spans="1:11" ht="14.1" customHeight="1" x14ac:dyDescent="0.2">
      <c r="A38" s="306">
        <v>43</v>
      </c>
      <c r="B38" s="307" t="s">
        <v>257</v>
      </c>
      <c r="C38" s="308"/>
      <c r="D38" s="113">
        <v>0.26438885499288184</v>
      </c>
      <c r="E38" s="115">
        <v>13</v>
      </c>
      <c r="F38" s="114">
        <v>18</v>
      </c>
      <c r="G38" s="114">
        <v>26</v>
      </c>
      <c r="H38" s="114">
        <v>22</v>
      </c>
      <c r="I38" s="140">
        <v>17</v>
      </c>
      <c r="J38" s="115">
        <v>-4</v>
      </c>
      <c r="K38" s="116">
        <v>-23.529411764705884</v>
      </c>
    </row>
    <row r="39" spans="1:11" ht="14.1" customHeight="1" x14ac:dyDescent="0.2">
      <c r="A39" s="306">
        <v>51</v>
      </c>
      <c r="B39" s="307" t="s">
        <v>258</v>
      </c>
      <c r="C39" s="308"/>
      <c r="D39" s="113">
        <v>19.544437665243034</v>
      </c>
      <c r="E39" s="115">
        <v>961</v>
      </c>
      <c r="F39" s="114">
        <v>790</v>
      </c>
      <c r="G39" s="114">
        <v>703</v>
      </c>
      <c r="H39" s="114">
        <v>730</v>
      </c>
      <c r="I39" s="140">
        <v>830</v>
      </c>
      <c r="J39" s="115">
        <v>131</v>
      </c>
      <c r="K39" s="116">
        <v>15.783132530120483</v>
      </c>
    </row>
    <row r="40" spans="1:11" ht="14.1" customHeight="1" x14ac:dyDescent="0.2">
      <c r="A40" s="306" t="s">
        <v>259</v>
      </c>
      <c r="B40" s="307" t="s">
        <v>260</v>
      </c>
      <c r="C40" s="308"/>
      <c r="D40" s="113">
        <v>18.873296725645719</v>
      </c>
      <c r="E40" s="115">
        <v>928</v>
      </c>
      <c r="F40" s="114">
        <v>764</v>
      </c>
      <c r="G40" s="114">
        <v>682</v>
      </c>
      <c r="H40" s="114">
        <v>701</v>
      </c>
      <c r="I40" s="140">
        <v>794</v>
      </c>
      <c r="J40" s="115">
        <v>134</v>
      </c>
      <c r="K40" s="116">
        <v>16.876574307304786</v>
      </c>
    </row>
    <row r="41" spans="1:11" ht="14.1" customHeight="1" x14ac:dyDescent="0.2">
      <c r="A41" s="306"/>
      <c r="B41" s="307" t="s">
        <v>261</v>
      </c>
      <c r="C41" s="308"/>
      <c r="D41" s="113">
        <v>16.45312182224934</v>
      </c>
      <c r="E41" s="115">
        <v>809</v>
      </c>
      <c r="F41" s="114">
        <v>674</v>
      </c>
      <c r="G41" s="114">
        <v>551</v>
      </c>
      <c r="H41" s="114">
        <v>559</v>
      </c>
      <c r="I41" s="140">
        <v>706</v>
      </c>
      <c r="J41" s="115">
        <v>103</v>
      </c>
      <c r="K41" s="116">
        <v>14.589235127478753</v>
      </c>
    </row>
    <row r="42" spans="1:11" ht="14.1" customHeight="1" x14ac:dyDescent="0.2">
      <c r="A42" s="306">
        <v>52</v>
      </c>
      <c r="B42" s="307" t="s">
        <v>262</v>
      </c>
      <c r="C42" s="308"/>
      <c r="D42" s="113">
        <v>6.0199308521456176</v>
      </c>
      <c r="E42" s="115">
        <v>296</v>
      </c>
      <c r="F42" s="114">
        <v>231</v>
      </c>
      <c r="G42" s="114">
        <v>226</v>
      </c>
      <c r="H42" s="114">
        <v>207</v>
      </c>
      <c r="I42" s="140">
        <v>359</v>
      </c>
      <c r="J42" s="115">
        <v>-63</v>
      </c>
      <c r="K42" s="116">
        <v>-17.548746518105851</v>
      </c>
    </row>
    <row r="43" spans="1:11" ht="14.1" customHeight="1" x14ac:dyDescent="0.2">
      <c r="A43" s="306" t="s">
        <v>263</v>
      </c>
      <c r="B43" s="307" t="s">
        <v>264</v>
      </c>
      <c r="C43" s="308"/>
      <c r="D43" s="113">
        <v>5.0437258490949768</v>
      </c>
      <c r="E43" s="115">
        <v>248</v>
      </c>
      <c r="F43" s="114">
        <v>199</v>
      </c>
      <c r="G43" s="114">
        <v>195</v>
      </c>
      <c r="H43" s="114">
        <v>187</v>
      </c>
      <c r="I43" s="140">
        <v>318</v>
      </c>
      <c r="J43" s="115">
        <v>-70</v>
      </c>
      <c r="K43" s="116">
        <v>-22.012578616352201</v>
      </c>
    </row>
    <row r="44" spans="1:11" ht="14.1" customHeight="1" x14ac:dyDescent="0.2">
      <c r="A44" s="306">
        <v>53</v>
      </c>
      <c r="B44" s="307" t="s">
        <v>265</v>
      </c>
      <c r="C44" s="308"/>
      <c r="D44" s="113">
        <v>1.2609314622737442</v>
      </c>
      <c r="E44" s="115">
        <v>62</v>
      </c>
      <c r="F44" s="114">
        <v>93</v>
      </c>
      <c r="G44" s="114">
        <v>76</v>
      </c>
      <c r="H44" s="114">
        <v>52</v>
      </c>
      <c r="I44" s="140">
        <v>42</v>
      </c>
      <c r="J44" s="115">
        <v>20</v>
      </c>
      <c r="K44" s="116">
        <v>47.61904761904762</v>
      </c>
    </row>
    <row r="45" spans="1:11" ht="14.1" customHeight="1" x14ac:dyDescent="0.2">
      <c r="A45" s="306" t="s">
        <v>266</v>
      </c>
      <c r="B45" s="307" t="s">
        <v>267</v>
      </c>
      <c r="C45" s="308"/>
      <c r="D45" s="113">
        <v>1.2202562538133008</v>
      </c>
      <c r="E45" s="115">
        <v>60</v>
      </c>
      <c r="F45" s="114">
        <v>88</v>
      </c>
      <c r="G45" s="114">
        <v>74</v>
      </c>
      <c r="H45" s="114">
        <v>50</v>
      </c>
      <c r="I45" s="140">
        <v>37</v>
      </c>
      <c r="J45" s="115">
        <v>23</v>
      </c>
      <c r="K45" s="116">
        <v>62.162162162162161</v>
      </c>
    </row>
    <row r="46" spans="1:11" ht="14.1" customHeight="1" x14ac:dyDescent="0.2">
      <c r="A46" s="306">
        <v>54</v>
      </c>
      <c r="B46" s="307" t="s">
        <v>268</v>
      </c>
      <c r="C46" s="308"/>
      <c r="D46" s="113">
        <v>3.3353670937563553</v>
      </c>
      <c r="E46" s="115">
        <v>164</v>
      </c>
      <c r="F46" s="114">
        <v>158</v>
      </c>
      <c r="G46" s="114">
        <v>174</v>
      </c>
      <c r="H46" s="114">
        <v>153</v>
      </c>
      <c r="I46" s="140">
        <v>147</v>
      </c>
      <c r="J46" s="115">
        <v>17</v>
      </c>
      <c r="K46" s="116">
        <v>11.564625850340136</v>
      </c>
    </row>
    <row r="47" spans="1:11" ht="14.1" customHeight="1" x14ac:dyDescent="0.2">
      <c r="A47" s="306">
        <v>61</v>
      </c>
      <c r="B47" s="307" t="s">
        <v>269</v>
      </c>
      <c r="C47" s="308"/>
      <c r="D47" s="113">
        <v>1.3016066707341876</v>
      </c>
      <c r="E47" s="115">
        <v>64</v>
      </c>
      <c r="F47" s="114">
        <v>47</v>
      </c>
      <c r="G47" s="114">
        <v>57</v>
      </c>
      <c r="H47" s="114">
        <v>50</v>
      </c>
      <c r="I47" s="140">
        <v>65</v>
      </c>
      <c r="J47" s="115">
        <v>-1</v>
      </c>
      <c r="K47" s="116">
        <v>-1.5384615384615385</v>
      </c>
    </row>
    <row r="48" spans="1:11" ht="14.1" customHeight="1" x14ac:dyDescent="0.2">
      <c r="A48" s="306">
        <v>62</v>
      </c>
      <c r="B48" s="307" t="s">
        <v>270</v>
      </c>
      <c r="C48" s="308"/>
      <c r="D48" s="113">
        <v>7.3418751271100264</v>
      </c>
      <c r="E48" s="115">
        <v>361</v>
      </c>
      <c r="F48" s="114">
        <v>314</v>
      </c>
      <c r="G48" s="114">
        <v>378</v>
      </c>
      <c r="H48" s="114">
        <v>305</v>
      </c>
      <c r="I48" s="140">
        <v>420</v>
      </c>
      <c r="J48" s="115">
        <v>-59</v>
      </c>
      <c r="K48" s="116">
        <v>-14.047619047619047</v>
      </c>
    </row>
    <row r="49" spans="1:11" ht="14.1" customHeight="1" x14ac:dyDescent="0.2">
      <c r="A49" s="306">
        <v>63</v>
      </c>
      <c r="B49" s="307" t="s">
        <v>271</v>
      </c>
      <c r="C49" s="308"/>
      <c r="D49" s="113">
        <v>4.1692088671954446</v>
      </c>
      <c r="E49" s="115">
        <v>205</v>
      </c>
      <c r="F49" s="114">
        <v>157</v>
      </c>
      <c r="G49" s="114">
        <v>162</v>
      </c>
      <c r="H49" s="114">
        <v>163</v>
      </c>
      <c r="I49" s="140">
        <v>243</v>
      </c>
      <c r="J49" s="115">
        <v>-38</v>
      </c>
      <c r="K49" s="116">
        <v>-15.637860082304528</v>
      </c>
    </row>
    <row r="50" spans="1:11" ht="14.1" customHeight="1" x14ac:dyDescent="0.2">
      <c r="A50" s="306" t="s">
        <v>272</v>
      </c>
      <c r="B50" s="307" t="s">
        <v>273</v>
      </c>
      <c r="C50" s="308"/>
      <c r="D50" s="113">
        <v>0.38641448037421194</v>
      </c>
      <c r="E50" s="115">
        <v>19</v>
      </c>
      <c r="F50" s="114">
        <v>23</v>
      </c>
      <c r="G50" s="114">
        <v>19</v>
      </c>
      <c r="H50" s="114">
        <v>23</v>
      </c>
      <c r="I50" s="140">
        <v>45</v>
      </c>
      <c r="J50" s="115">
        <v>-26</v>
      </c>
      <c r="K50" s="116">
        <v>-57.777777777777779</v>
      </c>
    </row>
    <row r="51" spans="1:11" ht="14.1" customHeight="1" x14ac:dyDescent="0.2">
      <c r="A51" s="306" t="s">
        <v>274</v>
      </c>
      <c r="B51" s="307" t="s">
        <v>275</v>
      </c>
      <c r="C51" s="308"/>
      <c r="D51" s="113">
        <v>3.5184055318283507</v>
      </c>
      <c r="E51" s="115">
        <v>173</v>
      </c>
      <c r="F51" s="114">
        <v>130</v>
      </c>
      <c r="G51" s="114">
        <v>137</v>
      </c>
      <c r="H51" s="114">
        <v>132</v>
      </c>
      <c r="I51" s="140">
        <v>191</v>
      </c>
      <c r="J51" s="115">
        <v>-18</v>
      </c>
      <c r="K51" s="116">
        <v>-9.4240837696335085</v>
      </c>
    </row>
    <row r="52" spans="1:11" ht="14.1" customHeight="1" x14ac:dyDescent="0.2">
      <c r="A52" s="306">
        <v>71</v>
      </c>
      <c r="B52" s="307" t="s">
        <v>276</v>
      </c>
      <c r="C52" s="308"/>
      <c r="D52" s="113">
        <v>8.5824689851535485</v>
      </c>
      <c r="E52" s="115">
        <v>422</v>
      </c>
      <c r="F52" s="114">
        <v>275</v>
      </c>
      <c r="G52" s="114">
        <v>272</v>
      </c>
      <c r="H52" s="114">
        <v>308</v>
      </c>
      <c r="I52" s="140">
        <v>363</v>
      </c>
      <c r="J52" s="115">
        <v>59</v>
      </c>
      <c r="K52" s="116">
        <v>16.253443526170798</v>
      </c>
    </row>
    <row r="53" spans="1:11" ht="14.1" customHeight="1" x14ac:dyDescent="0.2">
      <c r="A53" s="306" t="s">
        <v>277</v>
      </c>
      <c r="B53" s="307" t="s">
        <v>278</v>
      </c>
      <c r="C53" s="308"/>
      <c r="D53" s="113">
        <v>2.8472645922310353</v>
      </c>
      <c r="E53" s="115">
        <v>140</v>
      </c>
      <c r="F53" s="114">
        <v>88</v>
      </c>
      <c r="G53" s="114">
        <v>70</v>
      </c>
      <c r="H53" s="114">
        <v>97</v>
      </c>
      <c r="I53" s="140">
        <v>112</v>
      </c>
      <c r="J53" s="115">
        <v>28</v>
      </c>
      <c r="K53" s="116">
        <v>25</v>
      </c>
    </row>
    <row r="54" spans="1:11" ht="14.1" customHeight="1" x14ac:dyDescent="0.2">
      <c r="A54" s="306" t="s">
        <v>279</v>
      </c>
      <c r="B54" s="307" t="s">
        <v>280</v>
      </c>
      <c r="C54" s="308"/>
      <c r="D54" s="113">
        <v>4.8606874110229814</v>
      </c>
      <c r="E54" s="115">
        <v>239</v>
      </c>
      <c r="F54" s="114">
        <v>167</v>
      </c>
      <c r="G54" s="114">
        <v>170</v>
      </c>
      <c r="H54" s="114">
        <v>192</v>
      </c>
      <c r="I54" s="140">
        <v>221</v>
      </c>
      <c r="J54" s="115">
        <v>18</v>
      </c>
      <c r="K54" s="116">
        <v>8.1447963800904972</v>
      </c>
    </row>
    <row r="55" spans="1:11" ht="14.1" customHeight="1" x14ac:dyDescent="0.2">
      <c r="A55" s="306">
        <v>72</v>
      </c>
      <c r="B55" s="307" t="s">
        <v>281</v>
      </c>
      <c r="C55" s="308"/>
      <c r="D55" s="113">
        <v>1.1999186495830791</v>
      </c>
      <c r="E55" s="115">
        <v>59</v>
      </c>
      <c r="F55" s="114">
        <v>49</v>
      </c>
      <c r="G55" s="114">
        <v>48</v>
      </c>
      <c r="H55" s="114">
        <v>48</v>
      </c>
      <c r="I55" s="140">
        <v>75</v>
      </c>
      <c r="J55" s="115">
        <v>-16</v>
      </c>
      <c r="K55" s="116">
        <v>-21.333333333333332</v>
      </c>
    </row>
    <row r="56" spans="1:11" ht="14.1" customHeight="1" x14ac:dyDescent="0.2">
      <c r="A56" s="306" t="s">
        <v>282</v>
      </c>
      <c r="B56" s="307" t="s">
        <v>283</v>
      </c>
      <c r="C56" s="308"/>
      <c r="D56" s="113">
        <v>0.18303843807199513</v>
      </c>
      <c r="E56" s="115">
        <v>9</v>
      </c>
      <c r="F56" s="114">
        <v>17</v>
      </c>
      <c r="G56" s="114">
        <v>14</v>
      </c>
      <c r="H56" s="114">
        <v>9</v>
      </c>
      <c r="I56" s="140">
        <v>25</v>
      </c>
      <c r="J56" s="115">
        <v>-16</v>
      </c>
      <c r="K56" s="116">
        <v>-64</v>
      </c>
    </row>
    <row r="57" spans="1:11" ht="14.1" customHeight="1" x14ac:dyDescent="0.2">
      <c r="A57" s="306" t="s">
        <v>284</v>
      </c>
      <c r="B57" s="307" t="s">
        <v>285</v>
      </c>
      <c r="C57" s="308"/>
      <c r="D57" s="113">
        <v>0.83384177343908883</v>
      </c>
      <c r="E57" s="115">
        <v>41</v>
      </c>
      <c r="F57" s="114">
        <v>27</v>
      </c>
      <c r="G57" s="114">
        <v>29</v>
      </c>
      <c r="H57" s="114">
        <v>29</v>
      </c>
      <c r="I57" s="140">
        <v>41</v>
      </c>
      <c r="J57" s="115">
        <v>0</v>
      </c>
      <c r="K57" s="116">
        <v>0</v>
      </c>
    </row>
    <row r="58" spans="1:11" ht="14.1" customHeight="1" x14ac:dyDescent="0.2">
      <c r="A58" s="306">
        <v>73</v>
      </c>
      <c r="B58" s="307" t="s">
        <v>286</v>
      </c>
      <c r="C58" s="308"/>
      <c r="D58" s="113">
        <v>1.8710595891803945</v>
      </c>
      <c r="E58" s="115">
        <v>92</v>
      </c>
      <c r="F58" s="114">
        <v>63</v>
      </c>
      <c r="G58" s="114">
        <v>71</v>
      </c>
      <c r="H58" s="114">
        <v>51</v>
      </c>
      <c r="I58" s="140">
        <v>71</v>
      </c>
      <c r="J58" s="115">
        <v>21</v>
      </c>
      <c r="K58" s="116">
        <v>29.577464788732396</v>
      </c>
    </row>
    <row r="59" spans="1:11" ht="14.1" customHeight="1" x14ac:dyDescent="0.2">
      <c r="A59" s="306" t="s">
        <v>287</v>
      </c>
      <c r="B59" s="307" t="s">
        <v>288</v>
      </c>
      <c r="C59" s="308"/>
      <c r="D59" s="113">
        <v>1.7490339637990644</v>
      </c>
      <c r="E59" s="115">
        <v>86</v>
      </c>
      <c r="F59" s="114">
        <v>57</v>
      </c>
      <c r="G59" s="114">
        <v>58</v>
      </c>
      <c r="H59" s="114">
        <v>42</v>
      </c>
      <c r="I59" s="140">
        <v>65</v>
      </c>
      <c r="J59" s="115">
        <v>21</v>
      </c>
      <c r="K59" s="116">
        <v>32.307692307692307</v>
      </c>
    </row>
    <row r="60" spans="1:11" ht="14.1" customHeight="1" x14ac:dyDescent="0.2">
      <c r="A60" s="306">
        <v>81</v>
      </c>
      <c r="B60" s="307" t="s">
        <v>289</v>
      </c>
      <c r="C60" s="308"/>
      <c r="D60" s="113">
        <v>6.9147854382753708</v>
      </c>
      <c r="E60" s="115">
        <v>340</v>
      </c>
      <c r="F60" s="114">
        <v>348</v>
      </c>
      <c r="G60" s="114">
        <v>223</v>
      </c>
      <c r="H60" s="114">
        <v>224</v>
      </c>
      <c r="I60" s="140">
        <v>275</v>
      </c>
      <c r="J60" s="115">
        <v>65</v>
      </c>
      <c r="K60" s="116">
        <v>23.636363636363637</v>
      </c>
    </row>
    <row r="61" spans="1:11" ht="14.1" customHeight="1" x14ac:dyDescent="0.2">
      <c r="A61" s="306" t="s">
        <v>290</v>
      </c>
      <c r="B61" s="307" t="s">
        <v>291</v>
      </c>
      <c r="C61" s="308"/>
      <c r="D61" s="113">
        <v>1.647345942647956</v>
      </c>
      <c r="E61" s="115">
        <v>81</v>
      </c>
      <c r="F61" s="114">
        <v>62</v>
      </c>
      <c r="G61" s="114">
        <v>50</v>
      </c>
      <c r="H61" s="114">
        <v>66</v>
      </c>
      <c r="I61" s="140">
        <v>67</v>
      </c>
      <c r="J61" s="115">
        <v>14</v>
      </c>
      <c r="K61" s="116">
        <v>20.895522388059703</v>
      </c>
    </row>
    <row r="62" spans="1:11" ht="14.1" customHeight="1" x14ac:dyDescent="0.2">
      <c r="A62" s="306" t="s">
        <v>292</v>
      </c>
      <c r="B62" s="307" t="s">
        <v>293</v>
      </c>
      <c r="C62" s="308"/>
      <c r="D62" s="113">
        <v>3.2743542810656905</v>
      </c>
      <c r="E62" s="115">
        <v>161</v>
      </c>
      <c r="F62" s="114">
        <v>152</v>
      </c>
      <c r="G62" s="114">
        <v>113</v>
      </c>
      <c r="H62" s="114">
        <v>96</v>
      </c>
      <c r="I62" s="140">
        <v>125</v>
      </c>
      <c r="J62" s="115">
        <v>36</v>
      </c>
      <c r="K62" s="116">
        <v>28.8</v>
      </c>
    </row>
    <row r="63" spans="1:11" ht="14.1" customHeight="1" x14ac:dyDescent="0.2">
      <c r="A63" s="306"/>
      <c r="B63" s="307" t="s">
        <v>294</v>
      </c>
      <c r="C63" s="308"/>
      <c r="D63" s="113">
        <v>3.0913158429936956</v>
      </c>
      <c r="E63" s="115">
        <v>152</v>
      </c>
      <c r="F63" s="114">
        <v>140</v>
      </c>
      <c r="G63" s="114">
        <v>100</v>
      </c>
      <c r="H63" s="114">
        <v>86</v>
      </c>
      <c r="I63" s="140">
        <v>111</v>
      </c>
      <c r="J63" s="115">
        <v>41</v>
      </c>
      <c r="K63" s="116">
        <v>36.936936936936938</v>
      </c>
    </row>
    <row r="64" spans="1:11" ht="14.1" customHeight="1" x14ac:dyDescent="0.2">
      <c r="A64" s="306" t="s">
        <v>295</v>
      </c>
      <c r="B64" s="307" t="s">
        <v>296</v>
      </c>
      <c r="C64" s="308"/>
      <c r="D64" s="113">
        <v>1.1592434411226358</v>
      </c>
      <c r="E64" s="115">
        <v>57</v>
      </c>
      <c r="F64" s="114">
        <v>50</v>
      </c>
      <c r="G64" s="114">
        <v>23</v>
      </c>
      <c r="H64" s="114">
        <v>21</v>
      </c>
      <c r="I64" s="140">
        <v>35</v>
      </c>
      <c r="J64" s="115">
        <v>22</v>
      </c>
      <c r="K64" s="116">
        <v>62.857142857142854</v>
      </c>
    </row>
    <row r="65" spans="1:11" ht="14.1" customHeight="1" x14ac:dyDescent="0.2">
      <c r="A65" s="306" t="s">
        <v>297</v>
      </c>
      <c r="B65" s="307" t="s">
        <v>298</v>
      </c>
      <c r="C65" s="308"/>
      <c r="D65" s="113">
        <v>0.38641448037421194</v>
      </c>
      <c r="E65" s="115">
        <v>19</v>
      </c>
      <c r="F65" s="114">
        <v>54</v>
      </c>
      <c r="G65" s="114">
        <v>25</v>
      </c>
      <c r="H65" s="114">
        <v>22</v>
      </c>
      <c r="I65" s="140">
        <v>37</v>
      </c>
      <c r="J65" s="115">
        <v>-18</v>
      </c>
      <c r="K65" s="116">
        <v>-48.648648648648646</v>
      </c>
    </row>
    <row r="66" spans="1:11" ht="14.1" customHeight="1" x14ac:dyDescent="0.2">
      <c r="A66" s="306">
        <v>82</v>
      </c>
      <c r="B66" s="307" t="s">
        <v>299</v>
      </c>
      <c r="C66" s="308"/>
      <c r="D66" s="113">
        <v>3.5794183445190155</v>
      </c>
      <c r="E66" s="115">
        <v>176</v>
      </c>
      <c r="F66" s="114">
        <v>184</v>
      </c>
      <c r="G66" s="114">
        <v>108</v>
      </c>
      <c r="H66" s="114">
        <v>135</v>
      </c>
      <c r="I66" s="140">
        <v>147</v>
      </c>
      <c r="J66" s="115">
        <v>29</v>
      </c>
      <c r="K66" s="116">
        <v>19.727891156462587</v>
      </c>
    </row>
    <row r="67" spans="1:11" ht="14.1" customHeight="1" x14ac:dyDescent="0.2">
      <c r="A67" s="306" t="s">
        <v>300</v>
      </c>
      <c r="B67" s="307" t="s">
        <v>301</v>
      </c>
      <c r="C67" s="308"/>
      <c r="D67" s="113">
        <v>1.8913971934106162</v>
      </c>
      <c r="E67" s="115">
        <v>93</v>
      </c>
      <c r="F67" s="114">
        <v>147</v>
      </c>
      <c r="G67" s="114">
        <v>70</v>
      </c>
      <c r="H67" s="114">
        <v>89</v>
      </c>
      <c r="I67" s="140">
        <v>96</v>
      </c>
      <c r="J67" s="115">
        <v>-3</v>
      </c>
      <c r="K67" s="116">
        <v>-3.125</v>
      </c>
    </row>
    <row r="68" spans="1:11" ht="14.1" customHeight="1" x14ac:dyDescent="0.2">
      <c r="A68" s="306" t="s">
        <v>302</v>
      </c>
      <c r="B68" s="307" t="s">
        <v>303</v>
      </c>
      <c r="C68" s="308"/>
      <c r="D68" s="113">
        <v>1.3829570876550743</v>
      </c>
      <c r="E68" s="115">
        <v>68</v>
      </c>
      <c r="F68" s="114">
        <v>25</v>
      </c>
      <c r="G68" s="114">
        <v>24</v>
      </c>
      <c r="H68" s="114">
        <v>32</v>
      </c>
      <c r="I68" s="140">
        <v>34</v>
      </c>
      <c r="J68" s="115">
        <v>34</v>
      </c>
      <c r="K68" s="116">
        <v>100</v>
      </c>
    </row>
    <row r="69" spans="1:11" ht="14.1" customHeight="1" x14ac:dyDescent="0.2">
      <c r="A69" s="306">
        <v>83</v>
      </c>
      <c r="B69" s="307" t="s">
        <v>304</v>
      </c>
      <c r="C69" s="308"/>
      <c r="D69" s="113">
        <v>4.1081960545047798</v>
      </c>
      <c r="E69" s="115">
        <v>202</v>
      </c>
      <c r="F69" s="114">
        <v>153</v>
      </c>
      <c r="G69" s="114">
        <v>263</v>
      </c>
      <c r="H69" s="114">
        <v>156</v>
      </c>
      <c r="I69" s="140">
        <v>223</v>
      </c>
      <c r="J69" s="115">
        <v>-21</v>
      </c>
      <c r="K69" s="116">
        <v>-9.4170403587443943</v>
      </c>
    </row>
    <row r="70" spans="1:11" ht="14.1" customHeight="1" x14ac:dyDescent="0.2">
      <c r="A70" s="306" t="s">
        <v>305</v>
      </c>
      <c r="B70" s="307" t="s">
        <v>306</v>
      </c>
      <c r="C70" s="308"/>
      <c r="D70" s="113">
        <v>3.6200935529794589</v>
      </c>
      <c r="E70" s="115">
        <v>178</v>
      </c>
      <c r="F70" s="114">
        <v>129</v>
      </c>
      <c r="G70" s="114">
        <v>212</v>
      </c>
      <c r="H70" s="114">
        <v>137</v>
      </c>
      <c r="I70" s="140">
        <v>187</v>
      </c>
      <c r="J70" s="115">
        <v>-9</v>
      </c>
      <c r="K70" s="116">
        <v>-4.8128342245989302</v>
      </c>
    </row>
    <row r="71" spans="1:11" ht="14.1" customHeight="1" x14ac:dyDescent="0.2">
      <c r="A71" s="306"/>
      <c r="B71" s="307" t="s">
        <v>307</v>
      </c>
      <c r="C71" s="308"/>
      <c r="D71" s="113">
        <v>2.4201749033963798</v>
      </c>
      <c r="E71" s="115">
        <v>119</v>
      </c>
      <c r="F71" s="114">
        <v>66</v>
      </c>
      <c r="G71" s="114">
        <v>139</v>
      </c>
      <c r="H71" s="114">
        <v>82</v>
      </c>
      <c r="I71" s="140">
        <v>103</v>
      </c>
      <c r="J71" s="115">
        <v>16</v>
      </c>
      <c r="K71" s="116">
        <v>15.533980582524272</v>
      </c>
    </row>
    <row r="72" spans="1:11" ht="14.1" customHeight="1" x14ac:dyDescent="0.2">
      <c r="A72" s="306">
        <v>84</v>
      </c>
      <c r="B72" s="307" t="s">
        <v>308</v>
      </c>
      <c r="C72" s="308"/>
      <c r="D72" s="113">
        <v>2.033760423022168</v>
      </c>
      <c r="E72" s="115">
        <v>100</v>
      </c>
      <c r="F72" s="114">
        <v>49</v>
      </c>
      <c r="G72" s="114">
        <v>75</v>
      </c>
      <c r="H72" s="114">
        <v>47</v>
      </c>
      <c r="I72" s="140">
        <v>33</v>
      </c>
      <c r="J72" s="115">
        <v>67</v>
      </c>
      <c r="K72" s="116">
        <v>203.03030303030303</v>
      </c>
    </row>
    <row r="73" spans="1:11" ht="14.1" customHeight="1" x14ac:dyDescent="0.2">
      <c r="A73" s="306" t="s">
        <v>309</v>
      </c>
      <c r="B73" s="307" t="s">
        <v>310</v>
      </c>
      <c r="C73" s="308"/>
      <c r="D73" s="113">
        <v>0.93552979459019725</v>
      </c>
      <c r="E73" s="115">
        <v>46</v>
      </c>
      <c r="F73" s="114">
        <v>21</v>
      </c>
      <c r="G73" s="114">
        <v>37</v>
      </c>
      <c r="H73" s="114">
        <v>20</v>
      </c>
      <c r="I73" s="140">
        <v>13</v>
      </c>
      <c r="J73" s="115">
        <v>33</v>
      </c>
      <c r="K73" s="116" t="s">
        <v>514</v>
      </c>
    </row>
    <row r="74" spans="1:11" ht="14.1" customHeight="1" x14ac:dyDescent="0.2">
      <c r="A74" s="306" t="s">
        <v>311</v>
      </c>
      <c r="B74" s="307" t="s">
        <v>312</v>
      </c>
      <c r="C74" s="308"/>
      <c r="D74" s="113">
        <v>0.20337604230221679</v>
      </c>
      <c r="E74" s="115">
        <v>10</v>
      </c>
      <c r="F74" s="114">
        <v>5</v>
      </c>
      <c r="G74" s="114">
        <v>10</v>
      </c>
      <c r="H74" s="114">
        <v>6</v>
      </c>
      <c r="I74" s="140">
        <v>3</v>
      </c>
      <c r="J74" s="115">
        <v>7</v>
      </c>
      <c r="K74" s="116">
        <v>233.33333333333334</v>
      </c>
    </row>
    <row r="75" spans="1:11" ht="14.1" customHeight="1" x14ac:dyDescent="0.2">
      <c r="A75" s="306" t="s">
        <v>313</v>
      </c>
      <c r="B75" s="307" t="s">
        <v>314</v>
      </c>
      <c r="C75" s="308"/>
      <c r="D75" s="113">
        <v>0.61012812690665041</v>
      </c>
      <c r="E75" s="115">
        <v>30</v>
      </c>
      <c r="F75" s="114">
        <v>12</v>
      </c>
      <c r="G75" s="114">
        <v>21</v>
      </c>
      <c r="H75" s="114">
        <v>13</v>
      </c>
      <c r="I75" s="140">
        <v>10</v>
      </c>
      <c r="J75" s="115">
        <v>20</v>
      </c>
      <c r="K75" s="116">
        <v>200</v>
      </c>
    </row>
    <row r="76" spans="1:11" ht="14.1" customHeight="1" x14ac:dyDescent="0.2">
      <c r="A76" s="306">
        <v>91</v>
      </c>
      <c r="B76" s="307" t="s">
        <v>315</v>
      </c>
      <c r="C76" s="308"/>
      <c r="D76" s="113" t="s">
        <v>513</v>
      </c>
      <c r="E76" s="115" t="s">
        <v>513</v>
      </c>
      <c r="F76" s="114">
        <v>6</v>
      </c>
      <c r="G76" s="114">
        <v>9</v>
      </c>
      <c r="H76" s="114" t="s">
        <v>513</v>
      </c>
      <c r="I76" s="140">
        <v>4</v>
      </c>
      <c r="J76" s="115" t="s">
        <v>513</v>
      </c>
      <c r="K76" s="116" t="s">
        <v>513</v>
      </c>
    </row>
    <row r="77" spans="1:11" ht="14.1" customHeight="1" x14ac:dyDescent="0.2">
      <c r="A77" s="306">
        <v>92</v>
      </c>
      <c r="B77" s="307" t="s">
        <v>316</v>
      </c>
      <c r="C77" s="308"/>
      <c r="D77" s="113">
        <v>0.28472645922310352</v>
      </c>
      <c r="E77" s="115">
        <v>14</v>
      </c>
      <c r="F77" s="114">
        <v>18</v>
      </c>
      <c r="G77" s="114">
        <v>15</v>
      </c>
      <c r="H77" s="114">
        <v>10</v>
      </c>
      <c r="I77" s="140">
        <v>13</v>
      </c>
      <c r="J77" s="115">
        <v>1</v>
      </c>
      <c r="K77" s="116">
        <v>7.6923076923076925</v>
      </c>
    </row>
    <row r="78" spans="1:11" ht="14.1" customHeight="1" x14ac:dyDescent="0.2">
      <c r="A78" s="306">
        <v>93</v>
      </c>
      <c r="B78" s="307" t="s">
        <v>317</v>
      </c>
      <c r="C78" s="308"/>
      <c r="D78" s="113" t="s">
        <v>513</v>
      </c>
      <c r="E78" s="115" t="s">
        <v>513</v>
      </c>
      <c r="F78" s="114" t="s">
        <v>513</v>
      </c>
      <c r="G78" s="114">
        <v>5</v>
      </c>
      <c r="H78" s="114">
        <v>6</v>
      </c>
      <c r="I78" s="140">
        <v>0</v>
      </c>
      <c r="J78" s="115" t="s">
        <v>513</v>
      </c>
      <c r="K78" s="116" t="s">
        <v>513</v>
      </c>
    </row>
    <row r="79" spans="1:11" ht="14.1" customHeight="1" x14ac:dyDescent="0.2">
      <c r="A79" s="306">
        <v>94</v>
      </c>
      <c r="B79" s="307" t="s">
        <v>318</v>
      </c>
      <c r="C79" s="308"/>
      <c r="D79" s="113">
        <v>0.14236322961155176</v>
      </c>
      <c r="E79" s="115">
        <v>7</v>
      </c>
      <c r="F79" s="114">
        <v>7</v>
      </c>
      <c r="G79" s="114">
        <v>7</v>
      </c>
      <c r="H79" s="114">
        <v>3</v>
      </c>
      <c r="I79" s="140">
        <v>7</v>
      </c>
      <c r="J79" s="115">
        <v>0</v>
      </c>
      <c r="K79" s="116">
        <v>0</v>
      </c>
    </row>
    <row r="80" spans="1:11" ht="14.1" customHeight="1" x14ac:dyDescent="0.2">
      <c r="A80" s="306" t="s">
        <v>319</v>
      </c>
      <c r="B80" s="307" t="s">
        <v>320</v>
      </c>
      <c r="C80" s="308"/>
      <c r="D80" s="113">
        <v>8.1350416920886723E-2</v>
      </c>
      <c r="E80" s="115">
        <v>4</v>
      </c>
      <c r="F80" s="114">
        <v>3</v>
      </c>
      <c r="G80" s="114">
        <v>4</v>
      </c>
      <c r="H80" s="114">
        <v>0</v>
      </c>
      <c r="I80" s="140" t="s">
        <v>513</v>
      </c>
      <c r="J80" s="115" t="s">
        <v>513</v>
      </c>
      <c r="K80" s="116" t="s">
        <v>513</v>
      </c>
    </row>
    <row r="81" spans="1:11" ht="14.1" customHeight="1" x14ac:dyDescent="0.2">
      <c r="A81" s="310" t="s">
        <v>321</v>
      </c>
      <c r="B81" s="311" t="s">
        <v>333</v>
      </c>
      <c r="C81" s="312"/>
      <c r="D81" s="125" t="s">
        <v>513</v>
      </c>
      <c r="E81" s="143" t="s">
        <v>513</v>
      </c>
      <c r="F81" s="144" t="s">
        <v>513</v>
      </c>
      <c r="G81" s="144">
        <v>5</v>
      </c>
      <c r="H81" s="144">
        <v>4</v>
      </c>
      <c r="I81" s="145">
        <v>4</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42795</v>
      </c>
      <c r="C10" s="114">
        <v>21696</v>
      </c>
      <c r="D10" s="114">
        <v>21099</v>
      </c>
      <c r="E10" s="114">
        <v>33378</v>
      </c>
      <c r="F10" s="114">
        <v>8393</v>
      </c>
      <c r="G10" s="114">
        <v>4850</v>
      </c>
      <c r="H10" s="114">
        <v>13160</v>
      </c>
      <c r="I10" s="115">
        <v>7781</v>
      </c>
      <c r="J10" s="114">
        <v>6301</v>
      </c>
      <c r="K10" s="114">
        <v>1480</v>
      </c>
      <c r="L10" s="423">
        <v>3796</v>
      </c>
      <c r="M10" s="424">
        <v>4451</v>
      </c>
    </row>
    <row r="11" spans="1:13" ht="11.1" customHeight="1" x14ac:dyDescent="0.2">
      <c r="A11" s="422" t="s">
        <v>387</v>
      </c>
      <c r="B11" s="115">
        <v>43814</v>
      </c>
      <c r="C11" s="114">
        <v>22556</v>
      </c>
      <c r="D11" s="114">
        <v>21258</v>
      </c>
      <c r="E11" s="114">
        <v>34323</v>
      </c>
      <c r="F11" s="114">
        <v>8487</v>
      </c>
      <c r="G11" s="114">
        <v>4729</v>
      </c>
      <c r="H11" s="114">
        <v>13644</v>
      </c>
      <c r="I11" s="115">
        <v>7958</v>
      </c>
      <c r="J11" s="114">
        <v>6411</v>
      </c>
      <c r="K11" s="114">
        <v>1547</v>
      </c>
      <c r="L11" s="423">
        <v>3883</v>
      </c>
      <c r="M11" s="424">
        <v>2811</v>
      </c>
    </row>
    <row r="12" spans="1:13" ht="11.1" customHeight="1" x14ac:dyDescent="0.2">
      <c r="A12" s="422" t="s">
        <v>388</v>
      </c>
      <c r="B12" s="115">
        <v>44767</v>
      </c>
      <c r="C12" s="114">
        <v>23238</v>
      </c>
      <c r="D12" s="114">
        <v>21529</v>
      </c>
      <c r="E12" s="114">
        <v>35141</v>
      </c>
      <c r="F12" s="114">
        <v>8626</v>
      </c>
      <c r="G12" s="114">
        <v>5083</v>
      </c>
      <c r="H12" s="114">
        <v>14047</v>
      </c>
      <c r="I12" s="115">
        <v>7885</v>
      </c>
      <c r="J12" s="114">
        <v>6269</v>
      </c>
      <c r="K12" s="114">
        <v>1616</v>
      </c>
      <c r="L12" s="423">
        <v>4565</v>
      </c>
      <c r="M12" s="424">
        <v>3756</v>
      </c>
    </row>
    <row r="13" spans="1:13" s="110" customFormat="1" ht="11.1" customHeight="1" x14ac:dyDescent="0.2">
      <c r="A13" s="422" t="s">
        <v>389</v>
      </c>
      <c r="B13" s="115">
        <v>43863</v>
      </c>
      <c r="C13" s="114">
        <v>22365</v>
      </c>
      <c r="D13" s="114">
        <v>21498</v>
      </c>
      <c r="E13" s="114">
        <v>34034</v>
      </c>
      <c r="F13" s="114">
        <v>8732</v>
      </c>
      <c r="G13" s="114">
        <v>4988</v>
      </c>
      <c r="H13" s="114">
        <v>13858</v>
      </c>
      <c r="I13" s="115">
        <v>7957</v>
      </c>
      <c r="J13" s="114">
        <v>6334</v>
      </c>
      <c r="K13" s="114">
        <v>1623</v>
      </c>
      <c r="L13" s="423">
        <v>2659</v>
      </c>
      <c r="M13" s="424">
        <v>3836</v>
      </c>
    </row>
    <row r="14" spans="1:13" ht="15" customHeight="1" x14ac:dyDescent="0.2">
      <c r="A14" s="422" t="s">
        <v>390</v>
      </c>
      <c r="B14" s="115">
        <v>43553</v>
      </c>
      <c r="C14" s="114">
        <v>22240</v>
      </c>
      <c r="D14" s="114">
        <v>21313</v>
      </c>
      <c r="E14" s="114">
        <v>32993</v>
      </c>
      <c r="F14" s="114">
        <v>9730</v>
      </c>
      <c r="G14" s="114">
        <v>4746</v>
      </c>
      <c r="H14" s="114">
        <v>13925</v>
      </c>
      <c r="I14" s="115">
        <v>7875</v>
      </c>
      <c r="J14" s="114">
        <v>6282</v>
      </c>
      <c r="K14" s="114">
        <v>1593</v>
      </c>
      <c r="L14" s="423">
        <v>4270</v>
      </c>
      <c r="M14" s="424">
        <v>4555</v>
      </c>
    </row>
    <row r="15" spans="1:13" ht="11.1" customHeight="1" x14ac:dyDescent="0.2">
      <c r="A15" s="422" t="s">
        <v>387</v>
      </c>
      <c r="B15" s="115">
        <v>45106</v>
      </c>
      <c r="C15" s="114">
        <v>23439</v>
      </c>
      <c r="D15" s="114">
        <v>21667</v>
      </c>
      <c r="E15" s="114">
        <v>34178</v>
      </c>
      <c r="F15" s="114">
        <v>10429</v>
      </c>
      <c r="G15" s="114">
        <v>4637</v>
      </c>
      <c r="H15" s="114">
        <v>14828</v>
      </c>
      <c r="I15" s="115">
        <v>7879</v>
      </c>
      <c r="J15" s="114">
        <v>6229</v>
      </c>
      <c r="K15" s="114">
        <v>1650</v>
      </c>
      <c r="L15" s="423">
        <v>4352</v>
      </c>
      <c r="M15" s="424">
        <v>3101</v>
      </c>
    </row>
    <row r="16" spans="1:13" ht="11.1" customHeight="1" x14ac:dyDescent="0.2">
      <c r="A16" s="422" t="s">
        <v>388</v>
      </c>
      <c r="B16" s="115">
        <v>45598</v>
      </c>
      <c r="C16" s="114">
        <v>23759</v>
      </c>
      <c r="D16" s="114">
        <v>21839</v>
      </c>
      <c r="E16" s="114">
        <v>34423</v>
      </c>
      <c r="F16" s="114">
        <v>10707</v>
      </c>
      <c r="G16" s="114">
        <v>5062</v>
      </c>
      <c r="H16" s="114">
        <v>14855</v>
      </c>
      <c r="I16" s="115">
        <v>7737</v>
      </c>
      <c r="J16" s="114">
        <v>6015</v>
      </c>
      <c r="K16" s="114">
        <v>1722</v>
      </c>
      <c r="L16" s="423">
        <v>4327</v>
      </c>
      <c r="M16" s="424">
        <v>3682</v>
      </c>
    </row>
    <row r="17" spans="1:13" s="110" customFormat="1" ht="11.1" customHeight="1" x14ac:dyDescent="0.2">
      <c r="A17" s="422" t="s">
        <v>389</v>
      </c>
      <c r="B17" s="115">
        <v>44904</v>
      </c>
      <c r="C17" s="114">
        <v>22988</v>
      </c>
      <c r="D17" s="114">
        <v>21916</v>
      </c>
      <c r="E17" s="114">
        <v>33961</v>
      </c>
      <c r="F17" s="114">
        <v>10803</v>
      </c>
      <c r="G17" s="114">
        <v>4897</v>
      </c>
      <c r="H17" s="114">
        <v>14860</v>
      </c>
      <c r="I17" s="115">
        <v>7765</v>
      </c>
      <c r="J17" s="114">
        <v>6080</v>
      </c>
      <c r="K17" s="114">
        <v>1685</v>
      </c>
      <c r="L17" s="423">
        <v>2890</v>
      </c>
      <c r="M17" s="424">
        <v>3839</v>
      </c>
    </row>
    <row r="18" spans="1:13" ht="15" customHeight="1" x14ac:dyDescent="0.2">
      <c r="A18" s="422" t="s">
        <v>391</v>
      </c>
      <c r="B18" s="115">
        <v>44850</v>
      </c>
      <c r="C18" s="114">
        <v>22973</v>
      </c>
      <c r="D18" s="114">
        <v>21877</v>
      </c>
      <c r="E18" s="114">
        <v>33433</v>
      </c>
      <c r="F18" s="114">
        <v>11174</v>
      </c>
      <c r="G18" s="114">
        <v>4597</v>
      </c>
      <c r="H18" s="114">
        <v>15070</v>
      </c>
      <c r="I18" s="115">
        <v>7678</v>
      </c>
      <c r="J18" s="114">
        <v>6007</v>
      </c>
      <c r="K18" s="114">
        <v>1671</v>
      </c>
      <c r="L18" s="423">
        <v>4390</v>
      </c>
      <c r="M18" s="424">
        <v>4442</v>
      </c>
    </row>
    <row r="19" spans="1:13" ht="11.1" customHeight="1" x14ac:dyDescent="0.2">
      <c r="A19" s="422" t="s">
        <v>387</v>
      </c>
      <c r="B19" s="115">
        <v>45915</v>
      </c>
      <c r="C19" s="114">
        <v>23746</v>
      </c>
      <c r="D19" s="114">
        <v>22169</v>
      </c>
      <c r="E19" s="114">
        <v>34068</v>
      </c>
      <c r="F19" s="114">
        <v>11647</v>
      </c>
      <c r="G19" s="114">
        <v>4401</v>
      </c>
      <c r="H19" s="114">
        <v>15693</v>
      </c>
      <c r="I19" s="115">
        <v>7752</v>
      </c>
      <c r="J19" s="114">
        <v>5964</v>
      </c>
      <c r="K19" s="114">
        <v>1788</v>
      </c>
      <c r="L19" s="423">
        <v>3954</v>
      </c>
      <c r="M19" s="424">
        <v>2924</v>
      </c>
    </row>
    <row r="20" spans="1:13" ht="11.1" customHeight="1" x14ac:dyDescent="0.2">
      <c r="A20" s="422" t="s">
        <v>388</v>
      </c>
      <c r="B20" s="115">
        <v>46800</v>
      </c>
      <c r="C20" s="114">
        <v>24236</v>
      </c>
      <c r="D20" s="114">
        <v>22564</v>
      </c>
      <c r="E20" s="114">
        <v>34545</v>
      </c>
      <c r="F20" s="114">
        <v>11919</v>
      </c>
      <c r="G20" s="114">
        <v>4709</v>
      </c>
      <c r="H20" s="114">
        <v>16070</v>
      </c>
      <c r="I20" s="115">
        <v>7858</v>
      </c>
      <c r="J20" s="114">
        <v>6001</v>
      </c>
      <c r="K20" s="114">
        <v>1857</v>
      </c>
      <c r="L20" s="423">
        <v>4277</v>
      </c>
      <c r="M20" s="424">
        <v>3506</v>
      </c>
    </row>
    <row r="21" spans="1:13" s="110" customFormat="1" ht="11.1" customHeight="1" x14ac:dyDescent="0.2">
      <c r="A21" s="422" t="s">
        <v>389</v>
      </c>
      <c r="B21" s="115">
        <v>45636</v>
      </c>
      <c r="C21" s="114">
        <v>23271</v>
      </c>
      <c r="D21" s="114">
        <v>22365</v>
      </c>
      <c r="E21" s="114">
        <v>33909</v>
      </c>
      <c r="F21" s="114">
        <v>11688</v>
      </c>
      <c r="G21" s="114">
        <v>4408</v>
      </c>
      <c r="H21" s="114">
        <v>15995</v>
      </c>
      <c r="I21" s="115">
        <v>7885</v>
      </c>
      <c r="J21" s="114">
        <v>6016</v>
      </c>
      <c r="K21" s="114">
        <v>1869</v>
      </c>
      <c r="L21" s="423">
        <v>2738</v>
      </c>
      <c r="M21" s="424">
        <v>4159</v>
      </c>
    </row>
    <row r="22" spans="1:13" ht="15" customHeight="1" x14ac:dyDescent="0.2">
      <c r="A22" s="422" t="s">
        <v>392</v>
      </c>
      <c r="B22" s="115">
        <v>45331</v>
      </c>
      <c r="C22" s="114">
        <v>23088</v>
      </c>
      <c r="D22" s="114">
        <v>22243</v>
      </c>
      <c r="E22" s="114">
        <v>33317</v>
      </c>
      <c r="F22" s="114">
        <v>11558</v>
      </c>
      <c r="G22" s="114">
        <v>4084</v>
      </c>
      <c r="H22" s="114">
        <v>16069</v>
      </c>
      <c r="I22" s="115">
        <v>7856</v>
      </c>
      <c r="J22" s="114">
        <v>6005</v>
      </c>
      <c r="K22" s="114">
        <v>1851</v>
      </c>
      <c r="L22" s="423">
        <v>3787</v>
      </c>
      <c r="M22" s="424">
        <v>4087</v>
      </c>
    </row>
    <row r="23" spans="1:13" ht="11.1" customHeight="1" x14ac:dyDescent="0.2">
      <c r="A23" s="422" t="s">
        <v>387</v>
      </c>
      <c r="B23" s="115">
        <v>46580</v>
      </c>
      <c r="C23" s="114">
        <v>24199</v>
      </c>
      <c r="D23" s="114">
        <v>22381</v>
      </c>
      <c r="E23" s="114">
        <v>34202</v>
      </c>
      <c r="F23" s="114">
        <v>11893</v>
      </c>
      <c r="G23" s="114">
        <v>3948</v>
      </c>
      <c r="H23" s="114">
        <v>16686</v>
      </c>
      <c r="I23" s="115">
        <v>7918</v>
      </c>
      <c r="J23" s="114">
        <v>5985</v>
      </c>
      <c r="K23" s="114">
        <v>1933</v>
      </c>
      <c r="L23" s="423">
        <v>4331</v>
      </c>
      <c r="M23" s="424">
        <v>3062</v>
      </c>
    </row>
    <row r="24" spans="1:13" ht="11.1" customHeight="1" x14ac:dyDescent="0.2">
      <c r="A24" s="422" t="s">
        <v>388</v>
      </c>
      <c r="B24" s="115">
        <v>47291</v>
      </c>
      <c r="C24" s="114">
        <v>24740</v>
      </c>
      <c r="D24" s="114">
        <v>22551</v>
      </c>
      <c r="E24" s="114">
        <v>34233</v>
      </c>
      <c r="F24" s="114">
        <v>12136</v>
      </c>
      <c r="G24" s="114">
        <v>4106</v>
      </c>
      <c r="H24" s="114">
        <v>16995</v>
      </c>
      <c r="I24" s="115">
        <v>8032</v>
      </c>
      <c r="J24" s="114">
        <v>6011</v>
      </c>
      <c r="K24" s="114">
        <v>2021</v>
      </c>
      <c r="L24" s="423">
        <v>4643</v>
      </c>
      <c r="M24" s="424">
        <v>3958</v>
      </c>
    </row>
    <row r="25" spans="1:13" s="110" customFormat="1" ht="11.1" customHeight="1" x14ac:dyDescent="0.2">
      <c r="A25" s="422" t="s">
        <v>389</v>
      </c>
      <c r="B25" s="115">
        <v>45734</v>
      </c>
      <c r="C25" s="114">
        <v>23440</v>
      </c>
      <c r="D25" s="114">
        <v>22294</v>
      </c>
      <c r="E25" s="114">
        <v>32748</v>
      </c>
      <c r="F25" s="114">
        <v>12057</v>
      </c>
      <c r="G25" s="114">
        <v>3798</v>
      </c>
      <c r="H25" s="114">
        <v>16774</v>
      </c>
      <c r="I25" s="115">
        <v>8012</v>
      </c>
      <c r="J25" s="114">
        <v>6016</v>
      </c>
      <c r="K25" s="114">
        <v>1996</v>
      </c>
      <c r="L25" s="423">
        <v>2621</v>
      </c>
      <c r="M25" s="424">
        <v>3910</v>
      </c>
    </row>
    <row r="26" spans="1:13" ht="15" customHeight="1" x14ac:dyDescent="0.2">
      <c r="A26" s="422" t="s">
        <v>393</v>
      </c>
      <c r="B26" s="115">
        <v>45715</v>
      </c>
      <c r="C26" s="114">
        <v>23511</v>
      </c>
      <c r="D26" s="114">
        <v>22204</v>
      </c>
      <c r="E26" s="114">
        <v>32671</v>
      </c>
      <c r="F26" s="114">
        <v>12124</v>
      </c>
      <c r="G26" s="114">
        <v>3538</v>
      </c>
      <c r="H26" s="114">
        <v>16989</v>
      </c>
      <c r="I26" s="115">
        <v>7884</v>
      </c>
      <c r="J26" s="114">
        <v>5931</v>
      </c>
      <c r="K26" s="114">
        <v>1953</v>
      </c>
      <c r="L26" s="423">
        <v>4163</v>
      </c>
      <c r="M26" s="424">
        <v>4284</v>
      </c>
    </row>
    <row r="27" spans="1:13" ht="11.1" customHeight="1" x14ac:dyDescent="0.2">
      <c r="A27" s="422" t="s">
        <v>387</v>
      </c>
      <c r="B27" s="115">
        <v>46507</v>
      </c>
      <c r="C27" s="114">
        <v>24173</v>
      </c>
      <c r="D27" s="114">
        <v>22334</v>
      </c>
      <c r="E27" s="114">
        <v>33171</v>
      </c>
      <c r="F27" s="114">
        <v>12432</v>
      </c>
      <c r="G27" s="114">
        <v>3371</v>
      </c>
      <c r="H27" s="114">
        <v>17502</v>
      </c>
      <c r="I27" s="115">
        <v>7981</v>
      </c>
      <c r="J27" s="114">
        <v>5952</v>
      </c>
      <c r="K27" s="114">
        <v>2029</v>
      </c>
      <c r="L27" s="423">
        <v>3469</v>
      </c>
      <c r="M27" s="424">
        <v>2710</v>
      </c>
    </row>
    <row r="28" spans="1:13" ht="11.1" customHeight="1" x14ac:dyDescent="0.2">
      <c r="A28" s="422" t="s">
        <v>388</v>
      </c>
      <c r="B28" s="115">
        <v>47386</v>
      </c>
      <c r="C28" s="114">
        <v>24693</v>
      </c>
      <c r="D28" s="114">
        <v>22693</v>
      </c>
      <c r="E28" s="114">
        <v>34532</v>
      </c>
      <c r="F28" s="114">
        <v>12724</v>
      </c>
      <c r="G28" s="114">
        <v>3694</v>
      </c>
      <c r="H28" s="114">
        <v>17763</v>
      </c>
      <c r="I28" s="115">
        <v>8047</v>
      </c>
      <c r="J28" s="114">
        <v>5909</v>
      </c>
      <c r="K28" s="114">
        <v>2138</v>
      </c>
      <c r="L28" s="423">
        <v>4694</v>
      </c>
      <c r="M28" s="424">
        <v>3893</v>
      </c>
    </row>
    <row r="29" spans="1:13" s="110" customFormat="1" ht="11.1" customHeight="1" x14ac:dyDescent="0.2">
      <c r="A29" s="422" t="s">
        <v>389</v>
      </c>
      <c r="B29" s="115">
        <v>46222</v>
      </c>
      <c r="C29" s="114">
        <v>23682</v>
      </c>
      <c r="D29" s="114">
        <v>22540</v>
      </c>
      <c r="E29" s="114">
        <v>33507</v>
      </c>
      <c r="F29" s="114">
        <v>12662</v>
      </c>
      <c r="G29" s="114">
        <v>3489</v>
      </c>
      <c r="H29" s="114">
        <v>17503</v>
      </c>
      <c r="I29" s="115">
        <v>8070</v>
      </c>
      <c r="J29" s="114">
        <v>5924</v>
      </c>
      <c r="K29" s="114">
        <v>2146</v>
      </c>
      <c r="L29" s="423">
        <v>2791</v>
      </c>
      <c r="M29" s="424">
        <v>3984</v>
      </c>
    </row>
    <row r="30" spans="1:13" ht="15" customHeight="1" x14ac:dyDescent="0.2">
      <c r="A30" s="422" t="s">
        <v>394</v>
      </c>
      <c r="B30" s="115">
        <v>46343</v>
      </c>
      <c r="C30" s="114">
        <v>23832</v>
      </c>
      <c r="D30" s="114">
        <v>22511</v>
      </c>
      <c r="E30" s="114">
        <v>33472</v>
      </c>
      <c r="F30" s="114">
        <v>12831</v>
      </c>
      <c r="G30" s="114">
        <v>3214</v>
      </c>
      <c r="H30" s="114">
        <v>17627</v>
      </c>
      <c r="I30" s="115">
        <v>7698</v>
      </c>
      <c r="J30" s="114">
        <v>5644</v>
      </c>
      <c r="K30" s="114">
        <v>2054</v>
      </c>
      <c r="L30" s="423">
        <v>4937</v>
      </c>
      <c r="M30" s="424">
        <v>4805</v>
      </c>
    </row>
    <row r="31" spans="1:13" ht="11.1" customHeight="1" x14ac:dyDescent="0.2">
      <c r="A31" s="422" t="s">
        <v>387</v>
      </c>
      <c r="B31" s="115">
        <v>46991</v>
      </c>
      <c r="C31" s="114">
        <v>24253</v>
      </c>
      <c r="D31" s="114">
        <v>22738</v>
      </c>
      <c r="E31" s="114">
        <v>33735</v>
      </c>
      <c r="F31" s="114">
        <v>13235</v>
      </c>
      <c r="G31" s="114">
        <v>3034</v>
      </c>
      <c r="H31" s="114">
        <v>17960</v>
      </c>
      <c r="I31" s="115">
        <v>8049</v>
      </c>
      <c r="J31" s="114">
        <v>5813</v>
      </c>
      <c r="K31" s="114">
        <v>2236</v>
      </c>
      <c r="L31" s="423">
        <v>3560</v>
      </c>
      <c r="M31" s="424">
        <v>2927</v>
      </c>
    </row>
    <row r="32" spans="1:13" ht="11.1" customHeight="1" x14ac:dyDescent="0.2">
      <c r="A32" s="422" t="s">
        <v>388</v>
      </c>
      <c r="B32" s="115">
        <v>48013</v>
      </c>
      <c r="C32" s="114">
        <v>24819</v>
      </c>
      <c r="D32" s="114">
        <v>23194</v>
      </c>
      <c r="E32" s="114">
        <v>34264</v>
      </c>
      <c r="F32" s="114">
        <v>13739</v>
      </c>
      <c r="G32" s="114">
        <v>3396</v>
      </c>
      <c r="H32" s="114">
        <v>18217</v>
      </c>
      <c r="I32" s="115">
        <v>8062</v>
      </c>
      <c r="J32" s="114">
        <v>5747</v>
      </c>
      <c r="K32" s="114">
        <v>2315</v>
      </c>
      <c r="L32" s="423">
        <v>4496</v>
      </c>
      <c r="M32" s="424">
        <v>3724</v>
      </c>
    </row>
    <row r="33" spans="1:13" s="110" customFormat="1" ht="11.1" customHeight="1" x14ac:dyDescent="0.2">
      <c r="A33" s="422" t="s">
        <v>389</v>
      </c>
      <c r="B33" s="115">
        <v>47335</v>
      </c>
      <c r="C33" s="114">
        <v>24241</v>
      </c>
      <c r="D33" s="114">
        <v>23094</v>
      </c>
      <c r="E33" s="114">
        <v>33495</v>
      </c>
      <c r="F33" s="114">
        <v>13833</v>
      </c>
      <c r="G33" s="114">
        <v>3232</v>
      </c>
      <c r="H33" s="114">
        <v>18091</v>
      </c>
      <c r="I33" s="115">
        <v>8000</v>
      </c>
      <c r="J33" s="114">
        <v>5763</v>
      </c>
      <c r="K33" s="114">
        <v>2237</v>
      </c>
      <c r="L33" s="423">
        <v>2998</v>
      </c>
      <c r="M33" s="424">
        <v>3786</v>
      </c>
    </row>
    <row r="34" spans="1:13" ht="15" customHeight="1" x14ac:dyDescent="0.2">
      <c r="A34" s="422" t="s">
        <v>395</v>
      </c>
      <c r="B34" s="115">
        <v>47722</v>
      </c>
      <c r="C34" s="114">
        <v>24523</v>
      </c>
      <c r="D34" s="114">
        <v>23199</v>
      </c>
      <c r="E34" s="114">
        <v>33597</v>
      </c>
      <c r="F34" s="114">
        <v>14120</v>
      </c>
      <c r="G34" s="114">
        <v>3118</v>
      </c>
      <c r="H34" s="114">
        <v>18309</v>
      </c>
      <c r="I34" s="115">
        <v>7802</v>
      </c>
      <c r="J34" s="114">
        <v>5586</v>
      </c>
      <c r="K34" s="114">
        <v>2216</v>
      </c>
      <c r="L34" s="423">
        <v>3993</v>
      </c>
      <c r="M34" s="424">
        <v>3714</v>
      </c>
    </row>
    <row r="35" spans="1:13" ht="11.1" customHeight="1" x14ac:dyDescent="0.2">
      <c r="A35" s="422" t="s">
        <v>387</v>
      </c>
      <c r="B35" s="115">
        <v>48632</v>
      </c>
      <c r="C35" s="114">
        <v>25167</v>
      </c>
      <c r="D35" s="114">
        <v>23465</v>
      </c>
      <c r="E35" s="114">
        <v>34081</v>
      </c>
      <c r="F35" s="114">
        <v>14548</v>
      </c>
      <c r="G35" s="114">
        <v>3068</v>
      </c>
      <c r="H35" s="114">
        <v>18807</v>
      </c>
      <c r="I35" s="115">
        <v>7986</v>
      </c>
      <c r="J35" s="114">
        <v>5704</v>
      </c>
      <c r="K35" s="114">
        <v>2282</v>
      </c>
      <c r="L35" s="423">
        <v>3892</v>
      </c>
      <c r="M35" s="424">
        <v>3097</v>
      </c>
    </row>
    <row r="36" spans="1:13" ht="11.1" customHeight="1" x14ac:dyDescent="0.2">
      <c r="A36" s="422" t="s">
        <v>388</v>
      </c>
      <c r="B36" s="115">
        <v>49433</v>
      </c>
      <c r="C36" s="114">
        <v>25656</v>
      </c>
      <c r="D36" s="114">
        <v>23777</v>
      </c>
      <c r="E36" s="114">
        <v>34494</v>
      </c>
      <c r="F36" s="114">
        <v>14939</v>
      </c>
      <c r="G36" s="114">
        <v>3464</v>
      </c>
      <c r="H36" s="114">
        <v>18975</v>
      </c>
      <c r="I36" s="115">
        <v>8088</v>
      </c>
      <c r="J36" s="114">
        <v>5694</v>
      </c>
      <c r="K36" s="114">
        <v>2394</v>
      </c>
      <c r="L36" s="423">
        <v>4440</v>
      </c>
      <c r="M36" s="424">
        <v>3802</v>
      </c>
    </row>
    <row r="37" spans="1:13" s="110" customFormat="1" ht="11.1" customHeight="1" x14ac:dyDescent="0.2">
      <c r="A37" s="422" t="s">
        <v>389</v>
      </c>
      <c r="B37" s="115">
        <v>49025</v>
      </c>
      <c r="C37" s="114">
        <v>25157</v>
      </c>
      <c r="D37" s="114">
        <v>23868</v>
      </c>
      <c r="E37" s="114">
        <v>34078</v>
      </c>
      <c r="F37" s="114">
        <v>14947</v>
      </c>
      <c r="G37" s="114">
        <v>3451</v>
      </c>
      <c r="H37" s="114">
        <v>18844</v>
      </c>
      <c r="I37" s="115">
        <v>8063</v>
      </c>
      <c r="J37" s="114">
        <v>5672</v>
      </c>
      <c r="K37" s="114">
        <v>2391</v>
      </c>
      <c r="L37" s="423">
        <v>3047</v>
      </c>
      <c r="M37" s="424">
        <v>3670</v>
      </c>
    </row>
    <row r="38" spans="1:13" ht="15" customHeight="1" x14ac:dyDescent="0.2">
      <c r="A38" s="425" t="s">
        <v>396</v>
      </c>
      <c r="B38" s="115">
        <v>49114</v>
      </c>
      <c r="C38" s="114">
        <v>25333</v>
      </c>
      <c r="D38" s="114">
        <v>23781</v>
      </c>
      <c r="E38" s="114">
        <v>34128</v>
      </c>
      <c r="F38" s="114">
        <v>14986</v>
      </c>
      <c r="G38" s="114">
        <v>3280</v>
      </c>
      <c r="H38" s="114">
        <v>18990</v>
      </c>
      <c r="I38" s="115">
        <v>7982</v>
      </c>
      <c r="J38" s="114">
        <v>5578</v>
      </c>
      <c r="K38" s="114">
        <v>2404</v>
      </c>
      <c r="L38" s="423">
        <v>4233</v>
      </c>
      <c r="M38" s="424">
        <v>4274</v>
      </c>
    </row>
    <row r="39" spans="1:13" ht="11.1" customHeight="1" x14ac:dyDescent="0.2">
      <c r="A39" s="422" t="s">
        <v>387</v>
      </c>
      <c r="B39" s="115">
        <v>49965</v>
      </c>
      <c r="C39" s="114">
        <v>25966</v>
      </c>
      <c r="D39" s="114">
        <v>23999</v>
      </c>
      <c r="E39" s="114">
        <v>34632</v>
      </c>
      <c r="F39" s="114">
        <v>15333</v>
      </c>
      <c r="G39" s="114">
        <v>3268</v>
      </c>
      <c r="H39" s="114">
        <v>19437</v>
      </c>
      <c r="I39" s="115">
        <v>8223</v>
      </c>
      <c r="J39" s="114">
        <v>5712</v>
      </c>
      <c r="K39" s="114">
        <v>2511</v>
      </c>
      <c r="L39" s="423">
        <v>4165</v>
      </c>
      <c r="M39" s="424">
        <v>3380</v>
      </c>
    </row>
    <row r="40" spans="1:13" ht="11.1" customHeight="1" x14ac:dyDescent="0.2">
      <c r="A40" s="425" t="s">
        <v>388</v>
      </c>
      <c r="B40" s="115">
        <v>50627</v>
      </c>
      <c r="C40" s="114">
        <v>26376</v>
      </c>
      <c r="D40" s="114">
        <v>24251</v>
      </c>
      <c r="E40" s="114">
        <v>35044</v>
      </c>
      <c r="F40" s="114">
        <v>15583</v>
      </c>
      <c r="G40" s="114">
        <v>3708</v>
      </c>
      <c r="H40" s="114">
        <v>19526</v>
      </c>
      <c r="I40" s="115">
        <v>8113</v>
      </c>
      <c r="J40" s="114">
        <v>5506</v>
      </c>
      <c r="K40" s="114">
        <v>2607</v>
      </c>
      <c r="L40" s="423">
        <v>4966</v>
      </c>
      <c r="M40" s="424">
        <v>4341</v>
      </c>
    </row>
    <row r="41" spans="1:13" s="110" customFormat="1" ht="11.1" customHeight="1" x14ac:dyDescent="0.2">
      <c r="A41" s="422" t="s">
        <v>389</v>
      </c>
      <c r="B41" s="115">
        <v>50204</v>
      </c>
      <c r="C41" s="114">
        <v>25963</v>
      </c>
      <c r="D41" s="114">
        <v>24241</v>
      </c>
      <c r="E41" s="114">
        <v>34559</v>
      </c>
      <c r="F41" s="114">
        <v>15645</v>
      </c>
      <c r="G41" s="114">
        <v>3657</v>
      </c>
      <c r="H41" s="114">
        <v>19421</v>
      </c>
      <c r="I41" s="115">
        <v>8155</v>
      </c>
      <c r="J41" s="114">
        <v>5566</v>
      </c>
      <c r="K41" s="114">
        <v>2589</v>
      </c>
      <c r="L41" s="423">
        <v>3327</v>
      </c>
      <c r="M41" s="424">
        <v>3867</v>
      </c>
    </row>
    <row r="42" spans="1:13" ht="15" customHeight="1" x14ac:dyDescent="0.2">
      <c r="A42" s="422" t="s">
        <v>397</v>
      </c>
      <c r="B42" s="115">
        <v>50031</v>
      </c>
      <c r="C42" s="114">
        <v>25876</v>
      </c>
      <c r="D42" s="114">
        <v>24155</v>
      </c>
      <c r="E42" s="114">
        <v>34256</v>
      </c>
      <c r="F42" s="114">
        <v>15775</v>
      </c>
      <c r="G42" s="114">
        <v>3520</v>
      </c>
      <c r="H42" s="114">
        <v>19464</v>
      </c>
      <c r="I42" s="115">
        <v>8002</v>
      </c>
      <c r="J42" s="114">
        <v>5469</v>
      </c>
      <c r="K42" s="114">
        <v>2533</v>
      </c>
      <c r="L42" s="423">
        <v>4261</v>
      </c>
      <c r="M42" s="424">
        <v>4479</v>
      </c>
    </row>
    <row r="43" spans="1:13" ht="11.1" customHeight="1" x14ac:dyDescent="0.2">
      <c r="A43" s="422" t="s">
        <v>387</v>
      </c>
      <c r="B43" s="115">
        <v>50679</v>
      </c>
      <c r="C43" s="114">
        <v>26379</v>
      </c>
      <c r="D43" s="114">
        <v>24300</v>
      </c>
      <c r="E43" s="114">
        <v>34612</v>
      </c>
      <c r="F43" s="114">
        <v>16067</v>
      </c>
      <c r="G43" s="114">
        <v>3516</v>
      </c>
      <c r="H43" s="114">
        <v>19745</v>
      </c>
      <c r="I43" s="115">
        <v>8220</v>
      </c>
      <c r="J43" s="114">
        <v>5575</v>
      </c>
      <c r="K43" s="114">
        <v>2645</v>
      </c>
      <c r="L43" s="423">
        <v>4278</v>
      </c>
      <c r="M43" s="424">
        <v>3525</v>
      </c>
    </row>
    <row r="44" spans="1:13" ht="11.1" customHeight="1" x14ac:dyDescent="0.2">
      <c r="A44" s="422" t="s">
        <v>388</v>
      </c>
      <c r="B44" s="115">
        <v>51524</v>
      </c>
      <c r="C44" s="114">
        <v>26897</v>
      </c>
      <c r="D44" s="114">
        <v>24627</v>
      </c>
      <c r="E44" s="114">
        <v>35117</v>
      </c>
      <c r="F44" s="114">
        <v>16407</v>
      </c>
      <c r="G44" s="114">
        <v>3969</v>
      </c>
      <c r="H44" s="114">
        <v>19890</v>
      </c>
      <c r="I44" s="115">
        <v>8357</v>
      </c>
      <c r="J44" s="114">
        <v>5659</v>
      </c>
      <c r="K44" s="114">
        <v>2698</v>
      </c>
      <c r="L44" s="423">
        <v>4886</v>
      </c>
      <c r="M44" s="424">
        <v>4245</v>
      </c>
    </row>
    <row r="45" spans="1:13" s="110" customFormat="1" ht="11.1" customHeight="1" x14ac:dyDescent="0.2">
      <c r="A45" s="422" t="s">
        <v>389</v>
      </c>
      <c r="B45" s="115">
        <v>51095</v>
      </c>
      <c r="C45" s="114">
        <v>26532</v>
      </c>
      <c r="D45" s="114">
        <v>24563</v>
      </c>
      <c r="E45" s="114">
        <v>34843</v>
      </c>
      <c r="F45" s="114">
        <v>16252</v>
      </c>
      <c r="G45" s="114">
        <v>3897</v>
      </c>
      <c r="H45" s="114">
        <v>19735</v>
      </c>
      <c r="I45" s="115">
        <v>8252</v>
      </c>
      <c r="J45" s="114">
        <v>5588</v>
      </c>
      <c r="K45" s="114">
        <v>2664</v>
      </c>
      <c r="L45" s="423">
        <v>3463</v>
      </c>
      <c r="M45" s="424">
        <v>4049</v>
      </c>
    </row>
    <row r="46" spans="1:13" ht="15" customHeight="1" x14ac:dyDescent="0.2">
      <c r="A46" s="422" t="s">
        <v>398</v>
      </c>
      <c r="B46" s="115">
        <v>50751</v>
      </c>
      <c r="C46" s="114">
        <v>26311</v>
      </c>
      <c r="D46" s="114">
        <v>24440</v>
      </c>
      <c r="E46" s="114">
        <v>34537</v>
      </c>
      <c r="F46" s="114">
        <v>16214</v>
      </c>
      <c r="G46" s="114">
        <v>3749</v>
      </c>
      <c r="H46" s="114">
        <v>19673</v>
      </c>
      <c r="I46" s="115">
        <v>7996</v>
      </c>
      <c r="J46" s="114">
        <v>5372</v>
      </c>
      <c r="K46" s="114">
        <v>2624</v>
      </c>
      <c r="L46" s="423">
        <v>4464</v>
      </c>
      <c r="M46" s="424">
        <v>4823</v>
      </c>
    </row>
    <row r="47" spans="1:13" ht="11.1" customHeight="1" x14ac:dyDescent="0.2">
      <c r="A47" s="422" t="s">
        <v>387</v>
      </c>
      <c r="B47" s="115">
        <v>51294</v>
      </c>
      <c r="C47" s="114">
        <v>26675</v>
      </c>
      <c r="D47" s="114">
        <v>24619</v>
      </c>
      <c r="E47" s="114">
        <v>34721</v>
      </c>
      <c r="F47" s="114">
        <v>16573</v>
      </c>
      <c r="G47" s="114">
        <v>3684</v>
      </c>
      <c r="H47" s="114">
        <v>19959</v>
      </c>
      <c r="I47" s="115">
        <v>8278</v>
      </c>
      <c r="J47" s="114">
        <v>5514</v>
      </c>
      <c r="K47" s="114">
        <v>2764</v>
      </c>
      <c r="L47" s="423">
        <v>4322</v>
      </c>
      <c r="M47" s="424">
        <v>3841</v>
      </c>
    </row>
    <row r="48" spans="1:13" ht="11.1" customHeight="1" x14ac:dyDescent="0.2">
      <c r="A48" s="422" t="s">
        <v>388</v>
      </c>
      <c r="B48" s="115">
        <v>52421</v>
      </c>
      <c r="C48" s="114">
        <v>27341</v>
      </c>
      <c r="D48" s="114">
        <v>25080</v>
      </c>
      <c r="E48" s="114">
        <v>35468</v>
      </c>
      <c r="F48" s="114">
        <v>16953</v>
      </c>
      <c r="G48" s="114">
        <v>4272</v>
      </c>
      <c r="H48" s="114">
        <v>20084</v>
      </c>
      <c r="I48" s="115">
        <v>8250</v>
      </c>
      <c r="J48" s="114">
        <v>5420</v>
      </c>
      <c r="K48" s="114">
        <v>2830</v>
      </c>
      <c r="L48" s="423">
        <v>5081</v>
      </c>
      <c r="M48" s="424">
        <v>4095</v>
      </c>
    </row>
    <row r="49" spans="1:17" s="110" customFormat="1" ht="11.1" customHeight="1" x14ac:dyDescent="0.2">
      <c r="A49" s="422" t="s">
        <v>389</v>
      </c>
      <c r="B49" s="115">
        <v>51847</v>
      </c>
      <c r="C49" s="114">
        <v>26913</v>
      </c>
      <c r="D49" s="114">
        <v>24934</v>
      </c>
      <c r="E49" s="114">
        <v>35022</v>
      </c>
      <c r="F49" s="114">
        <v>16825</v>
      </c>
      <c r="G49" s="114">
        <v>4178</v>
      </c>
      <c r="H49" s="114">
        <v>19841</v>
      </c>
      <c r="I49" s="115">
        <v>8226</v>
      </c>
      <c r="J49" s="114">
        <v>5385</v>
      </c>
      <c r="K49" s="114">
        <v>2841</v>
      </c>
      <c r="L49" s="423">
        <v>3617</v>
      </c>
      <c r="M49" s="424">
        <v>4253</v>
      </c>
    </row>
    <row r="50" spans="1:17" ht="15" customHeight="1" x14ac:dyDescent="0.2">
      <c r="A50" s="422" t="s">
        <v>399</v>
      </c>
      <c r="B50" s="143">
        <v>50984</v>
      </c>
      <c r="C50" s="144">
        <v>26637</v>
      </c>
      <c r="D50" s="144">
        <v>24347</v>
      </c>
      <c r="E50" s="144">
        <v>34418</v>
      </c>
      <c r="F50" s="144">
        <v>16566</v>
      </c>
      <c r="G50" s="144">
        <v>3991</v>
      </c>
      <c r="H50" s="144">
        <v>19704</v>
      </c>
      <c r="I50" s="143">
        <v>7793</v>
      </c>
      <c r="J50" s="144">
        <v>5134</v>
      </c>
      <c r="K50" s="144">
        <v>2659</v>
      </c>
      <c r="L50" s="426">
        <v>4361</v>
      </c>
      <c r="M50" s="427">
        <v>4917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0.45910425410336742</v>
      </c>
      <c r="C6" s="480">
        <f>'Tabelle 3.3'!J11</f>
        <v>-2.5387693846923463</v>
      </c>
      <c r="D6" s="481">
        <f t="shared" ref="D6:E9" si="0">IF(OR(AND(B6&gt;=-50,B6&lt;=50),ISNUMBER(B6)=FALSE),B6,"")</f>
        <v>0.45910425410336742</v>
      </c>
      <c r="E6" s="481">
        <f t="shared" si="0"/>
        <v>-2.5387693846923463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0.45910425410336742</v>
      </c>
      <c r="C14" s="480">
        <f>'Tabelle 3.3'!J11</f>
        <v>-2.5387693846923463</v>
      </c>
      <c r="D14" s="481">
        <f>IF(OR(AND(B14&gt;=-50,B14&lt;=50),ISNUMBER(B14)=FALSE),B14,"")</f>
        <v>0.45910425410336742</v>
      </c>
      <c r="E14" s="481">
        <f>IF(OR(AND(C14&gt;=-50,C14&lt;=50),ISNUMBER(C14)=FALSE),C14,"")</f>
        <v>-2.5387693846923463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-2.5964912280701755</v>
      </c>
      <c r="C15" s="480">
        <f>'Tabelle 3.3'!J12</f>
        <v>2.4822695035460991</v>
      </c>
      <c r="D15" s="481">
        <f t="shared" ref="D15:E45" si="3">IF(OR(AND(B15&gt;=-50,B15&lt;=50),ISNUMBER(B15)=FALSE),B15,"")</f>
        <v>-2.5964912280701755</v>
      </c>
      <c r="E15" s="481">
        <f t="shared" si="3"/>
        <v>2.4822695035460991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3.6596523330283621</v>
      </c>
      <c r="C16" s="480">
        <f>'Tabelle 3.3'!J13</f>
        <v>-25.274725274725274</v>
      </c>
      <c r="D16" s="481">
        <f t="shared" si="3"/>
        <v>3.6596523330283621</v>
      </c>
      <c r="E16" s="481">
        <f t="shared" si="3"/>
        <v>-25.274725274725274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3.1975470871660097</v>
      </c>
      <c r="C17" s="480">
        <f>'Tabelle 3.3'!J14</f>
        <v>-16.026711185308848</v>
      </c>
      <c r="D17" s="481">
        <f t="shared" si="3"/>
        <v>3.1975470871660097</v>
      </c>
      <c r="E17" s="481">
        <f t="shared" si="3"/>
        <v>-16.026711185308848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7.0960698689956327</v>
      </c>
      <c r="C18" s="480">
        <f>'Tabelle 3.3'!J15</f>
        <v>-13.592233009708737</v>
      </c>
      <c r="D18" s="481">
        <f t="shared" si="3"/>
        <v>7.0960698689956327</v>
      </c>
      <c r="E18" s="481">
        <f t="shared" si="3"/>
        <v>-13.592233009708737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2.0266666666666668</v>
      </c>
      <c r="C19" s="480">
        <f>'Tabelle 3.3'!J16</f>
        <v>-8.5526315789473681</v>
      </c>
      <c r="D19" s="481">
        <f t="shared" si="3"/>
        <v>2.0266666666666668</v>
      </c>
      <c r="E19" s="481">
        <f t="shared" si="3"/>
        <v>-8.5526315789473681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2.4225352112676055</v>
      </c>
      <c r="C20" s="480">
        <f>'Tabelle 3.3'!J17</f>
        <v>-22.821576763485478</v>
      </c>
      <c r="D20" s="481">
        <f t="shared" si="3"/>
        <v>2.4225352112676055</v>
      </c>
      <c r="E20" s="481">
        <f t="shared" si="3"/>
        <v>-22.821576763485478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-1.7123287671232876</v>
      </c>
      <c r="C21" s="480">
        <f>'Tabelle 3.3'!J18</f>
        <v>0.145985401459854</v>
      </c>
      <c r="D21" s="481">
        <f t="shared" si="3"/>
        <v>-1.7123287671232876</v>
      </c>
      <c r="E21" s="481">
        <f t="shared" si="3"/>
        <v>0.145985401459854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2.570063282965259</v>
      </c>
      <c r="C22" s="480">
        <f>'Tabelle 3.3'!J19</f>
        <v>1.2937595129375952</v>
      </c>
      <c r="D22" s="481">
        <f t="shared" si="3"/>
        <v>2.570063282965259</v>
      </c>
      <c r="E22" s="481">
        <f t="shared" si="3"/>
        <v>1.2937595129375952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-1.9506172839506173</v>
      </c>
      <c r="C23" s="480">
        <f>'Tabelle 3.3'!J20</f>
        <v>1.0610079575596818</v>
      </c>
      <c r="D23" s="481">
        <f t="shared" si="3"/>
        <v>-1.9506172839506173</v>
      </c>
      <c r="E23" s="481">
        <f t="shared" si="3"/>
        <v>1.0610079575596818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-19.988512349224585</v>
      </c>
      <c r="C24" s="480">
        <f>'Tabelle 3.3'!J21</f>
        <v>-6.8684516880093129</v>
      </c>
      <c r="D24" s="481">
        <f t="shared" si="3"/>
        <v>-19.988512349224585</v>
      </c>
      <c r="E24" s="481">
        <f t="shared" si="3"/>
        <v>-6.8684516880093129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6.6914498141263943</v>
      </c>
      <c r="C25" s="480" t="str">
        <f>'Tabelle 3.3'!J22</f>
        <v>*</v>
      </c>
      <c r="D25" s="481">
        <f t="shared" si="3"/>
        <v>6.6914498141263943</v>
      </c>
      <c r="E25" s="481" t="str">
        <f t="shared" si="3"/>
        <v>*</v>
      </c>
      <c r="F25" s="476" t="str">
        <f t="shared" si="4"/>
        <v/>
      </c>
      <c r="G25" s="476" t="str">
        <f t="shared" si="4"/>
        <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0.69643588693158542</v>
      </c>
      <c r="C27" s="480">
        <f>'Tabelle 3.3'!J24</f>
        <v>-10.46337817638266</v>
      </c>
      <c r="D27" s="481">
        <f t="shared" si="3"/>
        <v>0.69643588693158542</v>
      </c>
      <c r="E27" s="481">
        <f t="shared" si="3"/>
        <v>-10.46337817638266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7.6105587932807683</v>
      </c>
      <c r="C28" s="480">
        <f>'Tabelle 3.3'!J25</f>
        <v>2.5331724969843186</v>
      </c>
      <c r="D28" s="481">
        <f t="shared" si="3"/>
        <v>7.6105587932807683</v>
      </c>
      <c r="E28" s="481">
        <f t="shared" si="3"/>
        <v>2.5331724969843186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1.574167507568113</v>
      </c>
      <c r="C30" s="480">
        <f>'Tabelle 3.3'!J27</f>
        <v>-4.395604395604396</v>
      </c>
      <c r="D30" s="481">
        <f t="shared" si="3"/>
        <v>1.574167507568113</v>
      </c>
      <c r="E30" s="481">
        <f t="shared" si="3"/>
        <v>-4.395604395604396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2.3938223938223939</v>
      </c>
      <c r="C31" s="480">
        <f>'Tabelle 3.3'!J28</f>
        <v>-5.5045871559633026</v>
      </c>
      <c r="D31" s="481">
        <f t="shared" si="3"/>
        <v>2.3938223938223939</v>
      </c>
      <c r="E31" s="481">
        <f t="shared" si="3"/>
        <v>-5.5045871559633026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1.4274171828709938</v>
      </c>
      <c r="C32" s="480">
        <f>'Tabelle 3.3'!J29</f>
        <v>-1.7241379310344827</v>
      </c>
      <c r="D32" s="481">
        <f t="shared" si="3"/>
        <v>1.4274171828709938</v>
      </c>
      <c r="E32" s="481">
        <f t="shared" si="3"/>
        <v>-1.7241379310344827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2.2727272727272729</v>
      </c>
      <c r="C33" s="480">
        <f>'Tabelle 3.3'!J30</f>
        <v>4.2328042328042326</v>
      </c>
      <c r="D33" s="481">
        <f t="shared" si="3"/>
        <v>2.2727272727272729</v>
      </c>
      <c r="E33" s="481">
        <f t="shared" si="3"/>
        <v>4.2328042328042326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4.5700541190619361</v>
      </c>
      <c r="C34" s="480">
        <f>'Tabelle 3.3'!J31</f>
        <v>1.408450704225352</v>
      </c>
      <c r="D34" s="481">
        <f t="shared" si="3"/>
        <v>4.5700541190619361</v>
      </c>
      <c r="E34" s="481">
        <f t="shared" si="3"/>
        <v>1.408450704225352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-2.5964912280701755</v>
      </c>
      <c r="C37" s="480">
        <f>'Tabelle 3.3'!J34</f>
        <v>2.4822695035460991</v>
      </c>
      <c r="D37" s="481">
        <f t="shared" si="3"/>
        <v>-2.5964912280701755</v>
      </c>
      <c r="E37" s="481">
        <f t="shared" si="3"/>
        <v>2.4822695035460991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0.74789112096704058</v>
      </c>
      <c r="C38" s="480">
        <f>'Tabelle 3.3'!J35</f>
        <v>-8.581818181818182</v>
      </c>
      <c r="D38" s="481">
        <f t="shared" si="3"/>
        <v>0.74789112096704058</v>
      </c>
      <c r="E38" s="481">
        <f t="shared" si="3"/>
        <v>-8.581818181818182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0.48642504031511885</v>
      </c>
      <c r="C39" s="480">
        <f>'Tabelle 3.3'!J36</f>
        <v>-1.4513330178261556</v>
      </c>
      <c r="D39" s="481">
        <f t="shared" si="3"/>
        <v>0.48642504031511885</v>
      </c>
      <c r="E39" s="481">
        <f t="shared" si="3"/>
        <v>-1.4513330178261556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0.48642504031511885</v>
      </c>
      <c r="C45" s="480">
        <f>'Tabelle 3.3'!J36</f>
        <v>-1.4513330178261556</v>
      </c>
      <c r="D45" s="481">
        <f t="shared" si="3"/>
        <v>0.48642504031511885</v>
      </c>
      <c r="E45" s="481">
        <f t="shared" si="3"/>
        <v>-1.4513330178261556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45715</v>
      </c>
      <c r="C51" s="487">
        <v>5931</v>
      </c>
      <c r="D51" s="487">
        <v>1953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46507</v>
      </c>
      <c r="C52" s="487">
        <v>5952</v>
      </c>
      <c r="D52" s="487">
        <v>2029</v>
      </c>
      <c r="E52" s="488">
        <f t="shared" ref="E52:G70" si="11">IF($A$51=37802,IF(COUNTBLANK(B$51:B$70)&gt;0,#N/A,B52/B$51*100),IF(COUNTBLANK(B$51:B$75)&gt;0,#N/A,B52/B$51*100))</f>
        <v>101.73247293011048</v>
      </c>
      <c r="F52" s="488">
        <f t="shared" si="11"/>
        <v>100.35407182599899</v>
      </c>
      <c r="G52" s="488">
        <f t="shared" si="11"/>
        <v>103.89144905273938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47386</v>
      </c>
      <c r="C53" s="487">
        <v>5909</v>
      </c>
      <c r="D53" s="487">
        <v>2138</v>
      </c>
      <c r="E53" s="488">
        <f t="shared" si="11"/>
        <v>103.65525538663458</v>
      </c>
      <c r="F53" s="488">
        <f t="shared" si="11"/>
        <v>99.629067610858201</v>
      </c>
      <c r="G53" s="488">
        <f t="shared" si="11"/>
        <v>109.4726062467998</v>
      </c>
      <c r="H53" s="489">
        <f>IF(ISERROR(L53)=TRUE,IF(MONTH(A53)=MONTH(MAX(A$51:A$75)),A53,""),"")</f>
        <v>41883</v>
      </c>
      <c r="I53" s="488">
        <f t="shared" si="12"/>
        <v>103.65525538663458</v>
      </c>
      <c r="J53" s="488">
        <f t="shared" si="10"/>
        <v>99.629067610858201</v>
      </c>
      <c r="K53" s="488">
        <f t="shared" si="10"/>
        <v>109.4726062467998</v>
      </c>
      <c r="L53" s="488" t="e">
        <f t="shared" si="13"/>
        <v>#N/A</v>
      </c>
    </row>
    <row r="54" spans="1:14" ht="15" customHeight="1" x14ac:dyDescent="0.2">
      <c r="A54" s="490" t="s">
        <v>462</v>
      </c>
      <c r="B54" s="487">
        <v>46222</v>
      </c>
      <c r="C54" s="487">
        <v>5924</v>
      </c>
      <c r="D54" s="487">
        <v>2146</v>
      </c>
      <c r="E54" s="488">
        <f t="shared" si="11"/>
        <v>101.10904517116921</v>
      </c>
      <c r="F54" s="488">
        <f t="shared" si="11"/>
        <v>99.881976058000333</v>
      </c>
      <c r="G54" s="488">
        <f t="shared" si="11"/>
        <v>109.88223246287762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46343</v>
      </c>
      <c r="C55" s="487">
        <v>5644</v>
      </c>
      <c r="D55" s="487">
        <v>2054</v>
      </c>
      <c r="E55" s="488">
        <f t="shared" si="11"/>
        <v>101.37372853549162</v>
      </c>
      <c r="F55" s="488">
        <f t="shared" si="11"/>
        <v>95.161018378013836</v>
      </c>
      <c r="G55" s="488">
        <f t="shared" si="11"/>
        <v>105.1715309779826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46991</v>
      </c>
      <c r="C56" s="487">
        <v>5813</v>
      </c>
      <c r="D56" s="487">
        <v>2236</v>
      </c>
      <c r="E56" s="488">
        <f t="shared" si="11"/>
        <v>102.79120638740021</v>
      </c>
      <c r="F56" s="488">
        <f t="shared" si="11"/>
        <v>98.010453549148551</v>
      </c>
      <c r="G56" s="488">
        <f t="shared" si="11"/>
        <v>114.49052739375321</v>
      </c>
      <c r="H56" s="489" t="str">
        <f t="shared" si="14"/>
        <v/>
      </c>
      <c r="I56" s="488" t="str">
        <f t="shared" si="12"/>
        <v/>
      </c>
      <c r="J56" s="488" t="str">
        <f t="shared" si="10"/>
        <v/>
      </c>
      <c r="K56" s="488" t="str">
        <f t="shared" si="10"/>
        <v/>
      </c>
      <c r="L56" s="488" t="e">
        <f t="shared" si="13"/>
        <v>#N/A</v>
      </c>
    </row>
    <row r="57" spans="1:14" ht="15" customHeight="1" x14ac:dyDescent="0.2">
      <c r="A57" s="490">
        <v>42248</v>
      </c>
      <c r="B57" s="487">
        <v>48013</v>
      </c>
      <c r="C57" s="487">
        <v>5747</v>
      </c>
      <c r="D57" s="487">
        <v>2315</v>
      </c>
      <c r="E57" s="488">
        <f t="shared" si="11"/>
        <v>105.02679645630538</v>
      </c>
      <c r="F57" s="488">
        <f t="shared" si="11"/>
        <v>96.897656381723152</v>
      </c>
      <c r="G57" s="488">
        <f t="shared" si="11"/>
        <v>118.53558627752176</v>
      </c>
      <c r="H57" s="489">
        <f t="shared" si="14"/>
        <v>42248</v>
      </c>
      <c r="I57" s="488">
        <f t="shared" si="12"/>
        <v>105.02679645630538</v>
      </c>
      <c r="J57" s="488">
        <f t="shared" si="10"/>
        <v>96.897656381723152</v>
      </c>
      <c r="K57" s="488">
        <f t="shared" si="10"/>
        <v>118.53558627752176</v>
      </c>
      <c r="L57" s="488" t="e">
        <f t="shared" si="13"/>
        <v>#N/A</v>
      </c>
    </row>
    <row r="58" spans="1:14" ht="15" customHeight="1" x14ac:dyDescent="0.2">
      <c r="A58" s="490" t="s">
        <v>465</v>
      </c>
      <c r="B58" s="487">
        <v>47335</v>
      </c>
      <c r="C58" s="487">
        <v>5763</v>
      </c>
      <c r="D58" s="487">
        <v>2237</v>
      </c>
      <c r="E58" s="488">
        <f t="shared" si="11"/>
        <v>103.54369462977139</v>
      </c>
      <c r="F58" s="488">
        <f t="shared" si="11"/>
        <v>97.167425392008084</v>
      </c>
      <c r="G58" s="488">
        <f t="shared" si="11"/>
        <v>114.54173067076292</v>
      </c>
      <c r="H58" s="489" t="str">
        <f t="shared" si="14"/>
        <v/>
      </c>
      <c r="I58" s="488" t="str">
        <f t="shared" si="12"/>
        <v/>
      </c>
      <c r="J58" s="488" t="str">
        <f t="shared" si="10"/>
        <v/>
      </c>
      <c r="K58" s="488" t="str">
        <f t="shared" si="10"/>
        <v/>
      </c>
      <c r="L58" s="488" t="e">
        <f t="shared" si="13"/>
        <v>#N/A</v>
      </c>
    </row>
    <row r="59" spans="1:14" ht="15" customHeight="1" x14ac:dyDescent="0.2">
      <c r="A59" s="490" t="s">
        <v>466</v>
      </c>
      <c r="B59" s="487">
        <v>47722</v>
      </c>
      <c r="C59" s="487">
        <v>5586</v>
      </c>
      <c r="D59" s="487">
        <v>2216</v>
      </c>
      <c r="E59" s="488">
        <f t="shared" si="11"/>
        <v>104.39024390243902</v>
      </c>
      <c r="F59" s="488">
        <f t="shared" si="11"/>
        <v>94.183105715730903</v>
      </c>
      <c r="G59" s="488">
        <f t="shared" si="11"/>
        <v>113.46646185355863</v>
      </c>
      <c r="H59" s="489" t="str">
        <f t="shared" si="14"/>
        <v/>
      </c>
      <c r="I59" s="488" t="str">
        <f t="shared" si="12"/>
        <v/>
      </c>
      <c r="J59" s="488" t="str">
        <f t="shared" si="10"/>
        <v/>
      </c>
      <c r="K59" s="488" t="str">
        <f t="shared" si="10"/>
        <v/>
      </c>
      <c r="L59" s="488" t="e">
        <f t="shared" si="13"/>
        <v>#N/A</v>
      </c>
    </row>
    <row r="60" spans="1:14" ht="15" customHeight="1" x14ac:dyDescent="0.2">
      <c r="A60" s="490" t="s">
        <v>467</v>
      </c>
      <c r="B60" s="487">
        <v>48632</v>
      </c>
      <c r="C60" s="487">
        <v>5704</v>
      </c>
      <c r="D60" s="487">
        <v>2282</v>
      </c>
      <c r="E60" s="488">
        <f t="shared" si="11"/>
        <v>106.38083779940939</v>
      </c>
      <c r="F60" s="488">
        <f t="shared" si="11"/>
        <v>96.172652166582367</v>
      </c>
      <c r="G60" s="488">
        <f t="shared" si="11"/>
        <v>116.84587813620071</v>
      </c>
      <c r="H60" s="489" t="str">
        <f t="shared" si="14"/>
        <v/>
      </c>
      <c r="I60" s="488" t="str">
        <f t="shared" si="12"/>
        <v/>
      </c>
      <c r="J60" s="488" t="str">
        <f t="shared" si="10"/>
        <v/>
      </c>
      <c r="K60" s="488" t="str">
        <f t="shared" si="10"/>
        <v/>
      </c>
      <c r="L60" s="488" t="e">
        <f t="shared" si="13"/>
        <v>#N/A</v>
      </c>
    </row>
    <row r="61" spans="1:14" ht="15" customHeight="1" x14ac:dyDescent="0.2">
      <c r="A61" s="490">
        <v>42614</v>
      </c>
      <c r="B61" s="487">
        <v>49433</v>
      </c>
      <c r="C61" s="487">
        <v>5694</v>
      </c>
      <c r="D61" s="487">
        <v>2394</v>
      </c>
      <c r="E61" s="488">
        <f t="shared" si="11"/>
        <v>108.13299792190747</v>
      </c>
      <c r="F61" s="488">
        <f t="shared" si="11"/>
        <v>96.004046535154274</v>
      </c>
      <c r="G61" s="488">
        <f t="shared" si="11"/>
        <v>122.58064516129032</v>
      </c>
      <c r="H61" s="489">
        <f t="shared" si="14"/>
        <v>42614</v>
      </c>
      <c r="I61" s="488">
        <f t="shared" si="12"/>
        <v>108.13299792190747</v>
      </c>
      <c r="J61" s="488">
        <f t="shared" si="10"/>
        <v>96.004046535154274</v>
      </c>
      <c r="K61" s="488">
        <f t="shared" si="10"/>
        <v>122.58064516129032</v>
      </c>
      <c r="L61" s="488" t="e">
        <f t="shared" si="13"/>
        <v>#N/A</v>
      </c>
    </row>
    <row r="62" spans="1:14" ht="15" customHeight="1" x14ac:dyDescent="0.2">
      <c r="A62" s="490" t="s">
        <v>468</v>
      </c>
      <c r="B62" s="487">
        <v>49025</v>
      </c>
      <c r="C62" s="487">
        <v>5672</v>
      </c>
      <c r="D62" s="487">
        <v>2391</v>
      </c>
      <c r="E62" s="488">
        <f t="shared" si="11"/>
        <v>107.24051186700207</v>
      </c>
      <c r="F62" s="488">
        <f t="shared" si="11"/>
        <v>95.633114146012474</v>
      </c>
      <c r="G62" s="488">
        <f t="shared" si="11"/>
        <v>122.42703533026113</v>
      </c>
      <c r="H62" s="489" t="str">
        <f t="shared" si="14"/>
        <v/>
      </c>
      <c r="I62" s="488" t="str">
        <f t="shared" si="12"/>
        <v/>
      </c>
      <c r="J62" s="488" t="str">
        <f t="shared" si="10"/>
        <v/>
      </c>
      <c r="K62" s="488" t="str">
        <f t="shared" si="10"/>
        <v/>
      </c>
      <c r="L62" s="488" t="e">
        <f t="shared" si="13"/>
        <v>#N/A</v>
      </c>
    </row>
    <row r="63" spans="1:14" ht="15" customHeight="1" x14ac:dyDescent="0.2">
      <c r="A63" s="490" t="s">
        <v>469</v>
      </c>
      <c r="B63" s="487">
        <v>49114</v>
      </c>
      <c r="C63" s="487">
        <v>5578</v>
      </c>
      <c r="D63" s="487">
        <v>2404</v>
      </c>
      <c r="E63" s="488">
        <f t="shared" si="11"/>
        <v>107.43519632505742</v>
      </c>
      <c r="F63" s="488">
        <f t="shared" si="11"/>
        <v>94.048221210588437</v>
      </c>
      <c r="G63" s="488">
        <f t="shared" si="11"/>
        <v>123.09267793138761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49965</v>
      </c>
      <c r="C64" s="487">
        <v>5712</v>
      </c>
      <c r="D64" s="487">
        <v>2511</v>
      </c>
      <c r="E64" s="488">
        <f t="shared" si="11"/>
        <v>109.29672973859783</v>
      </c>
      <c r="F64" s="488">
        <f t="shared" si="11"/>
        <v>96.307536671724833</v>
      </c>
      <c r="G64" s="488">
        <f t="shared" si="11"/>
        <v>128.57142857142858</v>
      </c>
      <c r="H64" s="489" t="str">
        <f t="shared" si="14"/>
        <v/>
      </c>
      <c r="I64" s="488" t="str">
        <f t="shared" si="12"/>
        <v/>
      </c>
      <c r="J64" s="488" t="str">
        <f t="shared" si="10"/>
        <v/>
      </c>
      <c r="K64" s="488" t="str">
        <f t="shared" si="10"/>
        <v/>
      </c>
      <c r="L64" s="488" t="e">
        <f t="shared" si="13"/>
        <v>#N/A</v>
      </c>
    </row>
    <row r="65" spans="1:12" ht="15" customHeight="1" x14ac:dyDescent="0.2">
      <c r="A65" s="490">
        <v>42979</v>
      </c>
      <c r="B65" s="487">
        <v>50627</v>
      </c>
      <c r="C65" s="487">
        <v>5506</v>
      </c>
      <c r="D65" s="487">
        <v>2607</v>
      </c>
      <c r="E65" s="488">
        <f t="shared" si="11"/>
        <v>110.74483211199826</v>
      </c>
      <c r="F65" s="488">
        <f t="shared" si="11"/>
        <v>92.834260664306186</v>
      </c>
      <c r="G65" s="488">
        <f t="shared" si="11"/>
        <v>133.48694316436251</v>
      </c>
      <c r="H65" s="489">
        <f t="shared" si="14"/>
        <v>42979</v>
      </c>
      <c r="I65" s="488">
        <f t="shared" si="12"/>
        <v>110.74483211199826</v>
      </c>
      <c r="J65" s="488">
        <f t="shared" si="10"/>
        <v>92.834260664306186</v>
      </c>
      <c r="K65" s="488">
        <f t="shared" si="10"/>
        <v>133.48694316436251</v>
      </c>
      <c r="L65" s="488" t="e">
        <f t="shared" si="13"/>
        <v>#N/A</v>
      </c>
    </row>
    <row r="66" spans="1:12" ht="15" customHeight="1" x14ac:dyDescent="0.2">
      <c r="A66" s="490" t="s">
        <v>471</v>
      </c>
      <c r="B66" s="487">
        <v>50204</v>
      </c>
      <c r="C66" s="487">
        <v>5566</v>
      </c>
      <c r="D66" s="487">
        <v>2589</v>
      </c>
      <c r="E66" s="488">
        <f t="shared" si="11"/>
        <v>109.81953406978016</v>
      </c>
      <c r="F66" s="488">
        <f t="shared" si="11"/>
        <v>93.845894452874717</v>
      </c>
      <c r="G66" s="488">
        <f t="shared" si="11"/>
        <v>132.5652841781874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50031</v>
      </c>
      <c r="C67" s="487">
        <v>5469</v>
      </c>
      <c r="D67" s="487">
        <v>2533</v>
      </c>
      <c r="E67" s="488">
        <f t="shared" si="11"/>
        <v>109.4411024827737</v>
      </c>
      <c r="F67" s="488">
        <f t="shared" si="11"/>
        <v>92.210419828022268</v>
      </c>
      <c r="G67" s="488">
        <f t="shared" si="11"/>
        <v>129.69790066564261</v>
      </c>
      <c r="H67" s="489" t="str">
        <f t="shared" si="14"/>
        <v/>
      </c>
      <c r="I67" s="488" t="str">
        <f t="shared" si="12"/>
        <v/>
      </c>
      <c r="J67" s="488" t="str">
        <f t="shared" si="12"/>
        <v/>
      </c>
      <c r="K67" s="488" t="str">
        <f t="shared" si="12"/>
        <v/>
      </c>
      <c r="L67" s="488" t="e">
        <f t="shared" si="13"/>
        <v>#N/A</v>
      </c>
    </row>
    <row r="68" spans="1:12" ht="15" customHeight="1" x14ac:dyDescent="0.2">
      <c r="A68" s="490" t="s">
        <v>473</v>
      </c>
      <c r="B68" s="487">
        <v>50679</v>
      </c>
      <c r="C68" s="487">
        <v>5575</v>
      </c>
      <c r="D68" s="487">
        <v>2645</v>
      </c>
      <c r="E68" s="488">
        <f t="shared" si="11"/>
        <v>110.85858033468227</v>
      </c>
      <c r="F68" s="488">
        <f t="shared" si="11"/>
        <v>93.997639521160011</v>
      </c>
      <c r="G68" s="488">
        <f t="shared" si="11"/>
        <v>135.43266769073222</v>
      </c>
      <c r="H68" s="489" t="str">
        <f t="shared" si="14"/>
        <v/>
      </c>
      <c r="I68" s="488" t="str">
        <f t="shared" si="12"/>
        <v/>
      </c>
      <c r="J68" s="488" t="str">
        <f t="shared" si="12"/>
        <v/>
      </c>
      <c r="K68" s="488" t="str">
        <f t="shared" si="12"/>
        <v/>
      </c>
      <c r="L68" s="488" t="e">
        <f t="shared" si="13"/>
        <v>#N/A</v>
      </c>
    </row>
    <row r="69" spans="1:12" ht="15" customHeight="1" x14ac:dyDescent="0.2">
      <c r="A69" s="490">
        <v>43344</v>
      </c>
      <c r="B69" s="487">
        <v>51524</v>
      </c>
      <c r="C69" s="487">
        <v>5659</v>
      </c>
      <c r="D69" s="487">
        <v>2698</v>
      </c>
      <c r="E69" s="488">
        <f t="shared" si="11"/>
        <v>112.70698895329761</v>
      </c>
      <c r="F69" s="488">
        <f t="shared" si="11"/>
        <v>95.413926825155954</v>
      </c>
      <c r="G69" s="488">
        <f t="shared" si="11"/>
        <v>138.14644137224784</v>
      </c>
      <c r="H69" s="489">
        <f t="shared" si="14"/>
        <v>43344</v>
      </c>
      <c r="I69" s="488">
        <f t="shared" si="12"/>
        <v>112.70698895329761</v>
      </c>
      <c r="J69" s="488">
        <f t="shared" si="12"/>
        <v>95.413926825155954</v>
      </c>
      <c r="K69" s="488">
        <f t="shared" si="12"/>
        <v>138.14644137224784</v>
      </c>
      <c r="L69" s="488" t="e">
        <f t="shared" si="13"/>
        <v>#N/A</v>
      </c>
    </row>
    <row r="70" spans="1:12" ht="15" customHeight="1" x14ac:dyDescent="0.2">
      <c r="A70" s="490" t="s">
        <v>474</v>
      </c>
      <c r="B70" s="487">
        <v>51095</v>
      </c>
      <c r="C70" s="487">
        <v>5588</v>
      </c>
      <c r="D70" s="487">
        <v>2664</v>
      </c>
      <c r="E70" s="488">
        <f t="shared" si="11"/>
        <v>111.76856611615445</v>
      </c>
      <c r="F70" s="488">
        <f t="shared" si="11"/>
        <v>94.216826842016516</v>
      </c>
      <c r="G70" s="488">
        <f t="shared" si="11"/>
        <v>136.40552995391707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50751</v>
      </c>
      <c r="C71" s="487">
        <v>5372</v>
      </c>
      <c r="D71" s="487">
        <v>2624</v>
      </c>
      <c r="E71" s="491">
        <f t="shared" ref="E71:G75" si="15">IF($A$51=37802,IF(COUNTBLANK(B$51:B$70)&gt;0,#N/A,IF(ISBLANK(B71)=FALSE,B71/B$51*100,#N/A)),IF(COUNTBLANK(B$51:B$75)&gt;0,#N/A,B71/B$51*100))</f>
        <v>111.01607787378323</v>
      </c>
      <c r="F71" s="491">
        <f t="shared" si="15"/>
        <v>90.57494520316979</v>
      </c>
      <c r="G71" s="491">
        <f t="shared" si="15"/>
        <v>134.3573988735279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51294</v>
      </c>
      <c r="C72" s="487">
        <v>5514</v>
      </c>
      <c r="D72" s="487">
        <v>2764</v>
      </c>
      <c r="E72" s="491">
        <f t="shared" si="15"/>
        <v>112.2038718145029</v>
      </c>
      <c r="F72" s="491">
        <f t="shared" si="15"/>
        <v>92.969145169448666</v>
      </c>
      <c r="G72" s="491">
        <f t="shared" si="15"/>
        <v>141.52585765488993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52421</v>
      </c>
      <c r="C73" s="487">
        <v>5420</v>
      </c>
      <c r="D73" s="487">
        <v>2830</v>
      </c>
      <c r="E73" s="491">
        <f t="shared" si="15"/>
        <v>114.66914579459694</v>
      </c>
      <c r="F73" s="491">
        <f t="shared" si="15"/>
        <v>91.384252234024615</v>
      </c>
      <c r="G73" s="491">
        <f t="shared" si="15"/>
        <v>144.905273937532</v>
      </c>
      <c r="H73" s="492">
        <f>IF(A$51=37802,IF(ISERROR(L73)=TRUE,IF(ISBLANK(A73)=FALSE,IF(MONTH(A73)=MONTH(MAX(A$51:A$75)),A73,""),""),""),IF(ISERROR(L73)=TRUE,IF(MONTH(A73)=MONTH(MAX(A$51:A$75)),A73,""),""))</f>
        <v>43709</v>
      </c>
      <c r="I73" s="488">
        <f t="shared" si="12"/>
        <v>114.66914579459694</v>
      </c>
      <c r="J73" s="488">
        <f t="shared" si="12"/>
        <v>91.384252234024615</v>
      </c>
      <c r="K73" s="488">
        <f t="shared" si="12"/>
        <v>144.905273937532</v>
      </c>
      <c r="L73" s="488" t="e">
        <f t="shared" si="13"/>
        <v>#N/A</v>
      </c>
    </row>
    <row r="74" spans="1:12" ht="15" customHeight="1" x14ac:dyDescent="0.2">
      <c r="A74" s="490" t="s">
        <v>477</v>
      </c>
      <c r="B74" s="487">
        <v>51847</v>
      </c>
      <c r="C74" s="487">
        <v>5385</v>
      </c>
      <c r="D74" s="487">
        <v>2841</v>
      </c>
      <c r="E74" s="491">
        <f t="shared" si="15"/>
        <v>113.41354041343104</v>
      </c>
      <c r="F74" s="491">
        <f t="shared" si="15"/>
        <v>90.79413252402631</v>
      </c>
      <c r="G74" s="491">
        <f t="shared" si="15"/>
        <v>145.46850998463901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50984</v>
      </c>
      <c r="C75" s="493">
        <v>5134</v>
      </c>
      <c r="D75" s="493">
        <v>2659</v>
      </c>
      <c r="E75" s="491">
        <f t="shared" si="15"/>
        <v>111.52575741004047</v>
      </c>
      <c r="F75" s="491">
        <f t="shared" si="15"/>
        <v>86.56213117518125</v>
      </c>
      <c r="G75" s="491">
        <f t="shared" si="15"/>
        <v>136.1495135688684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114.66914579459694</v>
      </c>
      <c r="J77" s="488">
        <f>IF(J75&lt;&gt;"",J75,IF(J74&lt;&gt;"",J74,IF(J73&lt;&gt;"",J73,IF(J72&lt;&gt;"",J72,IF(J71&lt;&gt;"",J71,IF(J70&lt;&gt;"",J70,""))))))</f>
        <v>91.384252234024615</v>
      </c>
      <c r="K77" s="488">
        <f>IF(K75&lt;&gt;"",K75,IF(K74&lt;&gt;"",K74,IF(K73&lt;&gt;"",K73,IF(K72&lt;&gt;"",K72,IF(K71&lt;&gt;"",K71,IF(K70&lt;&gt;"",K70,""))))))</f>
        <v>144.905273937532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+14,7%</v>
      </c>
      <c r="J79" s="488" t="str">
        <f>"GeB - ausschließlich: "&amp;IF(J77&gt;100,"+","")&amp;TEXT(J77-100,"0,0")&amp;"%"</f>
        <v>GeB - ausschließlich: -8,6%</v>
      </c>
      <c r="K79" s="488" t="str">
        <f>"GeB - im Nebenjob: "&amp;IF(K77&gt;100,"+","")&amp;TEXT(K77-100,"0,0")&amp;"%"</f>
        <v>GeB - im Nebenjob: +44,9%</v>
      </c>
    </row>
    <row r="81" spans="9:9" ht="15" customHeight="1" x14ac:dyDescent="0.2">
      <c r="I81" s="488" t="str">
        <f>IF(ISERROR(HLOOKUP(1,I$78:K$79,2,FALSE)),"",HLOOKUP(1,I$78:K$79,2,FALSE))</f>
        <v>GeB - im Nebenjob: +44,9%</v>
      </c>
    </row>
    <row r="82" spans="9:9" ht="15" customHeight="1" x14ac:dyDescent="0.2">
      <c r="I82" s="488" t="str">
        <f>IF(ISERROR(HLOOKUP(2,I$78:K$79,2,FALSE)),"",HLOOKUP(2,I$78:K$79,2,FALSE))</f>
        <v>SvB: +14,7%</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50984</v>
      </c>
      <c r="E12" s="114">
        <v>51847</v>
      </c>
      <c r="F12" s="114">
        <v>52421</v>
      </c>
      <c r="G12" s="114">
        <v>51294</v>
      </c>
      <c r="H12" s="114">
        <v>50751</v>
      </c>
      <c r="I12" s="115">
        <v>233</v>
      </c>
      <c r="J12" s="116">
        <v>0.45910425410336742</v>
      </c>
      <c r="N12" s="117"/>
    </row>
    <row r="13" spans="1:15" s="110" customFormat="1" ht="13.5" customHeight="1" x14ac:dyDescent="0.2">
      <c r="A13" s="118" t="s">
        <v>105</v>
      </c>
      <c r="B13" s="119" t="s">
        <v>106</v>
      </c>
      <c r="C13" s="113">
        <v>52.245802604738742</v>
      </c>
      <c r="D13" s="114">
        <v>26637</v>
      </c>
      <c r="E13" s="114">
        <v>26913</v>
      </c>
      <c r="F13" s="114">
        <v>27341</v>
      </c>
      <c r="G13" s="114">
        <v>26675</v>
      </c>
      <c r="H13" s="114">
        <v>26311</v>
      </c>
      <c r="I13" s="115">
        <v>326</v>
      </c>
      <c r="J13" s="116">
        <v>1.2390255026414807</v>
      </c>
    </row>
    <row r="14" spans="1:15" s="110" customFormat="1" ht="13.5" customHeight="1" x14ac:dyDescent="0.2">
      <c r="A14" s="120"/>
      <c r="B14" s="119" t="s">
        <v>107</v>
      </c>
      <c r="C14" s="113">
        <v>47.754197395261258</v>
      </c>
      <c r="D14" s="114">
        <v>24347</v>
      </c>
      <c r="E14" s="114">
        <v>24934</v>
      </c>
      <c r="F14" s="114">
        <v>25080</v>
      </c>
      <c r="G14" s="114">
        <v>24619</v>
      </c>
      <c r="H14" s="114">
        <v>24440</v>
      </c>
      <c r="I14" s="115">
        <v>-93</v>
      </c>
      <c r="J14" s="116">
        <v>-0.38052373158756136</v>
      </c>
    </row>
    <row r="15" spans="1:15" s="110" customFormat="1" ht="13.5" customHeight="1" x14ac:dyDescent="0.2">
      <c r="A15" s="118" t="s">
        <v>105</v>
      </c>
      <c r="B15" s="121" t="s">
        <v>108</v>
      </c>
      <c r="C15" s="113">
        <v>7.8279460222815</v>
      </c>
      <c r="D15" s="114">
        <v>3991</v>
      </c>
      <c r="E15" s="114">
        <v>4178</v>
      </c>
      <c r="F15" s="114">
        <v>4272</v>
      </c>
      <c r="G15" s="114">
        <v>3684</v>
      </c>
      <c r="H15" s="114">
        <v>3749</v>
      </c>
      <c r="I15" s="115">
        <v>242</v>
      </c>
      <c r="J15" s="116">
        <v>6.4550546812483329</v>
      </c>
    </row>
    <row r="16" spans="1:15" s="110" customFormat="1" ht="13.5" customHeight="1" x14ac:dyDescent="0.2">
      <c r="A16" s="118"/>
      <c r="B16" s="121" t="s">
        <v>109</v>
      </c>
      <c r="C16" s="113">
        <v>65.661776243527385</v>
      </c>
      <c r="D16" s="114">
        <v>33477</v>
      </c>
      <c r="E16" s="114">
        <v>34064</v>
      </c>
      <c r="F16" s="114">
        <v>34501</v>
      </c>
      <c r="G16" s="114">
        <v>34240</v>
      </c>
      <c r="H16" s="114">
        <v>33966</v>
      </c>
      <c r="I16" s="115">
        <v>-489</v>
      </c>
      <c r="J16" s="116">
        <v>-1.4396749690867339</v>
      </c>
    </row>
    <row r="17" spans="1:10" s="110" customFormat="1" ht="13.5" customHeight="1" x14ac:dyDescent="0.2">
      <c r="A17" s="118"/>
      <c r="B17" s="121" t="s">
        <v>110</v>
      </c>
      <c r="C17" s="113">
        <v>25.351090538208066</v>
      </c>
      <c r="D17" s="114">
        <v>12925</v>
      </c>
      <c r="E17" s="114">
        <v>12984</v>
      </c>
      <c r="F17" s="114">
        <v>13044</v>
      </c>
      <c r="G17" s="114">
        <v>12813</v>
      </c>
      <c r="H17" s="114">
        <v>12516</v>
      </c>
      <c r="I17" s="115">
        <v>409</v>
      </c>
      <c r="J17" s="116">
        <v>3.2678171939916907</v>
      </c>
    </row>
    <row r="18" spans="1:10" s="110" customFormat="1" ht="13.5" customHeight="1" x14ac:dyDescent="0.2">
      <c r="A18" s="120"/>
      <c r="B18" s="121" t="s">
        <v>111</v>
      </c>
      <c r="C18" s="113">
        <v>1.1591871959830535</v>
      </c>
      <c r="D18" s="114">
        <v>591</v>
      </c>
      <c r="E18" s="114">
        <v>621</v>
      </c>
      <c r="F18" s="114">
        <v>604</v>
      </c>
      <c r="G18" s="114">
        <v>557</v>
      </c>
      <c r="H18" s="114">
        <v>520</v>
      </c>
      <c r="I18" s="115">
        <v>71</v>
      </c>
      <c r="J18" s="116">
        <v>13.653846153846153</v>
      </c>
    </row>
    <row r="19" spans="1:10" s="110" customFormat="1" ht="13.5" customHeight="1" x14ac:dyDescent="0.2">
      <c r="A19" s="120"/>
      <c r="B19" s="121" t="s">
        <v>112</v>
      </c>
      <c r="C19" s="113">
        <v>0.35305193786285893</v>
      </c>
      <c r="D19" s="114">
        <v>180</v>
      </c>
      <c r="E19" s="114">
        <v>199</v>
      </c>
      <c r="F19" s="114">
        <v>207</v>
      </c>
      <c r="G19" s="114">
        <v>167</v>
      </c>
      <c r="H19" s="114">
        <v>129</v>
      </c>
      <c r="I19" s="115">
        <v>51</v>
      </c>
      <c r="J19" s="116">
        <v>39.534883720930232</v>
      </c>
    </row>
    <row r="20" spans="1:10" s="110" customFormat="1" ht="13.5" customHeight="1" x14ac:dyDescent="0.2">
      <c r="A20" s="118" t="s">
        <v>113</v>
      </c>
      <c r="B20" s="122" t="s">
        <v>114</v>
      </c>
      <c r="C20" s="113">
        <v>67.507453318688221</v>
      </c>
      <c r="D20" s="114">
        <v>34418</v>
      </c>
      <c r="E20" s="114">
        <v>35022</v>
      </c>
      <c r="F20" s="114">
        <v>35468</v>
      </c>
      <c r="G20" s="114">
        <v>34721</v>
      </c>
      <c r="H20" s="114">
        <v>34537</v>
      </c>
      <c r="I20" s="115">
        <v>-119</v>
      </c>
      <c r="J20" s="116">
        <v>-0.34455801024987692</v>
      </c>
    </row>
    <row r="21" spans="1:10" s="110" customFormat="1" ht="13.5" customHeight="1" x14ac:dyDescent="0.2">
      <c r="A21" s="120"/>
      <c r="B21" s="122" t="s">
        <v>115</v>
      </c>
      <c r="C21" s="113">
        <v>32.492546681311786</v>
      </c>
      <c r="D21" s="114">
        <v>16566</v>
      </c>
      <c r="E21" s="114">
        <v>16825</v>
      </c>
      <c r="F21" s="114">
        <v>16953</v>
      </c>
      <c r="G21" s="114">
        <v>16573</v>
      </c>
      <c r="H21" s="114">
        <v>16214</v>
      </c>
      <c r="I21" s="115">
        <v>352</v>
      </c>
      <c r="J21" s="116">
        <v>2.1709633649932156</v>
      </c>
    </row>
    <row r="22" spans="1:10" s="110" customFormat="1" ht="13.5" customHeight="1" x14ac:dyDescent="0.2">
      <c r="A22" s="118" t="s">
        <v>113</v>
      </c>
      <c r="B22" s="122" t="s">
        <v>116</v>
      </c>
      <c r="C22" s="113">
        <v>93.499921544013802</v>
      </c>
      <c r="D22" s="114">
        <v>47670</v>
      </c>
      <c r="E22" s="114">
        <v>48416</v>
      </c>
      <c r="F22" s="114">
        <v>48896</v>
      </c>
      <c r="G22" s="114">
        <v>48113</v>
      </c>
      <c r="H22" s="114">
        <v>47629</v>
      </c>
      <c r="I22" s="115">
        <v>41</v>
      </c>
      <c r="J22" s="116">
        <v>8.6082008860148232E-2</v>
      </c>
    </row>
    <row r="23" spans="1:10" s="110" customFormat="1" ht="13.5" customHeight="1" x14ac:dyDescent="0.2">
      <c r="A23" s="123"/>
      <c r="B23" s="124" t="s">
        <v>117</v>
      </c>
      <c r="C23" s="125">
        <v>6.4785030597834616</v>
      </c>
      <c r="D23" s="114">
        <v>3303</v>
      </c>
      <c r="E23" s="114">
        <v>3420</v>
      </c>
      <c r="F23" s="114">
        <v>3511</v>
      </c>
      <c r="G23" s="114">
        <v>3164</v>
      </c>
      <c r="H23" s="114">
        <v>3105</v>
      </c>
      <c r="I23" s="115">
        <v>198</v>
      </c>
      <c r="J23" s="116">
        <v>6.3768115942028984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7793</v>
      </c>
      <c r="E26" s="114">
        <v>8226</v>
      </c>
      <c r="F26" s="114">
        <v>8250</v>
      </c>
      <c r="G26" s="114">
        <v>8278</v>
      </c>
      <c r="H26" s="140">
        <v>7996</v>
      </c>
      <c r="I26" s="115">
        <v>-203</v>
      </c>
      <c r="J26" s="116">
        <v>-2.5387693846923463</v>
      </c>
    </row>
    <row r="27" spans="1:10" s="110" customFormat="1" ht="13.5" customHeight="1" x14ac:dyDescent="0.2">
      <c r="A27" s="118" t="s">
        <v>105</v>
      </c>
      <c r="B27" s="119" t="s">
        <v>106</v>
      </c>
      <c r="C27" s="113">
        <v>47.42717823687925</v>
      </c>
      <c r="D27" s="115">
        <v>3696</v>
      </c>
      <c r="E27" s="114">
        <v>3874</v>
      </c>
      <c r="F27" s="114">
        <v>3837</v>
      </c>
      <c r="G27" s="114">
        <v>3871</v>
      </c>
      <c r="H27" s="140">
        <v>3735</v>
      </c>
      <c r="I27" s="115">
        <v>-39</v>
      </c>
      <c r="J27" s="116">
        <v>-1.0441767068273093</v>
      </c>
    </row>
    <row r="28" spans="1:10" s="110" customFormat="1" ht="13.5" customHeight="1" x14ac:dyDescent="0.2">
      <c r="A28" s="120"/>
      <c r="B28" s="119" t="s">
        <v>107</v>
      </c>
      <c r="C28" s="113">
        <v>52.57282176312075</v>
      </c>
      <c r="D28" s="115">
        <v>4097</v>
      </c>
      <c r="E28" s="114">
        <v>4352</v>
      </c>
      <c r="F28" s="114">
        <v>4413</v>
      </c>
      <c r="G28" s="114">
        <v>4407</v>
      </c>
      <c r="H28" s="140">
        <v>4261</v>
      </c>
      <c r="I28" s="115">
        <v>-164</v>
      </c>
      <c r="J28" s="116">
        <v>-3.8488617695376672</v>
      </c>
    </row>
    <row r="29" spans="1:10" s="110" customFormat="1" ht="13.5" customHeight="1" x14ac:dyDescent="0.2">
      <c r="A29" s="118" t="s">
        <v>105</v>
      </c>
      <c r="B29" s="121" t="s">
        <v>108</v>
      </c>
      <c r="C29" s="113">
        <v>14.949313486462209</v>
      </c>
      <c r="D29" s="115">
        <v>1165</v>
      </c>
      <c r="E29" s="114">
        <v>1226</v>
      </c>
      <c r="F29" s="114">
        <v>1250</v>
      </c>
      <c r="G29" s="114">
        <v>1280</v>
      </c>
      <c r="H29" s="140">
        <v>1156</v>
      </c>
      <c r="I29" s="115">
        <v>9</v>
      </c>
      <c r="J29" s="116">
        <v>0.77854671280276821</v>
      </c>
    </row>
    <row r="30" spans="1:10" s="110" customFormat="1" ht="13.5" customHeight="1" x14ac:dyDescent="0.2">
      <c r="A30" s="118"/>
      <c r="B30" s="121" t="s">
        <v>109</v>
      </c>
      <c r="C30" s="113">
        <v>39.381496214551518</v>
      </c>
      <c r="D30" s="115">
        <v>3069</v>
      </c>
      <c r="E30" s="114">
        <v>3270</v>
      </c>
      <c r="F30" s="114">
        <v>3263</v>
      </c>
      <c r="G30" s="114">
        <v>3304</v>
      </c>
      <c r="H30" s="140">
        <v>3252</v>
      </c>
      <c r="I30" s="115">
        <v>-183</v>
      </c>
      <c r="J30" s="116">
        <v>-5.6273062730627306</v>
      </c>
    </row>
    <row r="31" spans="1:10" s="110" customFormat="1" ht="13.5" customHeight="1" x14ac:dyDescent="0.2">
      <c r="A31" s="118"/>
      <c r="B31" s="121" t="s">
        <v>110</v>
      </c>
      <c r="C31" s="113">
        <v>23.379956371102271</v>
      </c>
      <c r="D31" s="115">
        <v>1822</v>
      </c>
      <c r="E31" s="114">
        <v>1930</v>
      </c>
      <c r="F31" s="114">
        <v>1974</v>
      </c>
      <c r="G31" s="114">
        <v>1959</v>
      </c>
      <c r="H31" s="140">
        <v>1965</v>
      </c>
      <c r="I31" s="115">
        <v>-143</v>
      </c>
      <c r="J31" s="116">
        <v>-7.2773536895674305</v>
      </c>
    </row>
    <row r="32" spans="1:10" s="110" customFormat="1" ht="13.5" customHeight="1" x14ac:dyDescent="0.2">
      <c r="A32" s="120"/>
      <c r="B32" s="121" t="s">
        <v>111</v>
      </c>
      <c r="C32" s="113">
        <v>22.289233927883998</v>
      </c>
      <c r="D32" s="115">
        <v>1737</v>
      </c>
      <c r="E32" s="114">
        <v>1800</v>
      </c>
      <c r="F32" s="114">
        <v>1763</v>
      </c>
      <c r="G32" s="114">
        <v>1735</v>
      </c>
      <c r="H32" s="140">
        <v>1623</v>
      </c>
      <c r="I32" s="115">
        <v>114</v>
      </c>
      <c r="J32" s="116">
        <v>7.0240295748613679</v>
      </c>
    </row>
    <row r="33" spans="1:10" s="110" customFormat="1" ht="13.5" customHeight="1" x14ac:dyDescent="0.2">
      <c r="A33" s="120"/>
      <c r="B33" s="121" t="s">
        <v>112</v>
      </c>
      <c r="C33" s="113">
        <v>2.6690619786988323</v>
      </c>
      <c r="D33" s="115">
        <v>208</v>
      </c>
      <c r="E33" s="114">
        <v>215</v>
      </c>
      <c r="F33" s="114">
        <v>217</v>
      </c>
      <c r="G33" s="114">
        <v>191</v>
      </c>
      <c r="H33" s="140">
        <v>154</v>
      </c>
      <c r="I33" s="115">
        <v>54</v>
      </c>
      <c r="J33" s="116">
        <v>35.064935064935064</v>
      </c>
    </row>
    <row r="34" spans="1:10" s="110" customFormat="1" ht="13.5" customHeight="1" x14ac:dyDescent="0.2">
      <c r="A34" s="118" t="s">
        <v>113</v>
      </c>
      <c r="B34" s="122" t="s">
        <v>116</v>
      </c>
      <c r="C34" s="113">
        <v>95.239317336070826</v>
      </c>
      <c r="D34" s="115">
        <v>7422</v>
      </c>
      <c r="E34" s="114">
        <v>7807</v>
      </c>
      <c r="F34" s="114">
        <v>7856</v>
      </c>
      <c r="G34" s="114">
        <v>7908</v>
      </c>
      <c r="H34" s="140">
        <v>7651</v>
      </c>
      <c r="I34" s="115">
        <v>-229</v>
      </c>
      <c r="J34" s="116">
        <v>-2.9930728009410537</v>
      </c>
    </row>
    <row r="35" spans="1:10" s="110" customFormat="1" ht="13.5" customHeight="1" x14ac:dyDescent="0.2">
      <c r="A35" s="118"/>
      <c r="B35" s="119" t="s">
        <v>117</v>
      </c>
      <c r="C35" s="113">
        <v>4.5297061465417681</v>
      </c>
      <c r="D35" s="115">
        <v>353</v>
      </c>
      <c r="E35" s="114">
        <v>400</v>
      </c>
      <c r="F35" s="114">
        <v>377</v>
      </c>
      <c r="G35" s="114">
        <v>353</v>
      </c>
      <c r="H35" s="140">
        <v>326</v>
      </c>
      <c r="I35" s="115">
        <v>27</v>
      </c>
      <c r="J35" s="116">
        <v>8.2822085889570545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5134</v>
      </c>
      <c r="E37" s="114">
        <v>5385</v>
      </c>
      <c r="F37" s="114">
        <v>5420</v>
      </c>
      <c r="G37" s="114">
        <v>5514</v>
      </c>
      <c r="H37" s="140">
        <v>5372</v>
      </c>
      <c r="I37" s="115">
        <v>-238</v>
      </c>
      <c r="J37" s="116">
        <v>-4.4303797468354427</v>
      </c>
    </row>
    <row r="38" spans="1:10" s="110" customFormat="1" ht="13.5" customHeight="1" x14ac:dyDescent="0.2">
      <c r="A38" s="118" t="s">
        <v>105</v>
      </c>
      <c r="B38" s="119" t="s">
        <v>106</v>
      </c>
      <c r="C38" s="113">
        <v>50.740163615114923</v>
      </c>
      <c r="D38" s="115">
        <v>2605</v>
      </c>
      <c r="E38" s="114">
        <v>2714</v>
      </c>
      <c r="F38" s="114">
        <v>2676</v>
      </c>
      <c r="G38" s="114">
        <v>2735</v>
      </c>
      <c r="H38" s="140">
        <v>2663</v>
      </c>
      <c r="I38" s="115">
        <v>-58</v>
      </c>
      <c r="J38" s="116">
        <v>-2.1779947427713107</v>
      </c>
    </row>
    <row r="39" spans="1:10" s="110" customFormat="1" ht="13.5" customHeight="1" x14ac:dyDescent="0.2">
      <c r="A39" s="120"/>
      <c r="B39" s="119" t="s">
        <v>107</v>
      </c>
      <c r="C39" s="113">
        <v>49.259836384885077</v>
      </c>
      <c r="D39" s="115">
        <v>2529</v>
      </c>
      <c r="E39" s="114">
        <v>2671</v>
      </c>
      <c r="F39" s="114">
        <v>2744</v>
      </c>
      <c r="G39" s="114">
        <v>2779</v>
      </c>
      <c r="H39" s="140">
        <v>2709</v>
      </c>
      <c r="I39" s="115">
        <v>-180</v>
      </c>
      <c r="J39" s="116">
        <v>-6.6445182724252492</v>
      </c>
    </row>
    <row r="40" spans="1:10" s="110" customFormat="1" ht="13.5" customHeight="1" x14ac:dyDescent="0.2">
      <c r="A40" s="118" t="s">
        <v>105</v>
      </c>
      <c r="B40" s="121" t="s">
        <v>108</v>
      </c>
      <c r="C40" s="113">
        <v>18.056096610829762</v>
      </c>
      <c r="D40" s="115">
        <v>927</v>
      </c>
      <c r="E40" s="114">
        <v>950</v>
      </c>
      <c r="F40" s="114">
        <v>974</v>
      </c>
      <c r="G40" s="114">
        <v>1045</v>
      </c>
      <c r="H40" s="140">
        <v>936</v>
      </c>
      <c r="I40" s="115">
        <v>-9</v>
      </c>
      <c r="J40" s="116">
        <v>-0.96153846153846156</v>
      </c>
    </row>
    <row r="41" spans="1:10" s="110" customFormat="1" ht="13.5" customHeight="1" x14ac:dyDescent="0.2">
      <c r="A41" s="118"/>
      <c r="B41" s="121" t="s">
        <v>109</v>
      </c>
      <c r="C41" s="113">
        <v>24.191663420335022</v>
      </c>
      <c r="D41" s="115">
        <v>1242</v>
      </c>
      <c r="E41" s="114">
        <v>1336</v>
      </c>
      <c r="F41" s="114">
        <v>1348</v>
      </c>
      <c r="G41" s="114">
        <v>1391</v>
      </c>
      <c r="H41" s="140">
        <v>1418</v>
      </c>
      <c r="I41" s="115">
        <v>-176</v>
      </c>
      <c r="J41" s="116">
        <v>-12.411847672778562</v>
      </c>
    </row>
    <row r="42" spans="1:10" s="110" customFormat="1" ht="13.5" customHeight="1" x14ac:dyDescent="0.2">
      <c r="A42" s="118"/>
      <c r="B42" s="121" t="s">
        <v>110</v>
      </c>
      <c r="C42" s="113">
        <v>24.717569146864044</v>
      </c>
      <c r="D42" s="115">
        <v>1269</v>
      </c>
      <c r="E42" s="114">
        <v>1341</v>
      </c>
      <c r="F42" s="114">
        <v>1378</v>
      </c>
      <c r="G42" s="114">
        <v>1381</v>
      </c>
      <c r="H42" s="140">
        <v>1424</v>
      </c>
      <c r="I42" s="115">
        <v>-155</v>
      </c>
      <c r="J42" s="116">
        <v>-10.884831460674157</v>
      </c>
    </row>
    <row r="43" spans="1:10" s="110" customFormat="1" ht="13.5" customHeight="1" x14ac:dyDescent="0.2">
      <c r="A43" s="120"/>
      <c r="B43" s="121" t="s">
        <v>111</v>
      </c>
      <c r="C43" s="113">
        <v>33.034670821971176</v>
      </c>
      <c r="D43" s="115">
        <v>1696</v>
      </c>
      <c r="E43" s="114">
        <v>1758</v>
      </c>
      <c r="F43" s="114">
        <v>1720</v>
      </c>
      <c r="G43" s="114">
        <v>1697</v>
      </c>
      <c r="H43" s="140">
        <v>1594</v>
      </c>
      <c r="I43" s="115">
        <v>102</v>
      </c>
      <c r="J43" s="116">
        <v>6.3989962358845673</v>
      </c>
    </row>
    <row r="44" spans="1:10" s="110" customFormat="1" ht="13.5" customHeight="1" x14ac:dyDescent="0.2">
      <c r="A44" s="120"/>
      <c r="B44" s="121" t="s">
        <v>112</v>
      </c>
      <c r="C44" s="113">
        <v>3.8371640046747175</v>
      </c>
      <c r="D44" s="115">
        <v>197</v>
      </c>
      <c r="E44" s="114">
        <v>206</v>
      </c>
      <c r="F44" s="114">
        <v>204</v>
      </c>
      <c r="G44" s="114">
        <v>181</v>
      </c>
      <c r="H44" s="140">
        <v>150</v>
      </c>
      <c r="I44" s="115">
        <v>47</v>
      </c>
      <c r="J44" s="116">
        <v>31.333333333333332</v>
      </c>
    </row>
    <row r="45" spans="1:10" s="110" customFormat="1" ht="13.5" customHeight="1" x14ac:dyDescent="0.2">
      <c r="A45" s="118" t="s">
        <v>113</v>
      </c>
      <c r="B45" s="122" t="s">
        <v>116</v>
      </c>
      <c r="C45" s="113">
        <v>94.779898714452671</v>
      </c>
      <c r="D45" s="115">
        <v>4866</v>
      </c>
      <c r="E45" s="114">
        <v>5079</v>
      </c>
      <c r="F45" s="114">
        <v>5128</v>
      </c>
      <c r="G45" s="114">
        <v>5250</v>
      </c>
      <c r="H45" s="140">
        <v>5118</v>
      </c>
      <c r="I45" s="115">
        <v>-252</v>
      </c>
      <c r="J45" s="116">
        <v>-4.9237983587338805</v>
      </c>
    </row>
    <row r="46" spans="1:10" s="110" customFormat="1" ht="13.5" customHeight="1" x14ac:dyDescent="0.2">
      <c r="A46" s="118"/>
      <c r="B46" s="119" t="s">
        <v>117</v>
      </c>
      <c r="C46" s="113">
        <v>4.8694974678613168</v>
      </c>
      <c r="D46" s="115">
        <v>250</v>
      </c>
      <c r="E46" s="114">
        <v>287</v>
      </c>
      <c r="F46" s="114">
        <v>275</v>
      </c>
      <c r="G46" s="114">
        <v>247</v>
      </c>
      <c r="H46" s="140">
        <v>235</v>
      </c>
      <c r="I46" s="115">
        <v>15</v>
      </c>
      <c r="J46" s="116">
        <v>6.3829787234042552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2659</v>
      </c>
      <c r="E48" s="114">
        <v>2841</v>
      </c>
      <c r="F48" s="114">
        <v>2830</v>
      </c>
      <c r="G48" s="114">
        <v>2764</v>
      </c>
      <c r="H48" s="140">
        <v>2624</v>
      </c>
      <c r="I48" s="115">
        <v>35</v>
      </c>
      <c r="J48" s="116">
        <v>1.3338414634146341</v>
      </c>
    </row>
    <row r="49" spans="1:12" s="110" customFormat="1" ht="13.5" customHeight="1" x14ac:dyDescent="0.2">
      <c r="A49" s="118" t="s">
        <v>105</v>
      </c>
      <c r="B49" s="119" t="s">
        <v>106</v>
      </c>
      <c r="C49" s="113">
        <v>41.030462579917263</v>
      </c>
      <c r="D49" s="115">
        <v>1091</v>
      </c>
      <c r="E49" s="114">
        <v>1160</v>
      </c>
      <c r="F49" s="114">
        <v>1161</v>
      </c>
      <c r="G49" s="114">
        <v>1136</v>
      </c>
      <c r="H49" s="140">
        <v>1072</v>
      </c>
      <c r="I49" s="115">
        <v>19</v>
      </c>
      <c r="J49" s="116">
        <v>1.7723880597014925</v>
      </c>
    </row>
    <row r="50" spans="1:12" s="110" customFormat="1" ht="13.5" customHeight="1" x14ac:dyDescent="0.2">
      <c r="A50" s="120"/>
      <c r="B50" s="119" t="s">
        <v>107</v>
      </c>
      <c r="C50" s="113">
        <v>58.969537420082737</v>
      </c>
      <c r="D50" s="115">
        <v>1568</v>
      </c>
      <c r="E50" s="114">
        <v>1681</v>
      </c>
      <c r="F50" s="114">
        <v>1669</v>
      </c>
      <c r="G50" s="114">
        <v>1628</v>
      </c>
      <c r="H50" s="140">
        <v>1552</v>
      </c>
      <c r="I50" s="115">
        <v>16</v>
      </c>
      <c r="J50" s="116">
        <v>1.0309278350515463</v>
      </c>
    </row>
    <row r="51" spans="1:12" s="110" customFormat="1" ht="13.5" customHeight="1" x14ac:dyDescent="0.2">
      <c r="A51" s="118" t="s">
        <v>105</v>
      </c>
      <c r="B51" s="121" t="s">
        <v>108</v>
      </c>
      <c r="C51" s="113">
        <v>8.9507333584054152</v>
      </c>
      <c r="D51" s="115">
        <v>238</v>
      </c>
      <c r="E51" s="114">
        <v>276</v>
      </c>
      <c r="F51" s="114">
        <v>276</v>
      </c>
      <c r="G51" s="114">
        <v>235</v>
      </c>
      <c r="H51" s="140">
        <v>220</v>
      </c>
      <c r="I51" s="115">
        <v>18</v>
      </c>
      <c r="J51" s="116">
        <v>8.1818181818181817</v>
      </c>
    </row>
    <row r="52" spans="1:12" s="110" customFormat="1" ht="13.5" customHeight="1" x14ac:dyDescent="0.2">
      <c r="A52" s="118"/>
      <c r="B52" s="121" t="s">
        <v>109</v>
      </c>
      <c r="C52" s="113">
        <v>68.710041368935691</v>
      </c>
      <c r="D52" s="115">
        <v>1827</v>
      </c>
      <c r="E52" s="114">
        <v>1934</v>
      </c>
      <c r="F52" s="114">
        <v>1915</v>
      </c>
      <c r="G52" s="114">
        <v>1913</v>
      </c>
      <c r="H52" s="140">
        <v>1834</v>
      </c>
      <c r="I52" s="115">
        <v>-7</v>
      </c>
      <c r="J52" s="116">
        <v>-0.38167938931297712</v>
      </c>
    </row>
    <row r="53" spans="1:12" s="110" customFormat="1" ht="13.5" customHeight="1" x14ac:dyDescent="0.2">
      <c r="A53" s="118"/>
      <c r="B53" s="121" t="s">
        <v>110</v>
      </c>
      <c r="C53" s="113">
        <v>20.797292215118464</v>
      </c>
      <c r="D53" s="115">
        <v>553</v>
      </c>
      <c r="E53" s="114">
        <v>589</v>
      </c>
      <c r="F53" s="114">
        <v>596</v>
      </c>
      <c r="G53" s="114">
        <v>578</v>
      </c>
      <c r="H53" s="140">
        <v>541</v>
      </c>
      <c r="I53" s="115">
        <v>12</v>
      </c>
      <c r="J53" s="116">
        <v>2.2181146025878005</v>
      </c>
    </row>
    <row r="54" spans="1:12" s="110" customFormat="1" ht="13.5" customHeight="1" x14ac:dyDescent="0.2">
      <c r="A54" s="120"/>
      <c r="B54" s="121" t="s">
        <v>111</v>
      </c>
      <c r="C54" s="113">
        <v>1.5419330575404286</v>
      </c>
      <c r="D54" s="115">
        <v>41</v>
      </c>
      <c r="E54" s="114">
        <v>42</v>
      </c>
      <c r="F54" s="114">
        <v>43</v>
      </c>
      <c r="G54" s="114">
        <v>38</v>
      </c>
      <c r="H54" s="140">
        <v>29</v>
      </c>
      <c r="I54" s="115">
        <v>12</v>
      </c>
      <c r="J54" s="116">
        <v>41.379310344827587</v>
      </c>
    </row>
    <row r="55" spans="1:12" s="110" customFormat="1" ht="13.5" customHeight="1" x14ac:dyDescent="0.2">
      <c r="A55" s="120"/>
      <c r="B55" s="121" t="s">
        <v>112</v>
      </c>
      <c r="C55" s="113">
        <v>0.41368935690109065</v>
      </c>
      <c r="D55" s="115">
        <v>11</v>
      </c>
      <c r="E55" s="114">
        <v>9</v>
      </c>
      <c r="F55" s="114">
        <v>13</v>
      </c>
      <c r="G55" s="114">
        <v>10</v>
      </c>
      <c r="H55" s="140">
        <v>4</v>
      </c>
      <c r="I55" s="115">
        <v>7</v>
      </c>
      <c r="J55" s="116">
        <v>175</v>
      </c>
    </row>
    <row r="56" spans="1:12" s="110" customFormat="1" ht="13.5" customHeight="1" x14ac:dyDescent="0.2">
      <c r="A56" s="118" t="s">
        <v>113</v>
      </c>
      <c r="B56" s="122" t="s">
        <v>116</v>
      </c>
      <c r="C56" s="113">
        <v>96.126363294471602</v>
      </c>
      <c r="D56" s="115">
        <v>2556</v>
      </c>
      <c r="E56" s="114">
        <v>2728</v>
      </c>
      <c r="F56" s="114">
        <v>2728</v>
      </c>
      <c r="G56" s="114">
        <v>2658</v>
      </c>
      <c r="H56" s="140">
        <v>2533</v>
      </c>
      <c r="I56" s="115">
        <v>23</v>
      </c>
      <c r="J56" s="116">
        <v>0.90801421239636793</v>
      </c>
    </row>
    <row r="57" spans="1:12" s="110" customFormat="1" ht="13.5" customHeight="1" x14ac:dyDescent="0.2">
      <c r="A57" s="142"/>
      <c r="B57" s="124" t="s">
        <v>117</v>
      </c>
      <c r="C57" s="125">
        <v>3.8736367055283942</v>
      </c>
      <c r="D57" s="143">
        <v>103</v>
      </c>
      <c r="E57" s="144">
        <v>113</v>
      </c>
      <c r="F57" s="144">
        <v>102</v>
      </c>
      <c r="G57" s="144">
        <v>106</v>
      </c>
      <c r="H57" s="145">
        <v>91</v>
      </c>
      <c r="I57" s="143">
        <v>12</v>
      </c>
      <c r="J57" s="146">
        <v>13.186813186813186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50984</v>
      </c>
      <c r="E12" s="236">
        <v>51847</v>
      </c>
      <c r="F12" s="114">
        <v>52421</v>
      </c>
      <c r="G12" s="114">
        <v>51294</v>
      </c>
      <c r="H12" s="140">
        <v>50751</v>
      </c>
      <c r="I12" s="115">
        <v>233</v>
      </c>
      <c r="J12" s="116">
        <v>0.45910425410336742</v>
      </c>
    </row>
    <row r="13" spans="1:15" s="110" customFormat="1" ht="12" customHeight="1" x14ac:dyDescent="0.2">
      <c r="A13" s="118" t="s">
        <v>105</v>
      </c>
      <c r="B13" s="119" t="s">
        <v>106</v>
      </c>
      <c r="C13" s="113">
        <v>52.245802604738742</v>
      </c>
      <c r="D13" s="115">
        <v>26637</v>
      </c>
      <c r="E13" s="114">
        <v>26913</v>
      </c>
      <c r="F13" s="114">
        <v>27341</v>
      </c>
      <c r="G13" s="114">
        <v>26675</v>
      </c>
      <c r="H13" s="140">
        <v>26311</v>
      </c>
      <c r="I13" s="115">
        <v>326</v>
      </c>
      <c r="J13" s="116">
        <v>1.2390255026414807</v>
      </c>
    </row>
    <row r="14" spans="1:15" s="110" customFormat="1" ht="12" customHeight="1" x14ac:dyDescent="0.2">
      <c r="A14" s="118"/>
      <c r="B14" s="119" t="s">
        <v>107</v>
      </c>
      <c r="C14" s="113">
        <v>47.754197395261258</v>
      </c>
      <c r="D14" s="115">
        <v>24347</v>
      </c>
      <c r="E14" s="114">
        <v>24934</v>
      </c>
      <c r="F14" s="114">
        <v>25080</v>
      </c>
      <c r="G14" s="114">
        <v>24619</v>
      </c>
      <c r="H14" s="140">
        <v>24440</v>
      </c>
      <c r="I14" s="115">
        <v>-93</v>
      </c>
      <c r="J14" s="116">
        <v>-0.38052373158756136</v>
      </c>
    </row>
    <row r="15" spans="1:15" s="110" customFormat="1" ht="12" customHeight="1" x14ac:dyDescent="0.2">
      <c r="A15" s="118" t="s">
        <v>105</v>
      </c>
      <c r="B15" s="121" t="s">
        <v>108</v>
      </c>
      <c r="C15" s="113">
        <v>7.8279460222815</v>
      </c>
      <c r="D15" s="115">
        <v>3991</v>
      </c>
      <c r="E15" s="114">
        <v>4178</v>
      </c>
      <c r="F15" s="114">
        <v>4272</v>
      </c>
      <c r="G15" s="114">
        <v>3684</v>
      </c>
      <c r="H15" s="140">
        <v>3749</v>
      </c>
      <c r="I15" s="115">
        <v>242</v>
      </c>
      <c r="J15" s="116">
        <v>6.4550546812483329</v>
      </c>
    </row>
    <row r="16" spans="1:15" s="110" customFormat="1" ht="12" customHeight="1" x14ac:dyDescent="0.2">
      <c r="A16" s="118"/>
      <c r="B16" s="121" t="s">
        <v>109</v>
      </c>
      <c r="C16" s="113">
        <v>65.661776243527385</v>
      </c>
      <c r="D16" s="115">
        <v>33477</v>
      </c>
      <c r="E16" s="114">
        <v>34064</v>
      </c>
      <c r="F16" s="114">
        <v>34501</v>
      </c>
      <c r="G16" s="114">
        <v>34240</v>
      </c>
      <c r="H16" s="140">
        <v>33966</v>
      </c>
      <c r="I16" s="115">
        <v>-489</v>
      </c>
      <c r="J16" s="116">
        <v>-1.4396749690867339</v>
      </c>
    </row>
    <row r="17" spans="1:10" s="110" customFormat="1" ht="12" customHeight="1" x14ac:dyDescent="0.2">
      <c r="A17" s="118"/>
      <c r="B17" s="121" t="s">
        <v>110</v>
      </c>
      <c r="C17" s="113">
        <v>25.351090538208066</v>
      </c>
      <c r="D17" s="115">
        <v>12925</v>
      </c>
      <c r="E17" s="114">
        <v>12984</v>
      </c>
      <c r="F17" s="114">
        <v>13044</v>
      </c>
      <c r="G17" s="114">
        <v>12813</v>
      </c>
      <c r="H17" s="140">
        <v>12516</v>
      </c>
      <c r="I17" s="115">
        <v>409</v>
      </c>
      <c r="J17" s="116">
        <v>3.2678171939916907</v>
      </c>
    </row>
    <row r="18" spans="1:10" s="110" customFormat="1" ht="12" customHeight="1" x14ac:dyDescent="0.2">
      <c r="A18" s="120"/>
      <c r="B18" s="121" t="s">
        <v>111</v>
      </c>
      <c r="C18" s="113">
        <v>1.1591871959830535</v>
      </c>
      <c r="D18" s="115">
        <v>591</v>
      </c>
      <c r="E18" s="114">
        <v>621</v>
      </c>
      <c r="F18" s="114">
        <v>604</v>
      </c>
      <c r="G18" s="114">
        <v>557</v>
      </c>
      <c r="H18" s="140">
        <v>520</v>
      </c>
      <c r="I18" s="115">
        <v>71</v>
      </c>
      <c r="J18" s="116">
        <v>13.653846153846153</v>
      </c>
    </row>
    <row r="19" spans="1:10" s="110" customFormat="1" ht="12" customHeight="1" x14ac:dyDescent="0.2">
      <c r="A19" s="120"/>
      <c r="B19" s="121" t="s">
        <v>112</v>
      </c>
      <c r="C19" s="113">
        <v>0.35305193786285893</v>
      </c>
      <c r="D19" s="115">
        <v>180</v>
      </c>
      <c r="E19" s="114">
        <v>199</v>
      </c>
      <c r="F19" s="114">
        <v>207</v>
      </c>
      <c r="G19" s="114">
        <v>167</v>
      </c>
      <c r="H19" s="140">
        <v>129</v>
      </c>
      <c r="I19" s="115">
        <v>51</v>
      </c>
      <c r="J19" s="116">
        <v>39.534883720930232</v>
      </c>
    </row>
    <row r="20" spans="1:10" s="110" customFormat="1" ht="12" customHeight="1" x14ac:dyDescent="0.2">
      <c r="A20" s="118" t="s">
        <v>113</v>
      </c>
      <c r="B20" s="119" t="s">
        <v>181</v>
      </c>
      <c r="C20" s="113">
        <v>67.507453318688221</v>
      </c>
      <c r="D20" s="115">
        <v>34418</v>
      </c>
      <c r="E20" s="114">
        <v>35022</v>
      </c>
      <c r="F20" s="114">
        <v>35468</v>
      </c>
      <c r="G20" s="114">
        <v>34721</v>
      </c>
      <c r="H20" s="140">
        <v>34537</v>
      </c>
      <c r="I20" s="115">
        <v>-119</v>
      </c>
      <c r="J20" s="116">
        <v>-0.34455801024987692</v>
      </c>
    </row>
    <row r="21" spans="1:10" s="110" customFormat="1" ht="12" customHeight="1" x14ac:dyDescent="0.2">
      <c r="A21" s="118"/>
      <c r="B21" s="119" t="s">
        <v>182</v>
      </c>
      <c r="C21" s="113">
        <v>32.492546681311786</v>
      </c>
      <c r="D21" s="115">
        <v>16566</v>
      </c>
      <c r="E21" s="114">
        <v>16825</v>
      </c>
      <c r="F21" s="114">
        <v>16953</v>
      </c>
      <c r="G21" s="114">
        <v>16573</v>
      </c>
      <c r="H21" s="140">
        <v>16214</v>
      </c>
      <c r="I21" s="115">
        <v>352</v>
      </c>
      <c r="J21" s="116">
        <v>2.1709633649932156</v>
      </c>
    </row>
    <row r="22" spans="1:10" s="110" customFormat="1" ht="12" customHeight="1" x14ac:dyDescent="0.2">
      <c r="A22" s="118" t="s">
        <v>113</v>
      </c>
      <c r="B22" s="119" t="s">
        <v>116</v>
      </c>
      <c r="C22" s="113">
        <v>93.499921544013802</v>
      </c>
      <c r="D22" s="115">
        <v>47670</v>
      </c>
      <c r="E22" s="114">
        <v>48416</v>
      </c>
      <c r="F22" s="114">
        <v>48896</v>
      </c>
      <c r="G22" s="114">
        <v>48113</v>
      </c>
      <c r="H22" s="140">
        <v>47629</v>
      </c>
      <c r="I22" s="115">
        <v>41</v>
      </c>
      <c r="J22" s="116">
        <v>8.6082008860148232E-2</v>
      </c>
    </row>
    <row r="23" spans="1:10" s="110" customFormat="1" ht="12" customHeight="1" x14ac:dyDescent="0.2">
      <c r="A23" s="118"/>
      <c r="B23" s="119" t="s">
        <v>117</v>
      </c>
      <c r="C23" s="113">
        <v>6.4785030597834616</v>
      </c>
      <c r="D23" s="115">
        <v>3303</v>
      </c>
      <c r="E23" s="114">
        <v>3420</v>
      </c>
      <c r="F23" s="114">
        <v>3511</v>
      </c>
      <c r="G23" s="114">
        <v>3164</v>
      </c>
      <c r="H23" s="140">
        <v>3105</v>
      </c>
      <c r="I23" s="115">
        <v>198</v>
      </c>
      <c r="J23" s="116">
        <v>6.3768115942028984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77530</v>
      </c>
      <c r="E64" s="236">
        <v>77894</v>
      </c>
      <c r="F64" s="236">
        <v>78214</v>
      </c>
      <c r="G64" s="236">
        <v>76953</v>
      </c>
      <c r="H64" s="140">
        <v>76500</v>
      </c>
      <c r="I64" s="115">
        <v>1030</v>
      </c>
      <c r="J64" s="116">
        <v>1.34640522875817</v>
      </c>
    </row>
    <row r="65" spans="1:12" s="110" customFormat="1" ht="12" customHeight="1" x14ac:dyDescent="0.2">
      <c r="A65" s="118" t="s">
        <v>105</v>
      </c>
      <c r="B65" s="119" t="s">
        <v>106</v>
      </c>
      <c r="C65" s="113">
        <v>50.18573455436605</v>
      </c>
      <c r="D65" s="235">
        <v>38909</v>
      </c>
      <c r="E65" s="236">
        <v>39047</v>
      </c>
      <c r="F65" s="236">
        <v>39406</v>
      </c>
      <c r="G65" s="236">
        <v>38652</v>
      </c>
      <c r="H65" s="140">
        <v>38352</v>
      </c>
      <c r="I65" s="115">
        <v>557</v>
      </c>
      <c r="J65" s="116">
        <v>1.4523362536503963</v>
      </c>
    </row>
    <row r="66" spans="1:12" s="110" customFormat="1" ht="12" customHeight="1" x14ac:dyDescent="0.2">
      <c r="A66" s="118"/>
      <c r="B66" s="119" t="s">
        <v>107</v>
      </c>
      <c r="C66" s="113">
        <v>49.81426544563395</v>
      </c>
      <c r="D66" s="235">
        <v>38621</v>
      </c>
      <c r="E66" s="236">
        <v>38847</v>
      </c>
      <c r="F66" s="236">
        <v>38808</v>
      </c>
      <c r="G66" s="236">
        <v>38301</v>
      </c>
      <c r="H66" s="140">
        <v>38148</v>
      </c>
      <c r="I66" s="115">
        <v>473</v>
      </c>
      <c r="J66" s="116">
        <v>1.2399077277970012</v>
      </c>
    </row>
    <row r="67" spans="1:12" s="110" customFormat="1" ht="12" customHeight="1" x14ac:dyDescent="0.2">
      <c r="A67" s="118" t="s">
        <v>105</v>
      </c>
      <c r="B67" s="121" t="s">
        <v>108</v>
      </c>
      <c r="C67" s="113">
        <v>6.9947117244937447</v>
      </c>
      <c r="D67" s="235">
        <v>5423</v>
      </c>
      <c r="E67" s="236">
        <v>5627</v>
      </c>
      <c r="F67" s="236">
        <v>5586</v>
      </c>
      <c r="G67" s="236">
        <v>4906</v>
      </c>
      <c r="H67" s="140">
        <v>4995</v>
      </c>
      <c r="I67" s="115">
        <v>428</v>
      </c>
      <c r="J67" s="116">
        <v>8.5685685685685691</v>
      </c>
    </row>
    <row r="68" spans="1:12" s="110" customFormat="1" ht="12" customHeight="1" x14ac:dyDescent="0.2">
      <c r="A68" s="118"/>
      <c r="B68" s="121" t="s">
        <v>109</v>
      </c>
      <c r="C68" s="113">
        <v>65.381142783438662</v>
      </c>
      <c r="D68" s="235">
        <v>50690</v>
      </c>
      <c r="E68" s="236">
        <v>50798</v>
      </c>
      <c r="F68" s="236">
        <v>51202</v>
      </c>
      <c r="G68" s="236">
        <v>51039</v>
      </c>
      <c r="H68" s="140">
        <v>50955</v>
      </c>
      <c r="I68" s="115">
        <v>-265</v>
      </c>
      <c r="J68" s="116">
        <v>-0.52006672554214506</v>
      </c>
    </row>
    <row r="69" spans="1:12" s="110" customFormat="1" ht="12" customHeight="1" x14ac:dyDescent="0.2">
      <c r="A69" s="118"/>
      <c r="B69" s="121" t="s">
        <v>110</v>
      </c>
      <c r="C69" s="113">
        <v>26.490390816458145</v>
      </c>
      <c r="D69" s="235">
        <v>20538</v>
      </c>
      <c r="E69" s="236">
        <v>20548</v>
      </c>
      <c r="F69" s="236">
        <v>20553</v>
      </c>
      <c r="G69" s="236">
        <v>20213</v>
      </c>
      <c r="H69" s="140">
        <v>19773</v>
      </c>
      <c r="I69" s="115">
        <v>765</v>
      </c>
      <c r="J69" s="116">
        <v>3.8689121529358217</v>
      </c>
    </row>
    <row r="70" spans="1:12" s="110" customFormat="1" ht="12" customHeight="1" x14ac:dyDescent="0.2">
      <c r="A70" s="120"/>
      <c r="B70" s="121" t="s">
        <v>111</v>
      </c>
      <c r="C70" s="113">
        <v>1.1337546756094414</v>
      </c>
      <c r="D70" s="235">
        <v>879</v>
      </c>
      <c r="E70" s="236">
        <v>921</v>
      </c>
      <c r="F70" s="236">
        <v>873</v>
      </c>
      <c r="G70" s="236">
        <v>795</v>
      </c>
      <c r="H70" s="140">
        <v>777</v>
      </c>
      <c r="I70" s="115">
        <v>102</v>
      </c>
      <c r="J70" s="116">
        <v>13.127413127413128</v>
      </c>
    </row>
    <row r="71" spans="1:12" s="110" customFormat="1" ht="12" customHeight="1" x14ac:dyDescent="0.2">
      <c r="A71" s="120"/>
      <c r="B71" s="121" t="s">
        <v>112</v>
      </c>
      <c r="C71" s="113">
        <v>0.36115052237843415</v>
      </c>
      <c r="D71" s="235">
        <v>280</v>
      </c>
      <c r="E71" s="236">
        <v>283</v>
      </c>
      <c r="F71" s="236">
        <v>289</v>
      </c>
      <c r="G71" s="236">
        <v>220</v>
      </c>
      <c r="H71" s="140">
        <v>198</v>
      </c>
      <c r="I71" s="115">
        <v>82</v>
      </c>
      <c r="J71" s="116">
        <v>41.414141414141412</v>
      </c>
    </row>
    <row r="72" spans="1:12" s="110" customFormat="1" ht="12" customHeight="1" x14ac:dyDescent="0.2">
      <c r="A72" s="118" t="s">
        <v>113</v>
      </c>
      <c r="B72" s="119" t="s">
        <v>181</v>
      </c>
      <c r="C72" s="113">
        <v>69.458274216432343</v>
      </c>
      <c r="D72" s="235">
        <v>53851</v>
      </c>
      <c r="E72" s="236">
        <v>54204</v>
      </c>
      <c r="F72" s="236">
        <v>54661</v>
      </c>
      <c r="G72" s="236">
        <v>53928</v>
      </c>
      <c r="H72" s="140">
        <v>53717</v>
      </c>
      <c r="I72" s="115">
        <v>134</v>
      </c>
      <c r="J72" s="116">
        <v>0.24945547964331591</v>
      </c>
    </row>
    <row r="73" spans="1:12" s="110" customFormat="1" ht="12" customHeight="1" x14ac:dyDescent="0.2">
      <c r="A73" s="118"/>
      <c r="B73" s="119" t="s">
        <v>182</v>
      </c>
      <c r="C73" s="113">
        <v>30.541725783567653</v>
      </c>
      <c r="D73" s="115">
        <v>23679</v>
      </c>
      <c r="E73" s="114">
        <v>23690</v>
      </c>
      <c r="F73" s="114">
        <v>23553</v>
      </c>
      <c r="G73" s="114">
        <v>23025</v>
      </c>
      <c r="H73" s="140">
        <v>22783</v>
      </c>
      <c r="I73" s="115">
        <v>896</v>
      </c>
      <c r="J73" s="116">
        <v>3.9327568801299213</v>
      </c>
    </row>
    <row r="74" spans="1:12" s="110" customFormat="1" ht="12" customHeight="1" x14ac:dyDescent="0.2">
      <c r="A74" s="118" t="s">
        <v>113</v>
      </c>
      <c r="B74" s="119" t="s">
        <v>116</v>
      </c>
      <c r="C74" s="113">
        <v>96.990842254611124</v>
      </c>
      <c r="D74" s="115">
        <v>75197</v>
      </c>
      <c r="E74" s="114">
        <v>75629</v>
      </c>
      <c r="F74" s="114">
        <v>76020</v>
      </c>
      <c r="G74" s="114">
        <v>74823</v>
      </c>
      <c r="H74" s="140">
        <v>74462</v>
      </c>
      <c r="I74" s="115">
        <v>735</v>
      </c>
      <c r="J74" s="116">
        <v>0.98708065859095917</v>
      </c>
    </row>
    <row r="75" spans="1:12" s="110" customFormat="1" ht="12" customHeight="1" x14ac:dyDescent="0.2">
      <c r="A75" s="142"/>
      <c r="B75" s="124" t="s">
        <v>117</v>
      </c>
      <c r="C75" s="125">
        <v>2.978201986327873</v>
      </c>
      <c r="D75" s="143">
        <v>2309</v>
      </c>
      <c r="E75" s="144">
        <v>2242</v>
      </c>
      <c r="F75" s="144">
        <v>2169</v>
      </c>
      <c r="G75" s="144">
        <v>2103</v>
      </c>
      <c r="H75" s="145">
        <v>2010</v>
      </c>
      <c r="I75" s="143">
        <v>299</v>
      </c>
      <c r="J75" s="146">
        <v>14.875621890547263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50984</v>
      </c>
      <c r="G11" s="114">
        <v>51847</v>
      </c>
      <c r="H11" s="114">
        <v>52421</v>
      </c>
      <c r="I11" s="114">
        <v>51294</v>
      </c>
      <c r="J11" s="140">
        <v>50751</v>
      </c>
      <c r="K11" s="114">
        <v>233</v>
      </c>
      <c r="L11" s="116">
        <v>0.45910425410336742</v>
      </c>
    </row>
    <row r="12" spans="1:17" s="110" customFormat="1" ht="24.95" customHeight="1" x14ac:dyDescent="0.2">
      <c r="A12" s="604" t="s">
        <v>185</v>
      </c>
      <c r="B12" s="605"/>
      <c r="C12" s="605"/>
      <c r="D12" s="606"/>
      <c r="E12" s="113">
        <v>52.245802604738742</v>
      </c>
      <c r="F12" s="115">
        <v>26637</v>
      </c>
      <c r="G12" s="114">
        <v>26913</v>
      </c>
      <c r="H12" s="114">
        <v>27341</v>
      </c>
      <c r="I12" s="114">
        <v>26675</v>
      </c>
      <c r="J12" s="140">
        <v>26311</v>
      </c>
      <c r="K12" s="114">
        <v>326</v>
      </c>
      <c r="L12" s="116">
        <v>1.2390255026414807</v>
      </c>
    </row>
    <row r="13" spans="1:17" s="110" customFormat="1" ht="15" customHeight="1" x14ac:dyDescent="0.2">
      <c r="A13" s="120"/>
      <c r="B13" s="612" t="s">
        <v>107</v>
      </c>
      <c r="C13" s="612"/>
      <c r="E13" s="113">
        <v>47.754197395261258</v>
      </c>
      <c r="F13" s="115">
        <v>24347</v>
      </c>
      <c r="G13" s="114">
        <v>24934</v>
      </c>
      <c r="H13" s="114">
        <v>25080</v>
      </c>
      <c r="I13" s="114">
        <v>24619</v>
      </c>
      <c r="J13" s="140">
        <v>24440</v>
      </c>
      <c r="K13" s="114">
        <v>-93</v>
      </c>
      <c r="L13" s="116">
        <v>-0.38052373158756136</v>
      </c>
    </row>
    <row r="14" spans="1:17" s="110" customFormat="1" ht="24.95" customHeight="1" x14ac:dyDescent="0.2">
      <c r="A14" s="604" t="s">
        <v>186</v>
      </c>
      <c r="B14" s="605"/>
      <c r="C14" s="605"/>
      <c r="D14" s="606"/>
      <c r="E14" s="113">
        <v>7.8279460222815</v>
      </c>
      <c r="F14" s="115">
        <v>3991</v>
      </c>
      <c r="G14" s="114">
        <v>4178</v>
      </c>
      <c r="H14" s="114">
        <v>4272</v>
      </c>
      <c r="I14" s="114">
        <v>3684</v>
      </c>
      <c r="J14" s="140">
        <v>3749</v>
      </c>
      <c r="K14" s="114">
        <v>242</v>
      </c>
      <c r="L14" s="116">
        <v>6.4550546812483329</v>
      </c>
    </row>
    <row r="15" spans="1:17" s="110" customFormat="1" ht="15" customHeight="1" x14ac:dyDescent="0.2">
      <c r="A15" s="120"/>
      <c r="B15" s="119"/>
      <c r="C15" s="258" t="s">
        <v>106</v>
      </c>
      <c r="E15" s="113">
        <v>61.287897769982457</v>
      </c>
      <c r="F15" s="115">
        <v>2446</v>
      </c>
      <c r="G15" s="114">
        <v>2536</v>
      </c>
      <c r="H15" s="114">
        <v>2616</v>
      </c>
      <c r="I15" s="114">
        <v>2257</v>
      </c>
      <c r="J15" s="140">
        <v>2266</v>
      </c>
      <c r="K15" s="114">
        <v>180</v>
      </c>
      <c r="L15" s="116">
        <v>7.9435127978817297</v>
      </c>
    </row>
    <row r="16" spans="1:17" s="110" customFormat="1" ht="15" customHeight="1" x14ac:dyDescent="0.2">
      <c r="A16" s="120"/>
      <c r="B16" s="119"/>
      <c r="C16" s="258" t="s">
        <v>107</v>
      </c>
      <c r="E16" s="113">
        <v>38.712102230017543</v>
      </c>
      <c r="F16" s="115">
        <v>1545</v>
      </c>
      <c r="G16" s="114">
        <v>1642</v>
      </c>
      <c r="H16" s="114">
        <v>1656</v>
      </c>
      <c r="I16" s="114">
        <v>1427</v>
      </c>
      <c r="J16" s="140">
        <v>1483</v>
      </c>
      <c r="K16" s="114">
        <v>62</v>
      </c>
      <c r="L16" s="116">
        <v>4.1807147673634528</v>
      </c>
    </row>
    <row r="17" spans="1:12" s="110" customFormat="1" ht="15" customHeight="1" x14ac:dyDescent="0.2">
      <c r="A17" s="120"/>
      <c r="B17" s="121" t="s">
        <v>109</v>
      </c>
      <c r="C17" s="258"/>
      <c r="E17" s="113">
        <v>65.661776243527385</v>
      </c>
      <c r="F17" s="115">
        <v>33477</v>
      </c>
      <c r="G17" s="114">
        <v>34064</v>
      </c>
      <c r="H17" s="114">
        <v>34501</v>
      </c>
      <c r="I17" s="114">
        <v>34240</v>
      </c>
      <c r="J17" s="140">
        <v>33966</v>
      </c>
      <c r="K17" s="114">
        <v>-489</v>
      </c>
      <c r="L17" s="116">
        <v>-1.4396749690867339</v>
      </c>
    </row>
    <row r="18" spans="1:12" s="110" customFormat="1" ht="15" customHeight="1" x14ac:dyDescent="0.2">
      <c r="A18" s="120"/>
      <c r="B18" s="119"/>
      <c r="C18" s="258" t="s">
        <v>106</v>
      </c>
      <c r="E18" s="113">
        <v>51.754936224870804</v>
      </c>
      <c r="F18" s="115">
        <v>17326</v>
      </c>
      <c r="G18" s="114">
        <v>17542</v>
      </c>
      <c r="H18" s="114">
        <v>17849</v>
      </c>
      <c r="I18" s="114">
        <v>17691</v>
      </c>
      <c r="J18" s="140">
        <v>17503</v>
      </c>
      <c r="K18" s="114">
        <v>-177</v>
      </c>
      <c r="L18" s="116">
        <v>-1.0112552133919899</v>
      </c>
    </row>
    <row r="19" spans="1:12" s="110" customFormat="1" ht="15" customHeight="1" x14ac:dyDescent="0.2">
      <c r="A19" s="120"/>
      <c r="B19" s="119"/>
      <c r="C19" s="258" t="s">
        <v>107</v>
      </c>
      <c r="E19" s="113">
        <v>48.245063775129196</v>
      </c>
      <c r="F19" s="115">
        <v>16151</v>
      </c>
      <c r="G19" s="114">
        <v>16522</v>
      </c>
      <c r="H19" s="114">
        <v>16652</v>
      </c>
      <c r="I19" s="114">
        <v>16549</v>
      </c>
      <c r="J19" s="140">
        <v>16463</v>
      </c>
      <c r="K19" s="114">
        <v>-312</v>
      </c>
      <c r="L19" s="116">
        <v>-1.895158841037478</v>
      </c>
    </row>
    <row r="20" spans="1:12" s="110" customFormat="1" ht="15" customHeight="1" x14ac:dyDescent="0.2">
      <c r="A20" s="120"/>
      <c r="B20" s="121" t="s">
        <v>110</v>
      </c>
      <c r="C20" s="258"/>
      <c r="E20" s="113">
        <v>25.351090538208066</v>
      </c>
      <c r="F20" s="115">
        <v>12925</v>
      </c>
      <c r="G20" s="114">
        <v>12984</v>
      </c>
      <c r="H20" s="114">
        <v>13044</v>
      </c>
      <c r="I20" s="114">
        <v>12813</v>
      </c>
      <c r="J20" s="140">
        <v>12516</v>
      </c>
      <c r="K20" s="114">
        <v>409</v>
      </c>
      <c r="L20" s="116">
        <v>3.2678171939916907</v>
      </c>
    </row>
    <row r="21" spans="1:12" s="110" customFormat="1" ht="15" customHeight="1" x14ac:dyDescent="0.2">
      <c r="A21" s="120"/>
      <c r="B21" s="119"/>
      <c r="C21" s="258" t="s">
        <v>106</v>
      </c>
      <c r="E21" s="113">
        <v>50.112185686653774</v>
      </c>
      <c r="F21" s="115">
        <v>6477</v>
      </c>
      <c r="G21" s="114">
        <v>6445</v>
      </c>
      <c r="H21" s="114">
        <v>6496</v>
      </c>
      <c r="I21" s="114">
        <v>6378</v>
      </c>
      <c r="J21" s="140">
        <v>6215</v>
      </c>
      <c r="K21" s="114">
        <v>262</v>
      </c>
      <c r="L21" s="116">
        <v>4.2156074014481097</v>
      </c>
    </row>
    <row r="22" spans="1:12" s="110" customFormat="1" ht="15" customHeight="1" x14ac:dyDescent="0.2">
      <c r="A22" s="120"/>
      <c r="B22" s="119"/>
      <c r="C22" s="258" t="s">
        <v>107</v>
      </c>
      <c r="E22" s="113">
        <v>49.887814313346226</v>
      </c>
      <c r="F22" s="115">
        <v>6448</v>
      </c>
      <c r="G22" s="114">
        <v>6539</v>
      </c>
      <c r="H22" s="114">
        <v>6548</v>
      </c>
      <c r="I22" s="114">
        <v>6435</v>
      </c>
      <c r="J22" s="140">
        <v>6301</v>
      </c>
      <c r="K22" s="114">
        <v>147</v>
      </c>
      <c r="L22" s="116">
        <v>2.3329630217425805</v>
      </c>
    </row>
    <row r="23" spans="1:12" s="110" customFormat="1" ht="15" customHeight="1" x14ac:dyDescent="0.2">
      <c r="A23" s="120"/>
      <c r="B23" s="121" t="s">
        <v>111</v>
      </c>
      <c r="C23" s="258"/>
      <c r="E23" s="113">
        <v>1.1591871959830535</v>
      </c>
      <c r="F23" s="115">
        <v>591</v>
      </c>
      <c r="G23" s="114">
        <v>621</v>
      </c>
      <c r="H23" s="114">
        <v>604</v>
      </c>
      <c r="I23" s="114">
        <v>557</v>
      </c>
      <c r="J23" s="140">
        <v>520</v>
      </c>
      <c r="K23" s="114">
        <v>71</v>
      </c>
      <c r="L23" s="116">
        <v>13.653846153846153</v>
      </c>
    </row>
    <row r="24" spans="1:12" s="110" customFormat="1" ht="15" customHeight="1" x14ac:dyDescent="0.2">
      <c r="A24" s="120"/>
      <c r="B24" s="119"/>
      <c r="C24" s="258" t="s">
        <v>106</v>
      </c>
      <c r="E24" s="113">
        <v>65.651438240270721</v>
      </c>
      <c r="F24" s="115">
        <v>388</v>
      </c>
      <c r="G24" s="114">
        <v>390</v>
      </c>
      <c r="H24" s="114">
        <v>380</v>
      </c>
      <c r="I24" s="114">
        <v>349</v>
      </c>
      <c r="J24" s="140">
        <v>327</v>
      </c>
      <c r="K24" s="114">
        <v>61</v>
      </c>
      <c r="L24" s="116">
        <v>18.654434250764528</v>
      </c>
    </row>
    <row r="25" spans="1:12" s="110" customFormat="1" ht="15" customHeight="1" x14ac:dyDescent="0.2">
      <c r="A25" s="120"/>
      <c r="B25" s="119"/>
      <c r="C25" s="258" t="s">
        <v>107</v>
      </c>
      <c r="E25" s="113">
        <v>34.348561759729272</v>
      </c>
      <c r="F25" s="115">
        <v>203</v>
      </c>
      <c r="G25" s="114">
        <v>231</v>
      </c>
      <c r="H25" s="114">
        <v>224</v>
      </c>
      <c r="I25" s="114">
        <v>208</v>
      </c>
      <c r="J25" s="140">
        <v>193</v>
      </c>
      <c r="K25" s="114">
        <v>10</v>
      </c>
      <c r="L25" s="116">
        <v>5.1813471502590671</v>
      </c>
    </row>
    <row r="26" spans="1:12" s="110" customFormat="1" ht="15" customHeight="1" x14ac:dyDescent="0.2">
      <c r="A26" s="120"/>
      <c r="C26" s="121" t="s">
        <v>187</v>
      </c>
      <c r="D26" s="110" t="s">
        <v>188</v>
      </c>
      <c r="E26" s="113">
        <v>0.35305193786285893</v>
      </c>
      <c r="F26" s="115">
        <v>180</v>
      </c>
      <c r="G26" s="114">
        <v>199</v>
      </c>
      <c r="H26" s="114">
        <v>207</v>
      </c>
      <c r="I26" s="114">
        <v>167</v>
      </c>
      <c r="J26" s="140">
        <v>129</v>
      </c>
      <c r="K26" s="114">
        <v>51</v>
      </c>
      <c r="L26" s="116">
        <v>39.534883720930232</v>
      </c>
    </row>
    <row r="27" spans="1:12" s="110" customFormat="1" ht="15" customHeight="1" x14ac:dyDescent="0.2">
      <c r="A27" s="120"/>
      <c r="B27" s="119"/>
      <c r="D27" s="259" t="s">
        <v>106</v>
      </c>
      <c r="E27" s="113">
        <v>63.333333333333336</v>
      </c>
      <c r="F27" s="115">
        <v>114</v>
      </c>
      <c r="G27" s="114">
        <v>112</v>
      </c>
      <c r="H27" s="114">
        <v>120</v>
      </c>
      <c r="I27" s="114">
        <v>94</v>
      </c>
      <c r="J27" s="140">
        <v>74</v>
      </c>
      <c r="K27" s="114">
        <v>40</v>
      </c>
      <c r="L27" s="116">
        <v>54.054054054054056</v>
      </c>
    </row>
    <row r="28" spans="1:12" s="110" customFormat="1" ht="15" customHeight="1" x14ac:dyDescent="0.2">
      <c r="A28" s="120"/>
      <c r="B28" s="119"/>
      <c r="D28" s="259" t="s">
        <v>107</v>
      </c>
      <c r="E28" s="113">
        <v>36.666666666666664</v>
      </c>
      <c r="F28" s="115">
        <v>66</v>
      </c>
      <c r="G28" s="114">
        <v>87</v>
      </c>
      <c r="H28" s="114">
        <v>87</v>
      </c>
      <c r="I28" s="114">
        <v>73</v>
      </c>
      <c r="J28" s="140">
        <v>55</v>
      </c>
      <c r="K28" s="114">
        <v>11</v>
      </c>
      <c r="L28" s="116">
        <v>20</v>
      </c>
    </row>
    <row r="29" spans="1:12" s="110" customFormat="1" ht="24.95" customHeight="1" x14ac:dyDescent="0.2">
      <c r="A29" s="604" t="s">
        <v>189</v>
      </c>
      <c r="B29" s="605"/>
      <c r="C29" s="605"/>
      <c r="D29" s="606"/>
      <c r="E29" s="113">
        <v>93.499921544013802</v>
      </c>
      <c r="F29" s="115">
        <v>47670</v>
      </c>
      <c r="G29" s="114">
        <v>48416</v>
      </c>
      <c r="H29" s="114">
        <v>48896</v>
      </c>
      <c r="I29" s="114">
        <v>48113</v>
      </c>
      <c r="J29" s="140">
        <v>47629</v>
      </c>
      <c r="K29" s="114">
        <v>41</v>
      </c>
      <c r="L29" s="116">
        <v>8.6082008860148232E-2</v>
      </c>
    </row>
    <row r="30" spans="1:12" s="110" customFormat="1" ht="15" customHeight="1" x14ac:dyDescent="0.2">
      <c r="A30" s="120"/>
      <c r="B30" s="119"/>
      <c r="C30" s="258" t="s">
        <v>106</v>
      </c>
      <c r="E30" s="113">
        <v>51.2796307950493</v>
      </c>
      <c r="F30" s="115">
        <v>24445</v>
      </c>
      <c r="G30" s="114">
        <v>24715</v>
      </c>
      <c r="H30" s="114">
        <v>25085</v>
      </c>
      <c r="I30" s="114">
        <v>24598</v>
      </c>
      <c r="J30" s="140">
        <v>24296</v>
      </c>
      <c r="K30" s="114">
        <v>149</v>
      </c>
      <c r="L30" s="116">
        <v>0.61326967402041488</v>
      </c>
    </row>
    <row r="31" spans="1:12" s="110" customFormat="1" ht="15" customHeight="1" x14ac:dyDescent="0.2">
      <c r="A31" s="120"/>
      <c r="B31" s="119"/>
      <c r="C31" s="258" t="s">
        <v>107</v>
      </c>
      <c r="E31" s="113">
        <v>48.7203692049507</v>
      </c>
      <c r="F31" s="115">
        <v>23225</v>
      </c>
      <c r="G31" s="114">
        <v>23701</v>
      </c>
      <c r="H31" s="114">
        <v>23811</v>
      </c>
      <c r="I31" s="114">
        <v>23515</v>
      </c>
      <c r="J31" s="140">
        <v>23333</v>
      </c>
      <c r="K31" s="114">
        <v>-108</v>
      </c>
      <c r="L31" s="116">
        <v>-0.4628637551965028</v>
      </c>
    </row>
    <row r="32" spans="1:12" s="110" customFormat="1" ht="15" customHeight="1" x14ac:dyDescent="0.2">
      <c r="A32" s="120"/>
      <c r="B32" s="119" t="s">
        <v>117</v>
      </c>
      <c r="C32" s="258"/>
      <c r="E32" s="113">
        <v>6.4785030597834616</v>
      </c>
      <c r="F32" s="115">
        <v>3303</v>
      </c>
      <c r="G32" s="114">
        <v>3420</v>
      </c>
      <c r="H32" s="114">
        <v>3511</v>
      </c>
      <c r="I32" s="114">
        <v>3164</v>
      </c>
      <c r="J32" s="140">
        <v>3105</v>
      </c>
      <c r="K32" s="114">
        <v>198</v>
      </c>
      <c r="L32" s="116">
        <v>6.3768115942028984</v>
      </c>
    </row>
    <row r="33" spans="1:12" s="110" customFormat="1" ht="15" customHeight="1" x14ac:dyDescent="0.2">
      <c r="A33" s="120"/>
      <c r="B33" s="119"/>
      <c r="C33" s="258" t="s">
        <v>106</v>
      </c>
      <c r="E33" s="113">
        <v>66.061156524371782</v>
      </c>
      <c r="F33" s="115">
        <v>2182</v>
      </c>
      <c r="G33" s="114">
        <v>2189</v>
      </c>
      <c r="H33" s="114">
        <v>2244</v>
      </c>
      <c r="I33" s="114">
        <v>2064</v>
      </c>
      <c r="J33" s="140">
        <v>2004</v>
      </c>
      <c r="K33" s="114">
        <v>178</v>
      </c>
      <c r="L33" s="116">
        <v>8.8822355289421164</v>
      </c>
    </row>
    <row r="34" spans="1:12" s="110" customFormat="1" ht="15" customHeight="1" x14ac:dyDescent="0.2">
      <c r="A34" s="120"/>
      <c r="B34" s="119"/>
      <c r="C34" s="258" t="s">
        <v>107</v>
      </c>
      <c r="E34" s="113">
        <v>33.938843475628218</v>
      </c>
      <c r="F34" s="115">
        <v>1121</v>
      </c>
      <c r="G34" s="114">
        <v>1231</v>
      </c>
      <c r="H34" s="114">
        <v>1267</v>
      </c>
      <c r="I34" s="114">
        <v>1100</v>
      </c>
      <c r="J34" s="140">
        <v>1101</v>
      </c>
      <c r="K34" s="114">
        <v>20</v>
      </c>
      <c r="L34" s="116">
        <v>1.8165304268846503</v>
      </c>
    </row>
    <row r="35" spans="1:12" s="110" customFormat="1" ht="24.95" customHeight="1" x14ac:dyDescent="0.2">
      <c r="A35" s="604" t="s">
        <v>190</v>
      </c>
      <c r="B35" s="605"/>
      <c r="C35" s="605"/>
      <c r="D35" s="606"/>
      <c r="E35" s="113">
        <v>67.507453318688221</v>
      </c>
      <c r="F35" s="115">
        <v>34418</v>
      </c>
      <c r="G35" s="114">
        <v>35022</v>
      </c>
      <c r="H35" s="114">
        <v>35468</v>
      </c>
      <c r="I35" s="114">
        <v>34721</v>
      </c>
      <c r="J35" s="140">
        <v>34537</v>
      </c>
      <c r="K35" s="114">
        <v>-119</v>
      </c>
      <c r="L35" s="116">
        <v>-0.34455801024987692</v>
      </c>
    </row>
    <row r="36" spans="1:12" s="110" customFormat="1" ht="15" customHeight="1" x14ac:dyDescent="0.2">
      <c r="A36" s="120"/>
      <c r="B36" s="119"/>
      <c r="C36" s="258" t="s">
        <v>106</v>
      </c>
      <c r="E36" s="113">
        <v>64.75971875181591</v>
      </c>
      <c r="F36" s="115">
        <v>22289</v>
      </c>
      <c r="G36" s="114">
        <v>22593</v>
      </c>
      <c r="H36" s="114">
        <v>22908</v>
      </c>
      <c r="I36" s="114">
        <v>22373</v>
      </c>
      <c r="J36" s="140">
        <v>22179</v>
      </c>
      <c r="K36" s="114">
        <v>110</v>
      </c>
      <c r="L36" s="116">
        <v>0.49596465124667477</v>
      </c>
    </row>
    <row r="37" spans="1:12" s="110" customFormat="1" ht="15" customHeight="1" x14ac:dyDescent="0.2">
      <c r="A37" s="120"/>
      <c r="B37" s="119"/>
      <c r="C37" s="258" t="s">
        <v>107</v>
      </c>
      <c r="E37" s="113">
        <v>35.24028124818409</v>
      </c>
      <c r="F37" s="115">
        <v>12129</v>
      </c>
      <c r="G37" s="114">
        <v>12429</v>
      </c>
      <c r="H37" s="114">
        <v>12560</v>
      </c>
      <c r="I37" s="114">
        <v>12348</v>
      </c>
      <c r="J37" s="140">
        <v>12358</v>
      </c>
      <c r="K37" s="114">
        <v>-229</v>
      </c>
      <c r="L37" s="116">
        <v>-1.853050655445865</v>
      </c>
    </row>
    <row r="38" spans="1:12" s="110" customFormat="1" ht="15" customHeight="1" x14ac:dyDescent="0.2">
      <c r="A38" s="120"/>
      <c r="B38" s="119" t="s">
        <v>182</v>
      </c>
      <c r="C38" s="258"/>
      <c r="E38" s="113">
        <v>32.492546681311786</v>
      </c>
      <c r="F38" s="115">
        <v>16566</v>
      </c>
      <c r="G38" s="114">
        <v>16825</v>
      </c>
      <c r="H38" s="114">
        <v>16953</v>
      </c>
      <c r="I38" s="114">
        <v>16573</v>
      </c>
      <c r="J38" s="140">
        <v>16214</v>
      </c>
      <c r="K38" s="114">
        <v>352</v>
      </c>
      <c r="L38" s="116">
        <v>2.1709633649932156</v>
      </c>
    </row>
    <row r="39" spans="1:12" s="110" customFormat="1" ht="15" customHeight="1" x14ac:dyDescent="0.2">
      <c r="A39" s="120"/>
      <c r="B39" s="119"/>
      <c r="C39" s="258" t="s">
        <v>106</v>
      </c>
      <c r="E39" s="113">
        <v>26.246529035373658</v>
      </c>
      <c r="F39" s="115">
        <v>4348</v>
      </c>
      <c r="G39" s="114">
        <v>4320</v>
      </c>
      <c r="H39" s="114">
        <v>4433</v>
      </c>
      <c r="I39" s="114">
        <v>4302</v>
      </c>
      <c r="J39" s="140">
        <v>4132</v>
      </c>
      <c r="K39" s="114">
        <v>216</v>
      </c>
      <c r="L39" s="116">
        <v>5.2274927395934174</v>
      </c>
    </row>
    <row r="40" spans="1:12" s="110" customFormat="1" ht="15" customHeight="1" x14ac:dyDescent="0.2">
      <c r="A40" s="120"/>
      <c r="B40" s="119"/>
      <c r="C40" s="258" t="s">
        <v>107</v>
      </c>
      <c r="E40" s="113">
        <v>73.753470964626345</v>
      </c>
      <c r="F40" s="115">
        <v>12218</v>
      </c>
      <c r="G40" s="114">
        <v>12505</v>
      </c>
      <c r="H40" s="114">
        <v>12520</v>
      </c>
      <c r="I40" s="114">
        <v>12271</v>
      </c>
      <c r="J40" s="140">
        <v>12082</v>
      </c>
      <c r="K40" s="114">
        <v>136</v>
      </c>
      <c r="L40" s="116">
        <v>1.1256414500910445</v>
      </c>
    </row>
    <row r="41" spans="1:12" s="110" customFormat="1" ht="24.75" customHeight="1" x14ac:dyDescent="0.2">
      <c r="A41" s="604" t="s">
        <v>518</v>
      </c>
      <c r="B41" s="605"/>
      <c r="C41" s="605"/>
      <c r="D41" s="606"/>
      <c r="E41" s="113">
        <v>3.306919817982112</v>
      </c>
      <c r="F41" s="115">
        <v>1686</v>
      </c>
      <c r="G41" s="114">
        <v>1818</v>
      </c>
      <c r="H41" s="114">
        <v>1820</v>
      </c>
      <c r="I41" s="114">
        <v>1420</v>
      </c>
      <c r="J41" s="140">
        <v>1570</v>
      </c>
      <c r="K41" s="114">
        <v>116</v>
      </c>
      <c r="L41" s="116">
        <v>7.3885350318471339</v>
      </c>
    </row>
    <row r="42" spans="1:12" s="110" customFormat="1" ht="15" customHeight="1" x14ac:dyDescent="0.2">
      <c r="A42" s="120"/>
      <c r="B42" s="119"/>
      <c r="C42" s="258" t="s">
        <v>106</v>
      </c>
      <c r="E42" s="113">
        <v>64.056939501779354</v>
      </c>
      <c r="F42" s="115">
        <v>1080</v>
      </c>
      <c r="G42" s="114">
        <v>1164</v>
      </c>
      <c r="H42" s="114">
        <v>1187</v>
      </c>
      <c r="I42" s="114">
        <v>914</v>
      </c>
      <c r="J42" s="140">
        <v>1005</v>
      </c>
      <c r="K42" s="114">
        <v>75</v>
      </c>
      <c r="L42" s="116">
        <v>7.4626865671641793</v>
      </c>
    </row>
    <row r="43" spans="1:12" s="110" customFormat="1" ht="15" customHeight="1" x14ac:dyDescent="0.2">
      <c r="A43" s="123"/>
      <c r="B43" s="124"/>
      <c r="C43" s="260" t="s">
        <v>107</v>
      </c>
      <c r="D43" s="261"/>
      <c r="E43" s="125">
        <v>35.943060498220639</v>
      </c>
      <c r="F43" s="143">
        <v>606</v>
      </c>
      <c r="G43" s="144">
        <v>654</v>
      </c>
      <c r="H43" s="144">
        <v>633</v>
      </c>
      <c r="I43" s="144">
        <v>506</v>
      </c>
      <c r="J43" s="145">
        <v>565</v>
      </c>
      <c r="K43" s="144">
        <v>41</v>
      </c>
      <c r="L43" s="146">
        <v>7.2566371681415927</v>
      </c>
    </row>
    <row r="44" spans="1:12" s="110" customFormat="1" ht="45.75" customHeight="1" x14ac:dyDescent="0.2">
      <c r="A44" s="604" t="s">
        <v>191</v>
      </c>
      <c r="B44" s="605"/>
      <c r="C44" s="605"/>
      <c r="D44" s="606"/>
      <c r="E44" s="113">
        <v>1.6358073120979131</v>
      </c>
      <c r="F44" s="115">
        <v>834</v>
      </c>
      <c r="G44" s="114">
        <v>849</v>
      </c>
      <c r="H44" s="114">
        <v>853</v>
      </c>
      <c r="I44" s="114">
        <v>817</v>
      </c>
      <c r="J44" s="140">
        <v>818</v>
      </c>
      <c r="K44" s="114">
        <v>16</v>
      </c>
      <c r="L44" s="116">
        <v>1.9559902200488997</v>
      </c>
    </row>
    <row r="45" spans="1:12" s="110" customFormat="1" ht="15" customHeight="1" x14ac:dyDescent="0.2">
      <c r="A45" s="120"/>
      <c r="B45" s="119"/>
      <c r="C45" s="258" t="s">
        <v>106</v>
      </c>
      <c r="E45" s="113">
        <v>61.990407673860908</v>
      </c>
      <c r="F45" s="115">
        <v>517</v>
      </c>
      <c r="G45" s="114">
        <v>524</v>
      </c>
      <c r="H45" s="114">
        <v>522</v>
      </c>
      <c r="I45" s="114">
        <v>499</v>
      </c>
      <c r="J45" s="140">
        <v>496</v>
      </c>
      <c r="K45" s="114">
        <v>21</v>
      </c>
      <c r="L45" s="116">
        <v>4.2338709677419351</v>
      </c>
    </row>
    <row r="46" spans="1:12" s="110" customFormat="1" ht="15" customHeight="1" x14ac:dyDescent="0.2">
      <c r="A46" s="123"/>
      <c r="B46" s="124"/>
      <c r="C46" s="260" t="s">
        <v>107</v>
      </c>
      <c r="D46" s="261"/>
      <c r="E46" s="125">
        <v>38.009592326139092</v>
      </c>
      <c r="F46" s="143">
        <v>317</v>
      </c>
      <c r="G46" s="144">
        <v>325</v>
      </c>
      <c r="H46" s="144">
        <v>331</v>
      </c>
      <c r="I46" s="144">
        <v>318</v>
      </c>
      <c r="J46" s="145">
        <v>322</v>
      </c>
      <c r="K46" s="144">
        <v>-5</v>
      </c>
      <c r="L46" s="146">
        <v>-1.5527950310559007</v>
      </c>
    </row>
    <row r="47" spans="1:12" s="110" customFormat="1" ht="39" customHeight="1" x14ac:dyDescent="0.2">
      <c r="A47" s="604" t="s">
        <v>519</v>
      </c>
      <c r="B47" s="607"/>
      <c r="C47" s="607"/>
      <c r="D47" s="608"/>
      <c r="E47" s="113">
        <v>0.40208692923270045</v>
      </c>
      <c r="F47" s="115">
        <v>205</v>
      </c>
      <c r="G47" s="114">
        <v>210</v>
      </c>
      <c r="H47" s="114">
        <v>206</v>
      </c>
      <c r="I47" s="114">
        <v>216</v>
      </c>
      <c r="J47" s="140">
        <v>208</v>
      </c>
      <c r="K47" s="114">
        <v>-3</v>
      </c>
      <c r="L47" s="116">
        <v>-1.4423076923076923</v>
      </c>
    </row>
    <row r="48" spans="1:12" s="110" customFormat="1" ht="15" customHeight="1" x14ac:dyDescent="0.2">
      <c r="A48" s="120"/>
      <c r="B48" s="119"/>
      <c r="C48" s="258" t="s">
        <v>106</v>
      </c>
      <c r="E48" s="113">
        <v>49.268292682926827</v>
      </c>
      <c r="F48" s="115">
        <v>101</v>
      </c>
      <c r="G48" s="114">
        <v>101</v>
      </c>
      <c r="H48" s="114">
        <v>99</v>
      </c>
      <c r="I48" s="114">
        <v>102</v>
      </c>
      <c r="J48" s="140">
        <v>104</v>
      </c>
      <c r="K48" s="114">
        <v>-3</v>
      </c>
      <c r="L48" s="116">
        <v>-2.8846153846153846</v>
      </c>
    </row>
    <row r="49" spans="1:12" s="110" customFormat="1" ht="15" customHeight="1" x14ac:dyDescent="0.2">
      <c r="A49" s="123"/>
      <c r="B49" s="124"/>
      <c r="C49" s="260" t="s">
        <v>107</v>
      </c>
      <c r="D49" s="261"/>
      <c r="E49" s="125">
        <v>50.731707317073173</v>
      </c>
      <c r="F49" s="143">
        <v>104</v>
      </c>
      <c r="G49" s="144">
        <v>109</v>
      </c>
      <c r="H49" s="144">
        <v>107</v>
      </c>
      <c r="I49" s="144">
        <v>114</v>
      </c>
      <c r="J49" s="145">
        <v>104</v>
      </c>
      <c r="K49" s="144">
        <v>0</v>
      </c>
      <c r="L49" s="146">
        <v>0</v>
      </c>
    </row>
    <row r="50" spans="1:12" s="110" customFormat="1" ht="24.95" customHeight="1" x14ac:dyDescent="0.2">
      <c r="A50" s="609" t="s">
        <v>192</v>
      </c>
      <c r="B50" s="610"/>
      <c r="C50" s="610"/>
      <c r="D50" s="611"/>
      <c r="E50" s="262">
        <v>8.5713164914482967</v>
      </c>
      <c r="F50" s="263">
        <v>4370</v>
      </c>
      <c r="G50" s="264">
        <v>4558</v>
      </c>
      <c r="H50" s="264">
        <v>4583</v>
      </c>
      <c r="I50" s="264">
        <v>4161</v>
      </c>
      <c r="J50" s="265">
        <v>4070</v>
      </c>
      <c r="K50" s="263">
        <v>300</v>
      </c>
      <c r="L50" s="266">
        <v>7.3710073710073711</v>
      </c>
    </row>
    <row r="51" spans="1:12" s="110" customFormat="1" ht="15" customHeight="1" x14ac:dyDescent="0.2">
      <c r="A51" s="120"/>
      <c r="B51" s="119"/>
      <c r="C51" s="258" t="s">
        <v>106</v>
      </c>
      <c r="E51" s="113">
        <v>63.318077803203664</v>
      </c>
      <c r="F51" s="115">
        <v>2767</v>
      </c>
      <c r="G51" s="114">
        <v>2850</v>
      </c>
      <c r="H51" s="114">
        <v>2889</v>
      </c>
      <c r="I51" s="114">
        <v>2607</v>
      </c>
      <c r="J51" s="140">
        <v>2541</v>
      </c>
      <c r="K51" s="114">
        <v>226</v>
      </c>
      <c r="L51" s="116">
        <v>8.89413616686344</v>
      </c>
    </row>
    <row r="52" spans="1:12" s="110" customFormat="1" ht="15" customHeight="1" x14ac:dyDescent="0.2">
      <c r="A52" s="120"/>
      <c r="B52" s="119"/>
      <c r="C52" s="258" t="s">
        <v>107</v>
      </c>
      <c r="E52" s="113">
        <v>36.681922196796336</v>
      </c>
      <c r="F52" s="115">
        <v>1603</v>
      </c>
      <c r="G52" s="114">
        <v>1708</v>
      </c>
      <c r="H52" s="114">
        <v>1694</v>
      </c>
      <c r="I52" s="114">
        <v>1554</v>
      </c>
      <c r="J52" s="140">
        <v>1529</v>
      </c>
      <c r="K52" s="114">
        <v>74</v>
      </c>
      <c r="L52" s="116">
        <v>4.8397645519947678</v>
      </c>
    </row>
    <row r="53" spans="1:12" s="110" customFormat="1" ht="15" customHeight="1" x14ac:dyDescent="0.2">
      <c r="A53" s="120"/>
      <c r="B53" s="119"/>
      <c r="C53" s="258" t="s">
        <v>187</v>
      </c>
      <c r="D53" s="110" t="s">
        <v>193</v>
      </c>
      <c r="E53" s="113">
        <v>28.627002288329521</v>
      </c>
      <c r="F53" s="115">
        <v>1251</v>
      </c>
      <c r="G53" s="114">
        <v>1386</v>
      </c>
      <c r="H53" s="114">
        <v>1402</v>
      </c>
      <c r="I53" s="114">
        <v>1049</v>
      </c>
      <c r="J53" s="140">
        <v>1128</v>
      </c>
      <c r="K53" s="114">
        <v>123</v>
      </c>
      <c r="L53" s="116">
        <v>10.904255319148936</v>
      </c>
    </row>
    <row r="54" spans="1:12" s="110" customFormat="1" ht="15" customHeight="1" x14ac:dyDescent="0.2">
      <c r="A54" s="120"/>
      <c r="B54" s="119"/>
      <c r="D54" s="267" t="s">
        <v>194</v>
      </c>
      <c r="E54" s="113">
        <v>66.107114308553165</v>
      </c>
      <c r="F54" s="115">
        <v>827</v>
      </c>
      <c r="G54" s="114">
        <v>911</v>
      </c>
      <c r="H54" s="114">
        <v>936</v>
      </c>
      <c r="I54" s="114">
        <v>698</v>
      </c>
      <c r="J54" s="140">
        <v>753</v>
      </c>
      <c r="K54" s="114">
        <v>74</v>
      </c>
      <c r="L54" s="116">
        <v>9.8273572377158036</v>
      </c>
    </row>
    <row r="55" spans="1:12" s="110" customFormat="1" ht="15" customHeight="1" x14ac:dyDescent="0.2">
      <c r="A55" s="120"/>
      <c r="B55" s="119"/>
      <c r="D55" s="267" t="s">
        <v>195</v>
      </c>
      <c r="E55" s="113">
        <v>33.892885691446843</v>
      </c>
      <c r="F55" s="115">
        <v>424</v>
      </c>
      <c r="G55" s="114">
        <v>475</v>
      </c>
      <c r="H55" s="114">
        <v>466</v>
      </c>
      <c r="I55" s="114">
        <v>351</v>
      </c>
      <c r="J55" s="140">
        <v>375</v>
      </c>
      <c r="K55" s="114">
        <v>49</v>
      </c>
      <c r="L55" s="116">
        <v>13.066666666666666</v>
      </c>
    </row>
    <row r="56" spans="1:12" s="110" customFormat="1" ht="15" customHeight="1" x14ac:dyDescent="0.2">
      <c r="A56" s="120"/>
      <c r="B56" s="119" t="s">
        <v>196</v>
      </c>
      <c r="C56" s="258"/>
      <c r="E56" s="113">
        <v>69.182488623882008</v>
      </c>
      <c r="F56" s="115">
        <v>35272</v>
      </c>
      <c r="G56" s="114">
        <v>35647</v>
      </c>
      <c r="H56" s="114">
        <v>36074</v>
      </c>
      <c r="I56" s="114">
        <v>35782</v>
      </c>
      <c r="J56" s="140">
        <v>35362</v>
      </c>
      <c r="K56" s="114">
        <v>-90</v>
      </c>
      <c r="L56" s="116">
        <v>-0.254510491488038</v>
      </c>
    </row>
    <row r="57" spans="1:12" s="110" customFormat="1" ht="15" customHeight="1" x14ac:dyDescent="0.2">
      <c r="A57" s="120"/>
      <c r="B57" s="119"/>
      <c r="C57" s="258" t="s">
        <v>106</v>
      </c>
      <c r="E57" s="113">
        <v>50.646405080517127</v>
      </c>
      <c r="F57" s="115">
        <v>17864</v>
      </c>
      <c r="G57" s="114">
        <v>17961</v>
      </c>
      <c r="H57" s="114">
        <v>18251</v>
      </c>
      <c r="I57" s="114">
        <v>18095</v>
      </c>
      <c r="J57" s="140">
        <v>17832</v>
      </c>
      <c r="K57" s="114">
        <v>32</v>
      </c>
      <c r="L57" s="116">
        <v>0.17945266935845672</v>
      </c>
    </row>
    <row r="58" spans="1:12" s="110" customFormat="1" ht="15" customHeight="1" x14ac:dyDescent="0.2">
      <c r="A58" s="120"/>
      <c r="B58" s="119"/>
      <c r="C58" s="258" t="s">
        <v>107</v>
      </c>
      <c r="E58" s="113">
        <v>49.353594919482873</v>
      </c>
      <c r="F58" s="115">
        <v>17408</v>
      </c>
      <c r="G58" s="114">
        <v>17686</v>
      </c>
      <c r="H58" s="114">
        <v>17823</v>
      </c>
      <c r="I58" s="114">
        <v>17687</v>
      </c>
      <c r="J58" s="140">
        <v>17530</v>
      </c>
      <c r="K58" s="114">
        <v>-122</v>
      </c>
      <c r="L58" s="116">
        <v>-0.69594980034227039</v>
      </c>
    </row>
    <row r="59" spans="1:12" s="110" customFormat="1" ht="15" customHeight="1" x14ac:dyDescent="0.2">
      <c r="A59" s="120"/>
      <c r="B59" s="119"/>
      <c r="C59" s="258" t="s">
        <v>105</v>
      </c>
      <c r="D59" s="110" t="s">
        <v>197</v>
      </c>
      <c r="E59" s="113">
        <v>89.694375141755501</v>
      </c>
      <c r="F59" s="115">
        <v>31637</v>
      </c>
      <c r="G59" s="114">
        <v>31980</v>
      </c>
      <c r="H59" s="114">
        <v>32387</v>
      </c>
      <c r="I59" s="114">
        <v>32111</v>
      </c>
      <c r="J59" s="140">
        <v>31728</v>
      </c>
      <c r="K59" s="114">
        <v>-91</v>
      </c>
      <c r="L59" s="116">
        <v>-0.28681290973272822</v>
      </c>
    </row>
    <row r="60" spans="1:12" s="110" customFormat="1" ht="15" customHeight="1" x14ac:dyDescent="0.2">
      <c r="A60" s="120"/>
      <c r="B60" s="119"/>
      <c r="C60" s="258"/>
      <c r="D60" s="267" t="s">
        <v>198</v>
      </c>
      <c r="E60" s="113">
        <v>51.695799222429436</v>
      </c>
      <c r="F60" s="115">
        <v>16355</v>
      </c>
      <c r="G60" s="114">
        <v>16453</v>
      </c>
      <c r="H60" s="114">
        <v>16735</v>
      </c>
      <c r="I60" s="114">
        <v>16602</v>
      </c>
      <c r="J60" s="140">
        <v>16365</v>
      </c>
      <c r="K60" s="114">
        <v>-10</v>
      </c>
      <c r="L60" s="116">
        <v>-6.1106018942865874E-2</v>
      </c>
    </row>
    <row r="61" spans="1:12" s="110" customFormat="1" ht="15" customHeight="1" x14ac:dyDescent="0.2">
      <c r="A61" s="120"/>
      <c r="B61" s="119"/>
      <c r="C61" s="258"/>
      <c r="D61" s="267" t="s">
        <v>199</v>
      </c>
      <c r="E61" s="113">
        <v>48.304200777570564</v>
      </c>
      <c r="F61" s="115">
        <v>15282</v>
      </c>
      <c r="G61" s="114">
        <v>15527</v>
      </c>
      <c r="H61" s="114">
        <v>15652</v>
      </c>
      <c r="I61" s="114">
        <v>15509</v>
      </c>
      <c r="J61" s="140">
        <v>15363</v>
      </c>
      <c r="K61" s="114">
        <v>-81</v>
      </c>
      <c r="L61" s="116">
        <v>-0.52724077328646746</v>
      </c>
    </row>
    <row r="62" spans="1:12" s="110" customFormat="1" ht="15" customHeight="1" x14ac:dyDescent="0.2">
      <c r="A62" s="120"/>
      <c r="B62" s="119"/>
      <c r="C62" s="258"/>
      <c r="D62" s="258" t="s">
        <v>200</v>
      </c>
      <c r="E62" s="113">
        <v>10.305624858244499</v>
      </c>
      <c r="F62" s="115">
        <v>3635</v>
      </c>
      <c r="G62" s="114">
        <v>3667</v>
      </c>
      <c r="H62" s="114">
        <v>3687</v>
      </c>
      <c r="I62" s="114">
        <v>3671</v>
      </c>
      <c r="J62" s="140">
        <v>3634</v>
      </c>
      <c r="K62" s="114">
        <v>1</v>
      </c>
      <c r="L62" s="116">
        <v>2.7517886626307098E-2</v>
      </c>
    </row>
    <row r="63" spans="1:12" s="110" customFormat="1" ht="15" customHeight="1" x14ac:dyDescent="0.2">
      <c r="A63" s="120"/>
      <c r="B63" s="119"/>
      <c r="C63" s="258"/>
      <c r="D63" s="267" t="s">
        <v>198</v>
      </c>
      <c r="E63" s="113">
        <v>41.513067400275105</v>
      </c>
      <c r="F63" s="115">
        <v>1509</v>
      </c>
      <c r="G63" s="114">
        <v>1508</v>
      </c>
      <c r="H63" s="114">
        <v>1516</v>
      </c>
      <c r="I63" s="114">
        <v>1493</v>
      </c>
      <c r="J63" s="140">
        <v>1467</v>
      </c>
      <c r="K63" s="114">
        <v>42</v>
      </c>
      <c r="L63" s="116">
        <v>2.8629856850715747</v>
      </c>
    </row>
    <row r="64" spans="1:12" s="110" customFormat="1" ht="15" customHeight="1" x14ac:dyDescent="0.2">
      <c r="A64" s="120"/>
      <c r="B64" s="119"/>
      <c r="C64" s="258"/>
      <c r="D64" s="267" t="s">
        <v>199</v>
      </c>
      <c r="E64" s="113">
        <v>58.486932599724895</v>
      </c>
      <c r="F64" s="115">
        <v>2126</v>
      </c>
      <c r="G64" s="114">
        <v>2159</v>
      </c>
      <c r="H64" s="114">
        <v>2171</v>
      </c>
      <c r="I64" s="114">
        <v>2178</v>
      </c>
      <c r="J64" s="140">
        <v>2167</v>
      </c>
      <c r="K64" s="114">
        <v>-41</v>
      </c>
      <c r="L64" s="116">
        <v>-1.8920166128287956</v>
      </c>
    </row>
    <row r="65" spans="1:12" s="110" customFormat="1" ht="15" customHeight="1" x14ac:dyDescent="0.2">
      <c r="A65" s="120"/>
      <c r="B65" s="119" t="s">
        <v>201</v>
      </c>
      <c r="C65" s="258"/>
      <c r="E65" s="113">
        <v>10.907343480307548</v>
      </c>
      <c r="F65" s="115">
        <v>5561</v>
      </c>
      <c r="G65" s="114">
        <v>5596</v>
      </c>
      <c r="H65" s="114">
        <v>5534</v>
      </c>
      <c r="I65" s="114">
        <v>5519</v>
      </c>
      <c r="J65" s="140">
        <v>5431</v>
      </c>
      <c r="K65" s="114">
        <v>130</v>
      </c>
      <c r="L65" s="116">
        <v>2.3936659915301051</v>
      </c>
    </row>
    <row r="66" spans="1:12" s="110" customFormat="1" ht="15" customHeight="1" x14ac:dyDescent="0.2">
      <c r="A66" s="120"/>
      <c r="B66" s="119"/>
      <c r="C66" s="258" t="s">
        <v>106</v>
      </c>
      <c r="E66" s="113">
        <v>42.852005035065638</v>
      </c>
      <c r="F66" s="115">
        <v>2383</v>
      </c>
      <c r="G66" s="114">
        <v>2388</v>
      </c>
      <c r="H66" s="114">
        <v>2376</v>
      </c>
      <c r="I66" s="114">
        <v>2368</v>
      </c>
      <c r="J66" s="140">
        <v>2331</v>
      </c>
      <c r="K66" s="114">
        <v>52</v>
      </c>
      <c r="L66" s="116">
        <v>2.2308022308022308</v>
      </c>
    </row>
    <row r="67" spans="1:12" s="110" customFormat="1" ht="15" customHeight="1" x14ac:dyDescent="0.2">
      <c r="A67" s="120"/>
      <c r="B67" s="119"/>
      <c r="C67" s="258" t="s">
        <v>107</v>
      </c>
      <c r="E67" s="113">
        <v>57.147994964934362</v>
      </c>
      <c r="F67" s="115">
        <v>3178</v>
      </c>
      <c r="G67" s="114">
        <v>3208</v>
      </c>
      <c r="H67" s="114">
        <v>3158</v>
      </c>
      <c r="I67" s="114">
        <v>3151</v>
      </c>
      <c r="J67" s="140">
        <v>3100</v>
      </c>
      <c r="K67" s="114">
        <v>78</v>
      </c>
      <c r="L67" s="116">
        <v>2.5161290322580645</v>
      </c>
    </row>
    <row r="68" spans="1:12" s="110" customFormat="1" ht="15" customHeight="1" x14ac:dyDescent="0.2">
      <c r="A68" s="120"/>
      <c r="B68" s="119"/>
      <c r="C68" s="258" t="s">
        <v>105</v>
      </c>
      <c r="D68" s="110" t="s">
        <v>202</v>
      </c>
      <c r="E68" s="113">
        <v>17.98237727027513</v>
      </c>
      <c r="F68" s="115">
        <v>1000</v>
      </c>
      <c r="G68" s="114">
        <v>1008</v>
      </c>
      <c r="H68" s="114">
        <v>982</v>
      </c>
      <c r="I68" s="114">
        <v>941</v>
      </c>
      <c r="J68" s="140">
        <v>905</v>
      </c>
      <c r="K68" s="114">
        <v>95</v>
      </c>
      <c r="L68" s="116">
        <v>10.497237569060774</v>
      </c>
    </row>
    <row r="69" spans="1:12" s="110" customFormat="1" ht="15" customHeight="1" x14ac:dyDescent="0.2">
      <c r="A69" s="120"/>
      <c r="B69" s="119"/>
      <c r="C69" s="258"/>
      <c r="D69" s="267" t="s">
        <v>198</v>
      </c>
      <c r="E69" s="113">
        <v>37.700000000000003</v>
      </c>
      <c r="F69" s="115">
        <v>377</v>
      </c>
      <c r="G69" s="114">
        <v>376</v>
      </c>
      <c r="H69" s="114">
        <v>372</v>
      </c>
      <c r="I69" s="114">
        <v>368</v>
      </c>
      <c r="J69" s="140">
        <v>355</v>
      </c>
      <c r="K69" s="114">
        <v>22</v>
      </c>
      <c r="L69" s="116">
        <v>6.197183098591549</v>
      </c>
    </row>
    <row r="70" spans="1:12" s="110" customFormat="1" ht="15" customHeight="1" x14ac:dyDescent="0.2">
      <c r="A70" s="120"/>
      <c r="B70" s="119"/>
      <c r="C70" s="258"/>
      <c r="D70" s="267" t="s">
        <v>199</v>
      </c>
      <c r="E70" s="113">
        <v>62.3</v>
      </c>
      <c r="F70" s="115">
        <v>623</v>
      </c>
      <c r="G70" s="114">
        <v>632</v>
      </c>
      <c r="H70" s="114">
        <v>610</v>
      </c>
      <c r="I70" s="114">
        <v>573</v>
      </c>
      <c r="J70" s="140">
        <v>550</v>
      </c>
      <c r="K70" s="114">
        <v>73</v>
      </c>
      <c r="L70" s="116">
        <v>13.272727272727273</v>
      </c>
    </row>
    <row r="71" spans="1:12" s="110" customFormat="1" ht="15" customHeight="1" x14ac:dyDescent="0.2">
      <c r="A71" s="120"/>
      <c r="B71" s="119"/>
      <c r="C71" s="258"/>
      <c r="D71" s="110" t="s">
        <v>203</v>
      </c>
      <c r="E71" s="113">
        <v>74.73475993526344</v>
      </c>
      <c r="F71" s="115">
        <v>4156</v>
      </c>
      <c r="G71" s="114">
        <v>4172</v>
      </c>
      <c r="H71" s="114">
        <v>4149</v>
      </c>
      <c r="I71" s="114">
        <v>4187</v>
      </c>
      <c r="J71" s="140">
        <v>4146</v>
      </c>
      <c r="K71" s="114">
        <v>10</v>
      </c>
      <c r="L71" s="116">
        <v>0.241196333815726</v>
      </c>
    </row>
    <row r="72" spans="1:12" s="110" customFormat="1" ht="15" customHeight="1" x14ac:dyDescent="0.2">
      <c r="A72" s="120"/>
      <c r="B72" s="119"/>
      <c r="C72" s="258"/>
      <c r="D72" s="267" t="s">
        <v>198</v>
      </c>
      <c r="E72" s="113">
        <v>43.094321462945139</v>
      </c>
      <c r="F72" s="115">
        <v>1791</v>
      </c>
      <c r="G72" s="114">
        <v>1794</v>
      </c>
      <c r="H72" s="114">
        <v>1787</v>
      </c>
      <c r="I72" s="114">
        <v>1788</v>
      </c>
      <c r="J72" s="140">
        <v>1767</v>
      </c>
      <c r="K72" s="114">
        <v>24</v>
      </c>
      <c r="L72" s="116">
        <v>1.3582342954159592</v>
      </c>
    </row>
    <row r="73" spans="1:12" s="110" customFormat="1" ht="15" customHeight="1" x14ac:dyDescent="0.2">
      <c r="A73" s="120"/>
      <c r="B73" s="119"/>
      <c r="C73" s="258"/>
      <c r="D73" s="267" t="s">
        <v>199</v>
      </c>
      <c r="E73" s="113">
        <v>56.905678537054861</v>
      </c>
      <c r="F73" s="115">
        <v>2365</v>
      </c>
      <c r="G73" s="114">
        <v>2378</v>
      </c>
      <c r="H73" s="114">
        <v>2362</v>
      </c>
      <c r="I73" s="114">
        <v>2399</v>
      </c>
      <c r="J73" s="140">
        <v>2379</v>
      </c>
      <c r="K73" s="114">
        <v>-14</v>
      </c>
      <c r="L73" s="116">
        <v>-0.58848255569567043</v>
      </c>
    </row>
    <row r="74" spans="1:12" s="110" customFormat="1" ht="15" customHeight="1" x14ac:dyDescent="0.2">
      <c r="A74" s="120"/>
      <c r="B74" s="119"/>
      <c r="C74" s="258"/>
      <c r="D74" s="110" t="s">
        <v>204</v>
      </c>
      <c r="E74" s="113">
        <v>7.2828627944614279</v>
      </c>
      <c r="F74" s="115">
        <v>405</v>
      </c>
      <c r="G74" s="114">
        <v>416</v>
      </c>
      <c r="H74" s="114">
        <v>403</v>
      </c>
      <c r="I74" s="114">
        <v>391</v>
      </c>
      <c r="J74" s="140">
        <v>380</v>
      </c>
      <c r="K74" s="114">
        <v>25</v>
      </c>
      <c r="L74" s="116">
        <v>6.5789473684210522</v>
      </c>
    </row>
    <row r="75" spans="1:12" s="110" customFormat="1" ht="15" customHeight="1" x14ac:dyDescent="0.2">
      <c r="A75" s="120"/>
      <c r="B75" s="119"/>
      <c r="C75" s="258"/>
      <c r="D75" s="267" t="s">
        <v>198</v>
      </c>
      <c r="E75" s="113">
        <v>53.086419753086417</v>
      </c>
      <c r="F75" s="115">
        <v>215</v>
      </c>
      <c r="G75" s="114">
        <v>218</v>
      </c>
      <c r="H75" s="114">
        <v>217</v>
      </c>
      <c r="I75" s="114">
        <v>212</v>
      </c>
      <c r="J75" s="140">
        <v>209</v>
      </c>
      <c r="K75" s="114">
        <v>6</v>
      </c>
      <c r="L75" s="116">
        <v>2.8708133971291865</v>
      </c>
    </row>
    <row r="76" spans="1:12" s="110" customFormat="1" ht="15" customHeight="1" x14ac:dyDescent="0.2">
      <c r="A76" s="120"/>
      <c r="B76" s="119"/>
      <c r="C76" s="258"/>
      <c r="D76" s="267" t="s">
        <v>199</v>
      </c>
      <c r="E76" s="113">
        <v>46.913580246913583</v>
      </c>
      <c r="F76" s="115">
        <v>190</v>
      </c>
      <c r="G76" s="114">
        <v>198</v>
      </c>
      <c r="H76" s="114">
        <v>186</v>
      </c>
      <c r="I76" s="114">
        <v>179</v>
      </c>
      <c r="J76" s="140">
        <v>171</v>
      </c>
      <c r="K76" s="114">
        <v>19</v>
      </c>
      <c r="L76" s="116">
        <v>11.111111111111111</v>
      </c>
    </row>
    <row r="77" spans="1:12" s="110" customFormat="1" ht="15" customHeight="1" x14ac:dyDescent="0.2">
      <c r="A77" s="534"/>
      <c r="B77" s="119" t="s">
        <v>205</v>
      </c>
      <c r="C77" s="268"/>
      <c r="D77" s="182"/>
      <c r="E77" s="113">
        <v>11.338851404362153</v>
      </c>
      <c r="F77" s="115">
        <v>5781</v>
      </c>
      <c r="G77" s="114">
        <v>6046</v>
      </c>
      <c r="H77" s="114">
        <v>6230</v>
      </c>
      <c r="I77" s="114">
        <v>5832</v>
      </c>
      <c r="J77" s="140">
        <v>5888</v>
      </c>
      <c r="K77" s="114">
        <v>-107</v>
      </c>
      <c r="L77" s="116">
        <v>-1.8172554347826086</v>
      </c>
    </row>
    <row r="78" spans="1:12" s="110" customFormat="1" ht="15" customHeight="1" x14ac:dyDescent="0.2">
      <c r="A78" s="120"/>
      <c r="B78" s="119"/>
      <c r="C78" s="268" t="s">
        <v>106</v>
      </c>
      <c r="D78" s="182"/>
      <c r="E78" s="113">
        <v>62.670818197543674</v>
      </c>
      <c r="F78" s="115">
        <v>3623</v>
      </c>
      <c r="G78" s="114">
        <v>3714</v>
      </c>
      <c r="H78" s="114">
        <v>3825</v>
      </c>
      <c r="I78" s="114">
        <v>3605</v>
      </c>
      <c r="J78" s="140">
        <v>3607</v>
      </c>
      <c r="K78" s="114">
        <v>16</v>
      </c>
      <c r="L78" s="116">
        <v>0.44358192403659552</v>
      </c>
    </row>
    <row r="79" spans="1:12" s="110" customFormat="1" ht="15" customHeight="1" x14ac:dyDescent="0.2">
      <c r="A79" s="123"/>
      <c r="B79" s="124"/>
      <c r="C79" s="260" t="s">
        <v>107</v>
      </c>
      <c r="D79" s="261"/>
      <c r="E79" s="125">
        <v>37.329181802456326</v>
      </c>
      <c r="F79" s="143">
        <v>2158</v>
      </c>
      <c r="G79" s="144">
        <v>2332</v>
      </c>
      <c r="H79" s="144">
        <v>2405</v>
      </c>
      <c r="I79" s="144">
        <v>2227</v>
      </c>
      <c r="J79" s="145">
        <v>2281</v>
      </c>
      <c r="K79" s="144">
        <v>-123</v>
      </c>
      <c r="L79" s="146">
        <v>-5.392371766768961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50984</v>
      </c>
      <c r="E11" s="114">
        <v>51847</v>
      </c>
      <c r="F11" s="114">
        <v>52421</v>
      </c>
      <c r="G11" s="114">
        <v>51294</v>
      </c>
      <c r="H11" s="140">
        <v>50751</v>
      </c>
      <c r="I11" s="115">
        <v>233</v>
      </c>
      <c r="J11" s="116">
        <v>0.45910425410336742</v>
      </c>
    </row>
    <row r="12" spans="1:15" s="110" customFormat="1" ht="24.95" customHeight="1" x14ac:dyDescent="0.2">
      <c r="A12" s="193" t="s">
        <v>132</v>
      </c>
      <c r="B12" s="194" t="s">
        <v>133</v>
      </c>
      <c r="C12" s="113">
        <v>2.7224227208536012</v>
      </c>
      <c r="D12" s="115">
        <v>1388</v>
      </c>
      <c r="E12" s="114">
        <v>1372</v>
      </c>
      <c r="F12" s="114">
        <v>1567</v>
      </c>
      <c r="G12" s="114">
        <v>1535</v>
      </c>
      <c r="H12" s="140">
        <v>1425</v>
      </c>
      <c r="I12" s="115">
        <v>-37</v>
      </c>
      <c r="J12" s="116">
        <v>-2.5964912280701755</v>
      </c>
    </row>
    <row r="13" spans="1:15" s="110" customFormat="1" ht="24.95" customHeight="1" x14ac:dyDescent="0.2">
      <c r="A13" s="193" t="s">
        <v>134</v>
      </c>
      <c r="B13" s="199" t="s">
        <v>214</v>
      </c>
      <c r="C13" s="113">
        <v>2.2222658088812177</v>
      </c>
      <c r="D13" s="115">
        <v>1133</v>
      </c>
      <c r="E13" s="114">
        <v>1113</v>
      </c>
      <c r="F13" s="114">
        <v>1115</v>
      </c>
      <c r="G13" s="114">
        <v>1101</v>
      </c>
      <c r="H13" s="140">
        <v>1093</v>
      </c>
      <c r="I13" s="115">
        <v>40</v>
      </c>
      <c r="J13" s="116">
        <v>3.6596523330283621</v>
      </c>
    </row>
    <row r="14" spans="1:15" s="287" customFormat="1" ht="24" customHeight="1" x14ac:dyDescent="0.2">
      <c r="A14" s="193" t="s">
        <v>215</v>
      </c>
      <c r="B14" s="199" t="s">
        <v>137</v>
      </c>
      <c r="C14" s="113">
        <v>9.2421151733877291</v>
      </c>
      <c r="D14" s="115">
        <v>4712</v>
      </c>
      <c r="E14" s="114">
        <v>4701</v>
      </c>
      <c r="F14" s="114">
        <v>4726</v>
      </c>
      <c r="G14" s="114">
        <v>4642</v>
      </c>
      <c r="H14" s="140">
        <v>4566</v>
      </c>
      <c r="I14" s="115">
        <v>146</v>
      </c>
      <c r="J14" s="116">
        <v>3.1975470871660097</v>
      </c>
      <c r="K14" s="110"/>
      <c r="L14" s="110"/>
      <c r="M14" s="110"/>
      <c r="N14" s="110"/>
      <c r="O14" s="110"/>
    </row>
    <row r="15" spans="1:15" s="110" customFormat="1" ht="24.75" customHeight="1" x14ac:dyDescent="0.2">
      <c r="A15" s="193" t="s">
        <v>216</v>
      </c>
      <c r="B15" s="199" t="s">
        <v>217</v>
      </c>
      <c r="C15" s="113">
        <v>1.9241330613525811</v>
      </c>
      <c r="D15" s="115">
        <v>981</v>
      </c>
      <c r="E15" s="114">
        <v>978</v>
      </c>
      <c r="F15" s="114">
        <v>997</v>
      </c>
      <c r="G15" s="114">
        <v>1001</v>
      </c>
      <c r="H15" s="140">
        <v>916</v>
      </c>
      <c r="I15" s="115">
        <v>65</v>
      </c>
      <c r="J15" s="116">
        <v>7.0960698689956327</v>
      </c>
    </row>
    <row r="16" spans="1:15" s="287" customFormat="1" ht="24.95" customHeight="1" x14ac:dyDescent="0.2">
      <c r="A16" s="193" t="s">
        <v>218</v>
      </c>
      <c r="B16" s="199" t="s">
        <v>141</v>
      </c>
      <c r="C16" s="113">
        <v>3.7521575396202729</v>
      </c>
      <c r="D16" s="115">
        <v>1913</v>
      </c>
      <c r="E16" s="114">
        <v>1928</v>
      </c>
      <c r="F16" s="114">
        <v>1941</v>
      </c>
      <c r="G16" s="114">
        <v>1889</v>
      </c>
      <c r="H16" s="140">
        <v>1875</v>
      </c>
      <c r="I16" s="115">
        <v>38</v>
      </c>
      <c r="J16" s="116">
        <v>2.0266666666666668</v>
      </c>
      <c r="K16" s="110"/>
      <c r="L16" s="110"/>
      <c r="M16" s="110"/>
      <c r="N16" s="110"/>
      <c r="O16" s="110"/>
    </row>
    <row r="17" spans="1:15" s="110" customFormat="1" ht="24.95" customHeight="1" x14ac:dyDescent="0.2">
      <c r="A17" s="193" t="s">
        <v>219</v>
      </c>
      <c r="B17" s="199" t="s">
        <v>220</v>
      </c>
      <c r="C17" s="113">
        <v>3.5658245724148752</v>
      </c>
      <c r="D17" s="115">
        <v>1818</v>
      </c>
      <c r="E17" s="114">
        <v>1795</v>
      </c>
      <c r="F17" s="114">
        <v>1788</v>
      </c>
      <c r="G17" s="114">
        <v>1752</v>
      </c>
      <c r="H17" s="140">
        <v>1775</v>
      </c>
      <c r="I17" s="115">
        <v>43</v>
      </c>
      <c r="J17" s="116">
        <v>2.4225352112676055</v>
      </c>
    </row>
    <row r="18" spans="1:15" s="287" customFormat="1" ht="24.95" customHeight="1" x14ac:dyDescent="0.2">
      <c r="A18" s="201" t="s">
        <v>144</v>
      </c>
      <c r="B18" s="202" t="s">
        <v>145</v>
      </c>
      <c r="C18" s="113">
        <v>11.258434018515613</v>
      </c>
      <c r="D18" s="115">
        <v>5740</v>
      </c>
      <c r="E18" s="114">
        <v>5654</v>
      </c>
      <c r="F18" s="114">
        <v>5999</v>
      </c>
      <c r="G18" s="114">
        <v>5898</v>
      </c>
      <c r="H18" s="140">
        <v>5840</v>
      </c>
      <c r="I18" s="115">
        <v>-100</v>
      </c>
      <c r="J18" s="116">
        <v>-1.7123287671232876</v>
      </c>
      <c r="K18" s="110"/>
      <c r="L18" s="110"/>
      <c r="M18" s="110"/>
      <c r="N18" s="110"/>
      <c r="O18" s="110"/>
    </row>
    <row r="19" spans="1:15" s="110" customFormat="1" ht="24.95" customHeight="1" x14ac:dyDescent="0.2">
      <c r="A19" s="193" t="s">
        <v>146</v>
      </c>
      <c r="B19" s="199" t="s">
        <v>147</v>
      </c>
      <c r="C19" s="113">
        <v>15.577436058371253</v>
      </c>
      <c r="D19" s="115">
        <v>7942</v>
      </c>
      <c r="E19" s="114">
        <v>7936</v>
      </c>
      <c r="F19" s="114">
        <v>7916</v>
      </c>
      <c r="G19" s="114">
        <v>7769</v>
      </c>
      <c r="H19" s="140">
        <v>7743</v>
      </c>
      <c r="I19" s="115">
        <v>199</v>
      </c>
      <c r="J19" s="116">
        <v>2.570063282965259</v>
      </c>
    </row>
    <row r="20" spans="1:15" s="287" customFormat="1" ht="24.95" customHeight="1" x14ac:dyDescent="0.2">
      <c r="A20" s="193" t="s">
        <v>148</v>
      </c>
      <c r="B20" s="199" t="s">
        <v>149</v>
      </c>
      <c r="C20" s="113">
        <v>7.7887180291856266</v>
      </c>
      <c r="D20" s="115">
        <v>3971</v>
      </c>
      <c r="E20" s="114">
        <v>4127</v>
      </c>
      <c r="F20" s="114">
        <v>4150</v>
      </c>
      <c r="G20" s="114">
        <v>4075</v>
      </c>
      <c r="H20" s="140">
        <v>4050</v>
      </c>
      <c r="I20" s="115">
        <v>-79</v>
      </c>
      <c r="J20" s="116">
        <v>-1.9506172839506173</v>
      </c>
      <c r="K20" s="110"/>
      <c r="L20" s="110"/>
      <c r="M20" s="110"/>
      <c r="N20" s="110"/>
      <c r="O20" s="110"/>
    </row>
    <row r="21" spans="1:15" s="110" customFormat="1" ht="24.95" customHeight="1" x14ac:dyDescent="0.2">
      <c r="A21" s="201" t="s">
        <v>150</v>
      </c>
      <c r="B21" s="202" t="s">
        <v>151</v>
      </c>
      <c r="C21" s="113">
        <v>2.7322297191275693</v>
      </c>
      <c r="D21" s="115">
        <v>1393</v>
      </c>
      <c r="E21" s="114">
        <v>1838</v>
      </c>
      <c r="F21" s="114">
        <v>1870</v>
      </c>
      <c r="G21" s="114">
        <v>1827</v>
      </c>
      <c r="H21" s="140">
        <v>1741</v>
      </c>
      <c r="I21" s="115">
        <v>-348</v>
      </c>
      <c r="J21" s="116">
        <v>-19.988512349224585</v>
      </c>
    </row>
    <row r="22" spans="1:15" s="110" customFormat="1" ht="24.95" customHeight="1" x14ac:dyDescent="0.2">
      <c r="A22" s="201" t="s">
        <v>152</v>
      </c>
      <c r="B22" s="199" t="s">
        <v>153</v>
      </c>
      <c r="C22" s="113">
        <v>1.1258434018515613</v>
      </c>
      <c r="D22" s="115">
        <v>574</v>
      </c>
      <c r="E22" s="114">
        <v>575</v>
      </c>
      <c r="F22" s="114">
        <v>559</v>
      </c>
      <c r="G22" s="114">
        <v>553</v>
      </c>
      <c r="H22" s="140">
        <v>538</v>
      </c>
      <c r="I22" s="115">
        <v>36</v>
      </c>
      <c r="J22" s="116">
        <v>6.6914498141263943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4.8211203514828185</v>
      </c>
      <c r="D24" s="115">
        <v>2458</v>
      </c>
      <c r="E24" s="114">
        <v>2482</v>
      </c>
      <c r="F24" s="114">
        <v>2482</v>
      </c>
      <c r="G24" s="114">
        <v>2444</v>
      </c>
      <c r="H24" s="140">
        <v>2441</v>
      </c>
      <c r="I24" s="115">
        <v>17</v>
      </c>
      <c r="J24" s="116">
        <v>0.69643588693158542</v>
      </c>
    </row>
    <row r="25" spans="1:15" s="110" customFormat="1" ht="24.95" customHeight="1" x14ac:dyDescent="0.2">
      <c r="A25" s="193" t="s">
        <v>222</v>
      </c>
      <c r="B25" s="204" t="s">
        <v>159</v>
      </c>
      <c r="C25" s="113">
        <v>6.1568335163973007</v>
      </c>
      <c r="D25" s="115">
        <v>3139</v>
      </c>
      <c r="E25" s="114">
        <v>3148</v>
      </c>
      <c r="F25" s="114">
        <v>3112</v>
      </c>
      <c r="G25" s="114">
        <v>3049</v>
      </c>
      <c r="H25" s="140">
        <v>2917</v>
      </c>
      <c r="I25" s="115">
        <v>222</v>
      </c>
      <c r="J25" s="116">
        <v>7.6105587932807683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9.8717244625764948</v>
      </c>
      <c r="D27" s="115">
        <v>5033</v>
      </c>
      <c r="E27" s="114">
        <v>5061</v>
      </c>
      <c r="F27" s="114">
        <v>5044</v>
      </c>
      <c r="G27" s="114">
        <v>4975</v>
      </c>
      <c r="H27" s="140">
        <v>4955</v>
      </c>
      <c r="I27" s="115">
        <v>78</v>
      </c>
      <c r="J27" s="116">
        <v>1.574167507568113</v>
      </c>
    </row>
    <row r="28" spans="1:15" s="110" customFormat="1" ht="24.95" customHeight="1" x14ac:dyDescent="0.2">
      <c r="A28" s="193" t="s">
        <v>163</v>
      </c>
      <c r="B28" s="199" t="s">
        <v>164</v>
      </c>
      <c r="C28" s="113">
        <v>2.6008159422563941</v>
      </c>
      <c r="D28" s="115">
        <v>1326</v>
      </c>
      <c r="E28" s="114">
        <v>1330</v>
      </c>
      <c r="F28" s="114">
        <v>1325</v>
      </c>
      <c r="G28" s="114">
        <v>1295</v>
      </c>
      <c r="H28" s="140">
        <v>1295</v>
      </c>
      <c r="I28" s="115">
        <v>31</v>
      </c>
      <c r="J28" s="116">
        <v>2.3938223938223939</v>
      </c>
    </row>
    <row r="29" spans="1:15" s="110" customFormat="1" ht="24.95" customHeight="1" x14ac:dyDescent="0.2">
      <c r="A29" s="193">
        <v>86</v>
      </c>
      <c r="B29" s="199" t="s">
        <v>165</v>
      </c>
      <c r="C29" s="113">
        <v>7.3866310999529263</v>
      </c>
      <c r="D29" s="115">
        <v>3766</v>
      </c>
      <c r="E29" s="114">
        <v>3781</v>
      </c>
      <c r="F29" s="114">
        <v>3745</v>
      </c>
      <c r="G29" s="114">
        <v>3730</v>
      </c>
      <c r="H29" s="140">
        <v>3713</v>
      </c>
      <c r="I29" s="115">
        <v>53</v>
      </c>
      <c r="J29" s="116">
        <v>1.4274171828709938</v>
      </c>
    </row>
    <row r="30" spans="1:15" s="110" customFormat="1" ht="24.95" customHeight="1" x14ac:dyDescent="0.2">
      <c r="A30" s="193">
        <v>87.88</v>
      </c>
      <c r="B30" s="204" t="s">
        <v>166</v>
      </c>
      <c r="C30" s="113">
        <v>10.944610073748628</v>
      </c>
      <c r="D30" s="115">
        <v>5580</v>
      </c>
      <c r="E30" s="114">
        <v>5625</v>
      </c>
      <c r="F30" s="114">
        <v>5602</v>
      </c>
      <c r="G30" s="114">
        <v>5501</v>
      </c>
      <c r="H30" s="140">
        <v>5456</v>
      </c>
      <c r="I30" s="115">
        <v>124</v>
      </c>
      <c r="J30" s="116">
        <v>2.2727272727272729</v>
      </c>
    </row>
    <row r="31" spans="1:15" s="110" customFormat="1" ht="24.95" customHeight="1" x14ac:dyDescent="0.2">
      <c r="A31" s="193" t="s">
        <v>167</v>
      </c>
      <c r="B31" s="199" t="s">
        <v>168</v>
      </c>
      <c r="C31" s="113">
        <v>3.4108739996861761</v>
      </c>
      <c r="D31" s="115">
        <v>1739</v>
      </c>
      <c r="E31" s="114">
        <v>1735</v>
      </c>
      <c r="F31" s="114">
        <v>1764</v>
      </c>
      <c r="G31" s="114">
        <v>1709</v>
      </c>
      <c r="H31" s="140">
        <v>1663</v>
      </c>
      <c r="I31" s="115">
        <v>76</v>
      </c>
      <c r="J31" s="116">
        <v>4.5700541190619361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2.7224227208536012</v>
      </c>
      <c r="D34" s="115">
        <v>1388</v>
      </c>
      <c r="E34" s="114">
        <v>1372</v>
      </c>
      <c r="F34" s="114">
        <v>1567</v>
      </c>
      <c r="G34" s="114">
        <v>1535</v>
      </c>
      <c r="H34" s="140">
        <v>1425</v>
      </c>
      <c r="I34" s="115">
        <v>-37</v>
      </c>
      <c r="J34" s="116">
        <v>-2.5964912280701755</v>
      </c>
    </row>
    <row r="35" spans="1:10" s="110" customFormat="1" ht="24.95" customHeight="1" x14ac:dyDescent="0.2">
      <c r="A35" s="292" t="s">
        <v>171</v>
      </c>
      <c r="B35" s="293" t="s">
        <v>172</v>
      </c>
      <c r="C35" s="113">
        <v>22.722815000784561</v>
      </c>
      <c r="D35" s="115">
        <v>11585</v>
      </c>
      <c r="E35" s="114">
        <v>11468</v>
      </c>
      <c r="F35" s="114">
        <v>11840</v>
      </c>
      <c r="G35" s="114">
        <v>11641</v>
      </c>
      <c r="H35" s="140">
        <v>11499</v>
      </c>
      <c r="I35" s="115">
        <v>86</v>
      </c>
      <c r="J35" s="116">
        <v>0.74789112096704058</v>
      </c>
    </row>
    <row r="36" spans="1:10" s="110" customFormat="1" ht="24.95" customHeight="1" x14ac:dyDescent="0.2">
      <c r="A36" s="294" t="s">
        <v>173</v>
      </c>
      <c r="B36" s="295" t="s">
        <v>174</v>
      </c>
      <c r="C36" s="125">
        <v>74.554762278361835</v>
      </c>
      <c r="D36" s="143">
        <v>38011</v>
      </c>
      <c r="E36" s="144">
        <v>39007</v>
      </c>
      <c r="F36" s="144">
        <v>39014</v>
      </c>
      <c r="G36" s="144">
        <v>38118</v>
      </c>
      <c r="H36" s="145">
        <v>37827</v>
      </c>
      <c r="I36" s="143">
        <v>184</v>
      </c>
      <c r="J36" s="146">
        <v>0.48642504031511885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2020-09-25T12:39:44Z</dcterms:created>
  <dcterms:modified xsi:type="dcterms:W3CDTF">2020-09-28T08:12:50Z</dcterms:modified>
</cp:coreProperties>
</file>