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I77" i="24" s="1"/>
  <c r="G75" i="24"/>
  <c r="F75" i="24"/>
  <c r="E75" i="24"/>
  <c r="L74" i="24"/>
  <c r="H74" i="24" s="1"/>
  <c r="I74" i="24"/>
  <c r="G74" i="24"/>
  <c r="F74" i="24"/>
  <c r="E74" i="24"/>
  <c r="L73" i="24"/>
  <c r="H73" i="24" s="1"/>
  <c r="I73" i="24"/>
  <c r="G73" i="24"/>
  <c r="F73" i="24"/>
  <c r="E73" i="24"/>
  <c r="L72" i="24"/>
  <c r="H72" i="24" s="1"/>
  <c r="I72" i="24" s="1"/>
  <c r="G72" i="24"/>
  <c r="F72" i="24"/>
  <c r="E72" i="24"/>
  <c r="L71" i="24"/>
  <c r="H71" i="24" s="1"/>
  <c r="I71" i="24" s="1"/>
  <c r="G71" i="24"/>
  <c r="F71" i="24"/>
  <c r="E71" i="24"/>
  <c r="L70" i="24"/>
  <c r="H70" i="24" s="1"/>
  <c r="I70" i="24" s="1"/>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c r="G65" i="24"/>
  <c r="F65" i="24"/>
  <c r="E65" i="24"/>
  <c r="L64" i="24"/>
  <c r="H64" i="24" s="1"/>
  <c r="I64" i="24" s="1"/>
  <c r="G64" i="24"/>
  <c r="F64" i="24"/>
  <c r="E64" i="24"/>
  <c r="L63" i="24"/>
  <c r="H63" i="24" s="1"/>
  <c r="I63" i="24" s="1"/>
  <c r="G63" i="24"/>
  <c r="F63" i="24"/>
  <c r="E63" i="24"/>
  <c r="L62" i="24"/>
  <c r="H62" i="24" s="1"/>
  <c r="I62" i="24" s="1"/>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s="1"/>
  <c r="G56" i="24"/>
  <c r="F56" i="24"/>
  <c r="E56" i="24"/>
  <c r="L55" i="24"/>
  <c r="H55" i="24" s="1"/>
  <c r="I55" i="24" s="1"/>
  <c r="G55" i="24"/>
  <c r="F55" i="24"/>
  <c r="E55" i="24"/>
  <c r="L54" i="24"/>
  <c r="H54" i="24" s="1"/>
  <c r="I54" i="24" s="1"/>
  <c r="G54" i="24"/>
  <c r="F54" i="24"/>
  <c r="E54" i="24"/>
  <c r="L53" i="24"/>
  <c r="H53" i="24" s="1"/>
  <c r="G53" i="24"/>
  <c r="F53" i="24"/>
  <c r="E53" i="24"/>
  <c r="L52" i="24"/>
  <c r="H52" i="24" s="1"/>
  <c r="I52" i="24" s="1"/>
  <c r="G52" i="24"/>
  <c r="F52" i="24"/>
  <c r="E52" i="24"/>
  <c r="L51" i="24"/>
  <c r="H51" i="24" s="1"/>
  <c r="I51" i="24" s="1"/>
  <c r="G51" i="24"/>
  <c r="F51" i="24"/>
  <c r="E51" i="24"/>
  <c r="I44" i="24"/>
  <c r="F44" i="24"/>
  <c r="C44" i="24"/>
  <c r="M44" i="24" s="1"/>
  <c r="B44" i="24"/>
  <c r="D44" i="24" s="1"/>
  <c r="M43" i="24"/>
  <c r="J43" i="24"/>
  <c r="G43" i="24"/>
  <c r="E43" i="24"/>
  <c r="C43" i="24"/>
  <c r="I43" i="24" s="1"/>
  <c r="B43" i="24"/>
  <c r="K42" i="24"/>
  <c r="I42" i="24"/>
  <c r="F42" i="24"/>
  <c r="C42" i="24"/>
  <c r="M42" i="24" s="1"/>
  <c r="B42" i="24"/>
  <c r="D42" i="24" s="1"/>
  <c r="M41" i="24"/>
  <c r="G41" i="24"/>
  <c r="E41" i="24"/>
  <c r="C41" i="24"/>
  <c r="I41" i="24" s="1"/>
  <c r="B41" i="24"/>
  <c r="K40" i="24"/>
  <c r="I40" i="24"/>
  <c r="F40" i="24"/>
  <c r="C40" i="24"/>
  <c r="M40" i="24" s="1"/>
  <c r="B40" i="24"/>
  <c r="D40" i="24" s="1"/>
  <c r="M36" i="24"/>
  <c r="L36" i="24"/>
  <c r="K36" i="24"/>
  <c r="J36" i="24"/>
  <c r="I36" i="24"/>
  <c r="H36" i="24"/>
  <c r="G36" i="24"/>
  <c r="F36" i="24"/>
  <c r="E36" i="24"/>
  <c r="D36" i="24"/>
  <c r="L57" i="15"/>
  <c r="K57" i="15"/>
  <c r="C38" i="24"/>
  <c r="C37" i="24"/>
  <c r="E37" i="24" s="1"/>
  <c r="C35" i="24"/>
  <c r="C34" i="24"/>
  <c r="C33" i="24"/>
  <c r="C32" i="24"/>
  <c r="C31" i="24"/>
  <c r="C30" i="24"/>
  <c r="L30" i="24" s="1"/>
  <c r="C29" i="24"/>
  <c r="C28" i="24"/>
  <c r="L28" i="24" s="1"/>
  <c r="C27" i="24"/>
  <c r="C26" i="24"/>
  <c r="C25" i="24"/>
  <c r="C24" i="24"/>
  <c r="C23" i="24"/>
  <c r="C22" i="24"/>
  <c r="L22" i="24" s="1"/>
  <c r="C21" i="24"/>
  <c r="C20" i="24"/>
  <c r="L20" i="24" s="1"/>
  <c r="C19" i="24"/>
  <c r="C18" i="24"/>
  <c r="C17" i="24"/>
  <c r="C16" i="24"/>
  <c r="L16" i="24" s="1"/>
  <c r="C15" i="24"/>
  <c r="C9" i="24"/>
  <c r="C8" i="24"/>
  <c r="C7" i="24"/>
  <c r="B39" i="24"/>
  <c r="B38" i="24"/>
  <c r="F38" i="24" s="1"/>
  <c r="B37" i="24"/>
  <c r="B35" i="24"/>
  <c r="B34" i="24"/>
  <c r="B33" i="24"/>
  <c r="B32" i="24"/>
  <c r="B31" i="24"/>
  <c r="B30" i="24"/>
  <c r="B29" i="24"/>
  <c r="B28" i="24"/>
  <c r="B27" i="24"/>
  <c r="B26" i="24"/>
  <c r="B25" i="24"/>
  <c r="B24" i="24"/>
  <c r="B23" i="24"/>
  <c r="B22" i="24"/>
  <c r="D22" i="24" s="1"/>
  <c r="B21" i="24"/>
  <c r="B20" i="24"/>
  <c r="B19" i="24"/>
  <c r="B18" i="24"/>
  <c r="B17" i="24"/>
  <c r="B16" i="24"/>
  <c r="B15" i="24"/>
  <c r="B9" i="24"/>
  <c r="B8" i="24"/>
  <c r="B7" i="24"/>
  <c r="F35" i="24" l="1"/>
  <c r="D35" i="24"/>
  <c r="J35" i="24"/>
  <c r="K35" i="24"/>
  <c r="H35" i="24"/>
  <c r="F19" i="24"/>
  <c r="D19" i="24"/>
  <c r="J19" i="24"/>
  <c r="K19" i="24"/>
  <c r="H19" i="24"/>
  <c r="F27" i="24"/>
  <c r="D27" i="24"/>
  <c r="J27" i="24"/>
  <c r="K27" i="24"/>
  <c r="H27" i="24"/>
  <c r="H39" i="24"/>
  <c r="F39" i="24"/>
  <c r="D39" i="24"/>
  <c r="K39" i="24"/>
  <c r="J39" i="24"/>
  <c r="K53" i="24"/>
  <c r="J53" i="24"/>
  <c r="I53" i="24"/>
  <c r="K18" i="24"/>
  <c r="J18" i="24"/>
  <c r="H18" i="24"/>
  <c r="F18" i="24"/>
  <c r="D18" i="24"/>
  <c r="K34" i="24"/>
  <c r="J34" i="24"/>
  <c r="H34" i="24"/>
  <c r="F34" i="24"/>
  <c r="D34" i="24"/>
  <c r="G17" i="24"/>
  <c r="M17" i="24"/>
  <c r="E17" i="24"/>
  <c r="L17" i="24"/>
  <c r="I17" i="24"/>
  <c r="G23" i="24"/>
  <c r="M23" i="24"/>
  <c r="E23" i="24"/>
  <c r="L23" i="24"/>
  <c r="I23" i="24"/>
  <c r="G27" i="24"/>
  <c r="M27" i="24"/>
  <c r="E27" i="24"/>
  <c r="L27" i="24"/>
  <c r="I27" i="24"/>
  <c r="G33" i="24"/>
  <c r="M33" i="24"/>
  <c r="E33" i="24"/>
  <c r="L33" i="24"/>
  <c r="I33" i="24"/>
  <c r="G9" i="24"/>
  <c r="M9" i="24"/>
  <c r="E9" i="24"/>
  <c r="L9" i="24"/>
  <c r="I9" i="24"/>
  <c r="I18" i="24"/>
  <c r="M18" i="24"/>
  <c r="E18" i="24"/>
  <c r="L18" i="24"/>
  <c r="G18" i="24"/>
  <c r="G21" i="24"/>
  <c r="M21" i="24"/>
  <c r="E21" i="24"/>
  <c r="L21" i="24"/>
  <c r="I21" i="24"/>
  <c r="I24" i="24"/>
  <c r="M24" i="24"/>
  <c r="E24" i="24"/>
  <c r="G24" i="24"/>
  <c r="I34" i="24"/>
  <c r="M34" i="24"/>
  <c r="E34" i="24"/>
  <c r="L34" i="24"/>
  <c r="G34" i="24"/>
  <c r="M38" i="24"/>
  <c r="E38" i="24"/>
  <c r="L38" i="24"/>
  <c r="G38" i="24"/>
  <c r="I38" i="24"/>
  <c r="F25" i="24"/>
  <c r="D25" i="24"/>
  <c r="J25" i="24"/>
  <c r="K25" i="24"/>
  <c r="H25" i="24"/>
  <c r="K16" i="24"/>
  <c r="J16" i="24"/>
  <c r="H16" i="24"/>
  <c r="F16" i="24"/>
  <c r="D16" i="24"/>
  <c r="K32" i="24"/>
  <c r="J32" i="24"/>
  <c r="H32" i="24"/>
  <c r="F32" i="24"/>
  <c r="D32" i="24"/>
  <c r="F23" i="24"/>
  <c r="D23" i="24"/>
  <c r="J23" i="24"/>
  <c r="K23" i="24"/>
  <c r="H23" i="24"/>
  <c r="F29" i="24"/>
  <c r="D29" i="24"/>
  <c r="J29" i="24"/>
  <c r="K29" i="24"/>
  <c r="H29" i="24"/>
  <c r="G7" i="24"/>
  <c r="M7" i="24"/>
  <c r="E7" i="24"/>
  <c r="L7" i="24"/>
  <c r="I7" i="24"/>
  <c r="I8" i="24"/>
  <c r="M8" i="24"/>
  <c r="E8" i="24"/>
  <c r="L8" i="24"/>
  <c r="G8" i="24"/>
  <c r="K61" i="24"/>
  <c r="J61" i="24"/>
  <c r="I61" i="24"/>
  <c r="K28" i="24"/>
  <c r="J28" i="24"/>
  <c r="H28" i="24"/>
  <c r="F28" i="24"/>
  <c r="D28" i="24"/>
  <c r="F9" i="24"/>
  <c r="D9" i="24"/>
  <c r="J9" i="24"/>
  <c r="K9" i="24"/>
  <c r="H9" i="24"/>
  <c r="K26" i="24"/>
  <c r="J26" i="24"/>
  <c r="H26" i="24"/>
  <c r="F26" i="24"/>
  <c r="D26" i="24"/>
  <c r="G15" i="24"/>
  <c r="M15" i="24"/>
  <c r="E15" i="24"/>
  <c r="L15" i="24"/>
  <c r="I15" i="24"/>
  <c r="G19" i="24"/>
  <c r="M19" i="24"/>
  <c r="E19" i="24"/>
  <c r="L19" i="24"/>
  <c r="I19" i="24"/>
  <c r="G25" i="24"/>
  <c r="M25" i="24"/>
  <c r="E25" i="24"/>
  <c r="L25" i="24"/>
  <c r="I25" i="24"/>
  <c r="G31" i="24"/>
  <c r="M31" i="24"/>
  <c r="E31" i="24"/>
  <c r="L31" i="24"/>
  <c r="I31" i="24"/>
  <c r="G35" i="24"/>
  <c r="M35" i="24"/>
  <c r="E35" i="24"/>
  <c r="L35" i="24"/>
  <c r="I35" i="24"/>
  <c r="L24" i="24"/>
  <c r="K8" i="24"/>
  <c r="J8" i="24"/>
  <c r="H8" i="24"/>
  <c r="F8" i="24"/>
  <c r="D8" i="24"/>
  <c r="B14" i="24"/>
  <c r="B6" i="24"/>
  <c r="F17" i="24"/>
  <c r="D17" i="24"/>
  <c r="J17" i="24"/>
  <c r="K17" i="24"/>
  <c r="H17" i="24"/>
  <c r="K20" i="24"/>
  <c r="J20" i="24"/>
  <c r="H20" i="24"/>
  <c r="F20" i="24"/>
  <c r="D20" i="24"/>
  <c r="K30" i="24"/>
  <c r="J30" i="24"/>
  <c r="H30" i="24"/>
  <c r="F30" i="24"/>
  <c r="F33" i="24"/>
  <c r="D33" i="24"/>
  <c r="J33" i="24"/>
  <c r="K33" i="24"/>
  <c r="H33" i="24"/>
  <c r="H37" i="24"/>
  <c r="F37" i="24"/>
  <c r="D37" i="24"/>
  <c r="K37" i="24"/>
  <c r="J37" i="24"/>
  <c r="B45" i="24"/>
  <c r="K69" i="24"/>
  <c r="J69" i="24"/>
  <c r="I69" i="24"/>
  <c r="K22" i="24"/>
  <c r="J22" i="24"/>
  <c r="H22" i="24"/>
  <c r="F22" i="24"/>
  <c r="K24" i="24"/>
  <c r="J24" i="24"/>
  <c r="H24" i="24"/>
  <c r="F24" i="24"/>
  <c r="D24" i="24"/>
  <c r="I16" i="24"/>
  <c r="M16" i="24"/>
  <c r="E16" i="24"/>
  <c r="G16" i="24"/>
  <c r="I26" i="24"/>
  <c r="M26" i="24"/>
  <c r="E26" i="24"/>
  <c r="L26" i="24"/>
  <c r="G26" i="24"/>
  <c r="G29" i="24"/>
  <c r="M29" i="24"/>
  <c r="E29" i="24"/>
  <c r="L29" i="24"/>
  <c r="I29" i="24"/>
  <c r="I32" i="24"/>
  <c r="M32" i="24"/>
  <c r="E32" i="24"/>
  <c r="G32" i="24"/>
  <c r="D30" i="24"/>
  <c r="F7" i="24"/>
  <c r="D7" i="24"/>
  <c r="J7" i="24"/>
  <c r="K7" i="24"/>
  <c r="F15" i="24"/>
  <c r="D15" i="24"/>
  <c r="J15" i="24"/>
  <c r="K15" i="24"/>
  <c r="H15" i="24"/>
  <c r="F21" i="24"/>
  <c r="D21" i="24"/>
  <c r="J21" i="24"/>
  <c r="K21" i="24"/>
  <c r="H21" i="24"/>
  <c r="F31" i="24"/>
  <c r="D31" i="24"/>
  <c r="J31" i="24"/>
  <c r="K31" i="24"/>
  <c r="H31" i="24"/>
  <c r="D38" i="24"/>
  <c r="K38" i="24"/>
  <c r="J38" i="24"/>
  <c r="H38" i="24"/>
  <c r="H7" i="24"/>
  <c r="L32" i="24"/>
  <c r="I79" i="24"/>
  <c r="G22" i="24"/>
  <c r="G30" i="24"/>
  <c r="K58" i="24"/>
  <c r="J58" i="24"/>
  <c r="K66" i="24"/>
  <c r="J66" i="24"/>
  <c r="K74" i="24"/>
  <c r="J74" i="24"/>
  <c r="K55" i="24"/>
  <c r="J55" i="24"/>
  <c r="K63" i="24"/>
  <c r="J63" i="24"/>
  <c r="K71" i="24"/>
  <c r="J71" i="24"/>
  <c r="G20" i="24"/>
  <c r="G28" i="24"/>
  <c r="H41" i="24"/>
  <c r="F41" i="24"/>
  <c r="D41" i="24"/>
  <c r="K41" i="24"/>
  <c r="K52" i="24"/>
  <c r="J52" i="24"/>
  <c r="K60" i="24"/>
  <c r="J60" i="24"/>
  <c r="K68" i="24"/>
  <c r="J68" i="24"/>
  <c r="K57" i="24"/>
  <c r="J57" i="24"/>
  <c r="K65" i="24"/>
  <c r="J65" i="24"/>
  <c r="K73" i="24"/>
  <c r="J73" i="24"/>
  <c r="C14" i="24"/>
  <c r="C6" i="24"/>
  <c r="I22" i="24"/>
  <c r="M22" i="24"/>
  <c r="E22" i="24"/>
  <c r="I30" i="24"/>
  <c r="M30" i="24"/>
  <c r="E30" i="24"/>
  <c r="C45" i="24"/>
  <c r="C39" i="24"/>
  <c r="K54" i="24"/>
  <c r="J54" i="24"/>
  <c r="K62" i="24"/>
  <c r="J62" i="24"/>
  <c r="K70" i="24"/>
  <c r="J70" i="24"/>
  <c r="H43" i="24"/>
  <c r="F43" i="24"/>
  <c r="D43" i="24"/>
  <c r="K43" i="24"/>
  <c r="K51" i="24"/>
  <c r="J51" i="24"/>
  <c r="K59" i="24"/>
  <c r="J59" i="24"/>
  <c r="K67" i="24"/>
  <c r="J67" i="24"/>
  <c r="K75" i="24"/>
  <c r="K77" i="24" s="1"/>
  <c r="J75" i="24"/>
  <c r="J77" i="24" s="1"/>
  <c r="I20" i="24"/>
  <c r="M20" i="24"/>
  <c r="E20" i="24"/>
  <c r="I28" i="24"/>
  <c r="M28" i="24"/>
  <c r="E28" i="24"/>
  <c r="I37" i="24"/>
  <c r="G37" i="24"/>
  <c r="L37" i="24"/>
  <c r="M37" i="24"/>
  <c r="J41" i="24"/>
  <c r="K56" i="24"/>
  <c r="J56" i="24"/>
  <c r="K64" i="24"/>
  <c r="J64" i="24"/>
  <c r="K72" i="24"/>
  <c r="J72" i="24"/>
  <c r="G40" i="24"/>
  <c r="G42" i="24"/>
  <c r="G44" i="24"/>
  <c r="H40" i="24"/>
  <c r="L41" i="24"/>
  <c r="H42" i="24"/>
  <c r="L43" i="24"/>
  <c r="H44" i="24"/>
  <c r="J40" i="24"/>
  <c r="J42" i="24"/>
  <c r="J44" i="24"/>
  <c r="K44" i="24"/>
  <c r="L40" i="24"/>
  <c r="L42" i="24"/>
  <c r="L44" i="24"/>
  <c r="E40" i="24"/>
  <c r="E42" i="24"/>
  <c r="E44" i="24"/>
  <c r="J79" i="24" l="1"/>
  <c r="J78" i="24"/>
  <c r="K6" i="24"/>
  <c r="J6" i="24"/>
  <c r="H6" i="24"/>
  <c r="F6" i="24"/>
  <c r="D6" i="24"/>
  <c r="K14" i="24"/>
  <c r="J14" i="24"/>
  <c r="H14" i="24"/>
  <c r="F14" i="24"/>
  <c r="D14" i="24"/>
  <c r="I39" i="24"/>
  <c r="G39" i="24"/>
  <c r="L39" i="24"/>
  <c r="M39" i="24"/>
  <c r="E39" i="24"/>
  <c r="I6" i="24"/>
  <c r="M6" i="24"/>
  <c r="E6" i="24"/>
  <c r="L6" i="24"/>
  <c r="G6" i="24"/>
  <c r="K79" i="24"/>
  <c r="K78" i="24"/>
  <c r="I45" i="24"/>
  <c r="G45" i="24"/>
  <c r="M45" i="24"/>
  <c r="E45" i="24"/>
  <c r="L45" i="24"/>
  <c r="I14" i="24"/>
  <c r="M14" i="24"/>
  <c r="E14" i="24"/>
  <c r="L14" i="24"/>
  <c r="G14" i="24"/>
  <c r="I78" i="24"/>
  <c r="H45" i="24"/>
  <c r="F45" i="24"/>
  <c r="D45" i="24"/>
  <c r="K45" i="24"/>
  <c r="J45" i="24"/>
  <c r="I83" i="24" l="1"/>
  <c r="I82" i="24"/>
  <c r="I81" i="24"/>
</calcChain>
</file>

<file path=xl/sharedStrings.xml><?xml version="1.0" encoding="utf-8"?>
<sst xmlns="http://schemas.openxmlformats.org/spreadsheetml/2006/main" count="1701" uniqueCount="520">
  <si>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</si>
  <si>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</si>
  <si>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</si>
  <si>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</si>
  <si>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</si>
  <si>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</si>
  <si>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</si>
  <si>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</si>
  <si>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</si>
  <si>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</si>
  <si>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</si>
  <si>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</si>
  <si>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</si>
  <si>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Oberspreewald-Lausitz (12066)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</si>
  <si>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</si>
  <si>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</si>
  <si>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</si>
  <si>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</si>
  <si>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</si>
  <si>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</si>
  <si>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</si>
  <si>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</si>
  <si>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</si>
  <si>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</si>
  <si>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</si>
  <si>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</si>
  <si>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</si>
  <si>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</si>
  <si>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</si>
  <si>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</si>
  <si>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</si>
  <si>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</si>
  <si>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</si>
  <si>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</si>
  <si>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</si>
  <si>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</si>
  <si>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</si>
  <si>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</si>
  <si>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</si>
  <si>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</si>
  <si>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</si>
  <si>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</si>
  <si>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</si>
  <si>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</si>
  <si>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</si>
  <si>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</si>
  <si>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</si>
  <si>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</si>
  <si>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</si>
  <si>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</si>
  <si>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</si>
  <si>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</si>
  <si>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</si>
  <si>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</si>
  <si>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</si>
  <si>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</si>
  <si>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</si>
  <si>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</si>
  <si>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</si>
  <si>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</si>
  <si>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</si>
  <si>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</si>
  <si>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</si>
  <si>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</si>
  <si>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</si>
  <si>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</si>
  <si>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</si>
  <si>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</si>
  <si>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</si>
  <si>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</si>
  <si>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</si>
  <si>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</si>
  <si>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</si>
  <si>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</si>
  <si>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</si>
  <si>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</si>
  <si>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</si>
  <si>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</si>
  <si>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</si>
  <si>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</si>
  <si>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</si>
  <si>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</si>
  <si>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</si>
  <si>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</si>
  <si>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</si>
  <si>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</si>
  <si>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</si>
  <si>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</si>
  <si>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</si>
  <si>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</si>
  <si>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</si>
  <si>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</si>
  <si>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Oberspreewald-Lausitz (12066);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</si>
  <si>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</si>
  <si>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</si>
  <si>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</si>
  <si>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</si>
  <si>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</si>
  <si>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</si>
  <si>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</si>
  <si>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</si>
  <si>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</si>
  <si>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</si>
  <si>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</si>
  <si>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</si>
  <si>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</si>
  <si>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</si>
  <si>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</si>
  <si>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</si>
  <si>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</si>
  <si>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</si>
  <si>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</si>
  <si>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</si>
  <si>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</si>
  <si>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</si>
  <si>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</si>
  <si>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</si>
  <si>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</si>
  <si>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</si>
  <si>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</si>
  <si>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</si>
  <si>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</si>
  <si>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</si>
  <si>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</si>
  <si>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</si>
  <si>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</si>
  <si>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</si>
  <si>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</si>
  <si>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</si>
  <si>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Brandenburg</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</si>
  <si>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</si>
  <si>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</si>
  <si>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</si>
  <si>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</si>
  <si>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</si>
  <si>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</si>
  <si>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</si>
  <si>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</si>
  <si>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</si>
  <si>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</si>
  <si>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</si>
  <si>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</si>
  <si>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</si>
  <si>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</si>
  <si>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</si>
  <si>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</si>
  <si>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</si>
  <si>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</si>
  <si>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</si>
  <si>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</si>
  <si>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</si>
  <si>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</si>
  <si>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</si>
  <si>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</si>
  <si>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</si>
  <si>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</si>
  <si>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</si>
  <si>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</si>
  <si>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</si>
  <si>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</si>
  <si>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</si>
  <si>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</si>
  <si>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</si>
  <si>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</si>
  <si>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</si>
  <si>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</si>
  <si>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</si>
  <si>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</si>
  <si>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</si>
  <si>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</si>
  <si>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</si>
  <si>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</si>
  <si>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</si>
  <si>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</si>
  <si>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</si>
  <si>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</si>
  <si>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</si>
  <si>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</si>
  <si>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</si>
  <si>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</si>
  <si>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</si>
  <si>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</si>
  <si>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</si>
  <si>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Oberspreewald-Lausitz (12066)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</si>
  <si>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</si>
  <si>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</si>
  <si>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</si>
  <si>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</si>
  <si>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</si>
  <si>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</si>
  <si>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</si>
  <si>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</si>
  <si>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</si>
  <si>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</si>
  <si>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</si>
  <si>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</si>
  <si>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</si>
  <si>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</si>
  <si>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</si>
  <si>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</si>
  <si>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</si>
  <si>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</si>
  <si>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</si>
  <si>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</si>
  <si>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</si>
  <si>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</si>
  <si>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</si>
  <si>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</si>
  <si>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</si>
  <si>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</si>
  <si>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</si>
  <si>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</si>
  <si>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</si>
  <si>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</si>
  <si>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</si>
  <si>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</si>
  <si>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</si>
  <si>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</si>
  <si>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</si>
  <si>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</si>
  <si>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</si>
  <si>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</si>
  <si>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</si>
  <si>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</si>
  <si>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</si>
  <si>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</si>
  <si>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</si>
  <si>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</si>
  <si>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</si>
  <si>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</si>
  <si>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</si>
  <si>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</si>
  <si>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</si>
  <si>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</si>
  <si>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</si>
  <si>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</si>
  <si>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</si>
  <si>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</si>
  <si>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</si>
  <si>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</si>
  <si>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</si>
  <si>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</si>
  <si>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</si>
  <si>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</si>
  <si>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</si>
  <si>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</si>
  <si>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</si>
  <si>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</si>
  <si>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</si>
  <si>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</si>
  <si>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</si>
  <si>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</si>
  <si>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</si>
  <si>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</si>
  <si>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</si>
  <si>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</si>
  <si>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</si>
  <si>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</si>
  <si>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</si>
  <si>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</si>
  <si>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</si>
  <si>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</si>
  <si>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</si>
  <si>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</si>
  <si>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</si>
  <si>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</si>
  <si>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</si>
  <si>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</si>
  <si>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</si>
  <si>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</si>
  <si>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</si>
  <si>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</si>
  <si>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</si>
  <si>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</si>
  <si>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</si>
  <si>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</si>
  <si>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</si>
  <si>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</si>
  <si>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</si>
  <si>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</si>
  <si>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</si>
  <si>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</si>
  <si>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</si>
  <si>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</si>
  <si>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</si>
  <si>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</si>
  <si>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</si>
  <si>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</si>
  <si>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</si>
  <si>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</si>
  <si>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</si>
  <si>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</si>
  <si>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</si>
  <si>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</si>
  <si>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</si>
  <si>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</si>
  <si>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</si>
  <si>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</si>
  <si>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</si>
  <si>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</si>
  <si>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</si>
  <si>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</si>
  <si>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</si>
  <si>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</si>
  <si>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</si>
  <si>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</si>
  <si>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</si>
  <si>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</si>
  <si>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</si>
  <si>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</si>
  <si>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</si>
  <si>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</si>
  <si>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</si>
  <si>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</si>
  <si>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</si>
  <si>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</si>
  <si>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</si>
  <si>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</si>
  <si>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</si>
  <si>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</si>
  <si>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</si>
  <si>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</si>
  <si>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</si>
  <si>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</si>
  <si>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</si>
  <si>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</si>
  <si>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</si>
  <si>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</si>
  <si>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</si>
  <si>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</si>
  <si>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</si>
  <si>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</si>
  <si>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</si>
  <si>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</si>
  <si>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</si>
  <si>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</si>
  <si>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</si>
  <si>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</si>
  <si>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</si>
  <si>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</si>
  <si>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</si>
  <si>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</si>
  <si>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</si>
  <si>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</si>
  <si>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</si>
  <si>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</si>
  <si>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</si>
  <si>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</si>
  <si>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</si>
  <si>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</si>
  <si>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</si>
  <si>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</si>
  <si>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</si>
  <si>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</si>
  <si>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</si>
  <si>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</si>
  <si>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</si>
  <si>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</si>
  <si>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</si>
  <si>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</si>
  <si>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</si>
  <si>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</si>
  <si>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</si>
  <si>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</si>
  <si>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</si>
  <si>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</si>
  <si>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</si>
  <si>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</si>
  <si>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</si>
  <si>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</si>
  <si>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</si>
  <si>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</si>
  <si>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</si>
  <si>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Oberspreewald-Lausitz (12066);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</si>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</sst>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{4BE3351B-725C-44CA-95E0-0B32C7DEDA55}</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89B8-42C7-AE35-B78456404AD8}"/>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{2176C968-A333-4534-BF77-122DC5293F25}</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89B8-42C7-AE35-B78456404AD8}"/>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{4C28569C-69ED-43BE-9D68-FE4CDFFA68E9}</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89B8-42C7-AE35-B78456404AD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{514262AF-1CFB-482F-A178-58EB6F2C404E}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9B8-42C7-AE35-B78456404AD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-1.1303060217176704</c:v>
                </c:pt>
                <c:pt idx="1">
                  <c:v>0.7039980017060905</c:v>
                </c:pt>
                <c:pt idx="2">
                  <c:v>0.95490282911153723</c:v>
                </c:pt>
                <c:pt idx="3">
                  <c:v>1.0875687030768</c:v>
                </c:pt>
              </c:numCache>
            </c:numRef>
          </c:val>
          <c:extLst>
            <c:ext xmlns:c16="http://schemas.microsoft.com/office/drawing/2014/chart" uri="{C3380CC4-5D6E-409C-BE32-E72D297353CC}">
              <c16:uniqueId val="{00000004-89B8-42C7-AE35-B78456404AD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{1B299729-AD9B-45FF-8FD1-652ECCCD48BA}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9B8-42C7-AE35-B78456404AD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{53C6659F-F5B6-4441-8B81-BD98186C7ABF}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9B8-42C7-AE35-B78456404AD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{8926FD22-3825-4D19-AEC5-7B1AA0197ECF}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9B8-42C7-AE35-B78456404AD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{655A1B91-4215-4EAC-8F76-846E136F2959}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9B8-42C7-AE35-B78456404AD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9B8-42C7-AE35-B78456404AD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9B8-42C7-AE35-B78456404AD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{32FF7E6F-F7DB-4432-8CEF-C5449277E3F6}</c15:txfldGUID>
                      <c15:f>Daten_Diagramme!$E$6</c15:f>
                      <c15:dlblFieldTableCache>
                        <c:ptCount val="1"/>
                        <c:pt idx="0">
                          <c:v>0.5</c:v>
                        </c:pt>
                      </c15:dlblFieldTableCache>
                    </c15:dlblFTEntry>
                  </c15:dlblFieldTable>
                  <c15:showDataLabelsRange val="0"/>
                </c:ext>
                <c:ext xmlns:c16="http://schemas.microsoft.com/office/drawing/2014/chart" uri="{C3380CC4-5D6E-409C-BE32-E72D297353CC}">
                  <c16:uniqueId val="{00000000-DF2A-4BB3-BB1F-03730A09FA83}"/>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{0F5A07A4-2378-4FA3-A68E-5140FB925E52}</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DF2A-4BB3-BB1F-03730A09FA83}"/>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{A17325DD-BB8E-465B-8E6D-0C0A91BBEED8}</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DF2A-4BB3-BB1F-03730A09FA8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{DEADDF4E-20A0-4CDD-81AE-C58B1592D6FF}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F2A-4BB3-BB1F-03730A09FA8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0.49019607843137253</c:v>
                </c:pt>
                <c:pt idx="1">
                  <c:v>-2.6006845590352197</c:v>
                </c:pt>
                <c:pt idx="2">
                  <c:v>-3.6279896103654186</c:v>
                </c:pt>
                <c:pt idx="3">
                  <c:v>-2.8655893304673015</c:v>
                </c:pt>
              </c:numCache>
            </c:numRef>
          </c:val>
          <c:extLst>
            <c:ext xmlns:c16="http://schemas.microsoft.com/office/drawing/2014/chart" uri="{C3380CC4-5D6E-409C-BE32-E72D297353CC}">
              <c16:uniqueId val="{00000004-DF2A-4BB3-BB1F-03730A09FA8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{B3C12885-6043-4398-8495-A802631E4506}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F2A-4BB3-BB1F-03730A09FA8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{6604757A-3790-4E21-8346-F2892E698B6B}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F2A-4BB3-BB1F-03730A09FA8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{0322FCAB-067F-4B39-987B-8666B62E20E6}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F2A-4BB3-BB1F-03730A09FA8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{8680A7D9-39DD-48C9-914E-9C2C731268F2}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F2A-4BB3-BB1F-03730A09FA8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F2A-4BB3-BB1F-03730A09FA8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F2A-4BB3-BB1F-03730A09FA8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{4B084CDC-CDE4-427B-A400-570F8CA756E6}</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23F6-47C0-A523-84597AB19D1C}"/>
                </c:ext>
              </c:extLst>
            </c:dLbl>
            <c:dLbl>
              <c:idx val="1"/>
              <c:tx>
                <c:strRef>
                  <c:f>Daten_Diagramme!$D$15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{17B926A8-62C8-45BF-B9E2-7E6981057148}</c15:txfldGUID>
                      <c15:f>Daten_Diagramme!$D$15</c15:f>
                      <c15:dlblFieldTableCache>
                        <c:ptCount val="1"/>
                        <c:pt idx="0">
                          <c:v>-3.8</c:v>
                        </c:pt>
                      </c15:dlblFieldTableCache>
                    </c15:dlblFTEntry>
                  </c15:dlblFieldTable>
                  <c15:showDataLabelsRange val="0"/>
                </c:ext>
                <c:ext xmlns:c16="http://schemas.microsoft.com/office/drawing/2014/chart" uri="{C3380CC4-5D6E-409C-BE32-E72D297353CC}">
                  <c16:uniqueId val="{00000001-23F6-47C0-A523-84597AB19D1C}"/>
                </c:ext>
              </c:extLst>
            </c:dLbl>
            <c:dLbl>
              <c:idx val="2"/>
              <c:tx>
                <c:strRef>
                  <c:f>Daten_Diagramme!$D$16</c:f>
                  <c:strCache>
                    <c:ptCount val="1"/>
                    <c:pt idx="0">
                      <c:v>-31.7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{66FDB79A-44EA-452A-A757-4CFB8F670946}</c15:txfldGUID>
                      <c15:f>Daten_Diagramme!$D$16</c15:f>
                      <c15:dlblFieldTableCache>
                        <c:ptCount val="1"/>
                        <c:pt idx="0">
                          <c:v>-31.7</c:v>
                        </c:pt>
                      </c15:dlblFieldTableCache>
                    </c15:dlblFTEntry>
                  </c15:dlblFieldTable>
                  <c15:showDataLabelsRange val="0"/>
                </c:ext>
                <c:ext xmlns:c16="http://schemas.microsoft.com/office/drawing/2014/chart" uri="{C3380CC4-5D6E-409C-BE32-E72D297353CC}">
                  <c16:uniqueId val="{00000002-23F6-47C0-A523-84597AB19D1C}"/>
                </c:ext>
              </c:extLst>
            </c:dLbl>
            <c:dLbl>
              <c:idx val="3"/>
              <c:tx>
                <c:strRef>
                  <c:f>Daten_Diagramme!$D$17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{FD7B4B8F-DE96-46C8-B15D-B6A9270CEF36}</c15:txfldGUID>
                      <c15:f>Daten_Diagramme!$D$17</c15:f>
                      <c15:dlblFieldTableCache>
                        <c:ptCount val="1"/>
                        <c:pt idx="0">
                          <c:v>-1.7</c:v>
                        </c:pt>
                      </c15:dlblFieldTableCache>
                    </c15:dlblFTEntry>
                  </c15:dlblFieldTable>
                  <c15:showDataLabelsRange val="0"/>
                </c:ext>
                <c:ext xmlns:c16="http://schemas.microsoft.com/office/drawing/2014/chart" uri="{C3380CC4-5D6E-409C-BE32-E72D297353CC}">
                  <c16:uniqueId val="{00000003-23F6-47C0-A523-84597AB19D1C}"/>
                </c:ext>
              </c:extLst>
            </c:dLbl>
            <c:dLbl>
              <c:idx val="4"/>
              <c:tx>
                <c:strRef>
                  <c:f>Daten_Diagramme!$D$18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{3A714C94-E2D3-456B-B841-2EF915B94C2B}</c15:txfldGUID>
                      <c15:f>Daten_Diagramme!$D$18</c15:f>
                      <c15:dlblFieldTableCache>
                        <c:ptCount val="1"/>
                        <c:pt idx="0">
                          <c:v>-2.9</c:v>
                        </c:pt>
                      </c15:dlblFieldTableCache>
                    </c15:dlblFTEntry>
                  </c15:dlblFieldTable>
                  <c15:showDataLabelsRange val="0"/>
                </c:ext>
                <c:ext xmlns:c16="http://schemas.microsoft.com/office/drawing/2014/chart" uri="{C3380CC4-5D6E-409C-BE32-E72D297353CC}">
                  <c16:uniqueId val="{00000004-23F6-47C0-A523-84597AB19D1C}"/>
                </c:ext>
              </c:extLst>
            </c:dLbl>
            <c:dLbl>
              <c:idx val="5"/>
              <c:tx>
                <c:strRef>
                  <c:f>Daten_Diagramme!$D$19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{FF81E1EE-D300-4EBF-9A8A-145A56439A8E}</c15:txfldGUID>
                      <c15:f>Daten_Diagramme!$D$19</c15:f>
                      <c15:dlblFieldTableCache>
                        <c:ptCount val="1"/>
                        <c:pt idx="0">
                          <c:v>0.2</c:v>
                        </c:pt>
                      </c15:dlblFieldTableCache>
                    </c15:dlblFTEntry>
                  </c15:dlblFieldTable>
                  <c15:showDataLabelsRange val="0"/>
                </c:ext>
                <c:ext xmlns:c16="http://schemas.microsoft.com/office/drawing/2014/chart" uri="{C3380CC4-5D6E-409C-BE32-E72D297353CC}">
                  <c16:uniqueId val="{00000005-23F6-47C0-A523-84597AB19D1C}"/>
                </c:ext>
              </c:extLst>
            </c:dLbl>
            <c:dLbl>
              <c:idx val="6"/>
              <c:tx>
                <c:strRef>
                  <c:f>Daten_Diagramme!$D$20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{19AD2ADB-44F5-4A34-83AA-1104DCF114B7}</c15:txfldGUID>
                      <c15:f>Daten_Diagramme!$D$20</c15:f>
                      <c15:dlblFieldTableCache>
                        <c:ptCount val="1"/>
                        <c:pt idx="0">
                          <c:v>-3.0</c:v>
                        </c:pt>
                      </c15:dlblFieldTableCache>
                    </c15:dlblFTEntry>
                  </c15:dlblFieldTable>
                  <c15:showDataLabelsRange val="0"/>
                </c:ext>
                <c:ext xmlns:c16="http://schemas.microsoft.com/office/drawing/2014/chart" uri="{C3380CC4-5D6E-409C-BE32-E72D297353CC}">
                  <c16:uniqueId val="{00000006-23F6-47C0-A523-84597AB19D1C}"/>
                </c:ext>
              </c:extLst>
            </c:dLbl>
            <c:dLbl>
              <c:idx val="7"/>
              <c:tx>
                <c:strRef>
                  <c:f>Daten_Diagramme!$D$21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{B30CDF1F-0AB2-4951-A84D-EC7B5F4D85A6}</c15:txfldGUID>
                      <c15:f>Daten_Diagramme!$D$21</c15:f>
                      <c15:dlblFieldTableCache>
                        <c:ptCount val="1"/>
                        <c:pt idx="0">
                          <c:v>2.0</c:v>
                        </c:pt>
                      </c15:dlblFieldTableCache>
                    </c15:dlblFTEntry>
                  </c15:dlblFieldTable>
                  <c15:showDataLabelsRange val="0"/>
                </c:ext>
                <c:ext xmlns:c16="http://schemas.microsoft.com/office/drawing/2014/chart" uri="{C3380CC4-5D6E-409C-BE32-E72D297353CC}">
                  <c16:uniqueId val="{00000007-23F6-47C0-A523-84597AB19D1C}"/>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{21F6EB40-F4D5-42A1-AC75-70BD6E57FF90}</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23F6-47C0-A523-84597AB19D1C}"/>
                </c:ext>
              </c:extLst>
            </c:dLbl>
            <c:dLbl>
              <c:idx val="9"/>
              <c:tx>
                <c:strRef>
                  <c:f>Daten_Diagramme!$D$23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{3CA15D83-D45D-4FCD-A2A7-33BB814A86F9}</c15:txfldGUID>
                      <c15:f>Daten_Diagramme!$D$23</c15:f>
                      <c15:dlblFieldTableCache>
                        <c:ptCount val="1"/>
                        <c:pt idx="0">
                          <c:v>0.4</c:v>
                        </c:pt>
                      </c15:dlblFieldTableCache>
                    </c15:dlblFTEntry>
                  </c15:dlblFieldTable>
                  <c15:showDataLabelsRange val="0"/>
                </c:ext>
                <c:ext xmlns:c16="http://schemas.microsoft.com/office/drawing/2014/chart" uri="{C3380CC4-5D6E-409C-BE32-E72D297353CC}">
                  <c16:uniqueId val="{00000009-23F6-47C0-A523-84597AB19D1C}"/>
                </c:ext>
              </c:extLst>
            </c:dLbl>
            <c:dLbl>
              <c:idx val="10"/>
              <c:tx>
                <c:strRef>
                  <c:f>Daten_Diagramme!$D$24</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{C8AD0618-69BF-490F-84F3-D9A3AE84C73C}</c15:txfldGUID>
                      <c15:f>Daten_Diagramme!$D$24</c15:f>
                      <c15:dlblFieldTableCache>
                        <c:ptCount val="1"/>
                        <c:pt idx="0">
                          <c:v>5.5</c:v>
                        </c:pt>
                      </c15:dlblFieldTableCache>
                    </c15:dlblFTEntry>
                  </c15:dlblFieldTable>
                  <c15:showDataLabelsRange val="0"/>
                </c:ext>
                <c:ext xmlns:c16="http://schemas.microsoft.com/office/drawing/2014/chart" uri="{C3380CC4-5D6E-409C-BE32-E72D297353CC}">
                  <c16:uniqueId val="{0000000A-23F6-47C0-A523-84597AB19D1C}"/>
                </c:ext>
              </c:extLst>
            </c:dLbl>
            <c:dLbl>
              <c:idx val="11"/>
              <c:tx>
                <c:strRef>
                  <c:f>Daten_Diagramme!$D$25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{93045744-8FA1-4C4F-AE30-B7A8091B8A87}</c15:txfldGUID>
                      <c15:f>Daten_Diagramme!$D$25</c15:f>
                      <c15:dlblFieldTableCache>
                        <c:ptCount val="1"/>
                        <c:pt idx="0">
                          <c:v>1.3</c:v>
                        </c:pt>
                      </c15:dlblFieldTableCache>
                    </c15:dlblFTEntry>
                  </c15:dlblFieldTable>
                  <c15:showDataLabelsRange val="0"/>
                </c:ext>
                <c:ext xmlns:c16="http://schemas.microsoft.com/office/drawing/2014/chart" uri="{C3380CC4-5D6E-409C-BE32-E72D297353CC}">
                  <c16:uniqueId val="{0000000B-23F6-47C0-A523-84597AB19D1C}"/>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{724D793E-218D-43D2-BDCE-A3F47ED26302}</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23F6-47C0-A523-84597AB19D1C}"/>
                </c:ext>
              </c:extLst>
            </c:dLbl>
            <c:dLbl>
              <c:idx val="13"/>
              <c:tx>
                <c:strRef>
                  <c:f>Daten_Diagramme!$D$27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{35234636-FD7B-4A0B-84F3-2F1BB1199A6E}</c15:txfldGUID>
                      <c15:f>Daten_Diagramme!$D$27</c15:f>
                      <c15:dlblFieldTableCache>
                        <c:ptCount val="1"/>
                        <c:pt idx="0">
                          <c:v>0.0</c:v>
                        </c:pt>
                      </c15:dlblFieldTableCache>
                    </c15:dlblFTEntry>
                  </c15:dlblFieldTable>
                  <c15:showDataLabelsRange val="0"/>
                </c:ext>
                <c:ext xmlns:c16="http://schemas.microsoft.com/office/drawing/2014/chart" uri="{C3380CC4-5D6E-409C-BE32-E72D297353CC}">
                  <c16:uniqueId val="{0000000D-23F6-47C0-A523-84597AB19D1C}"/>
                </c:ext>
              </c:extLst>
            </c:dLbl>
            <c:dLbl>
              <c:idx val="14"/>
              <c:tx>
                <c:strRef>
                  <c:f>Daten_Diagramme!$D$28</c:f>
                  <c:strCache>
                    <c:ptCount val="1"/>
                    <c:pt idx="0">
                      <c:v>14.6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{470921F2-184F-479A-B2F2-55FD8BA3B59C}</c15:txfldGUID>
                      <c15:f>Daten_Diagramme!$D$28</c15:f>
                      <c15:dlblFieldTableCache>
                        <c:ptCount val="1"/>
                        <c:pt idx="0">
                          <c:v>14.6</c:v>
                        </c:pt>
                      </c15:dlblFieldTableCache>
                    </c15:dlblFTEntry>
                  </c15:dlblFieldTable>
                  <c15:showDataLabelsRange val="0"/>
                </c:ext>
                <c:ext xmlns:c16="http://schemas.microsoft.com/office/drawing/2014/chart" uri="{C3380CC4-5D6E-409C-BE32-E72D297353CC}">
                  <c16:uniqueId val="{0000000E-23F6-47C0-A523-84597AB19D1C}"/>
                </c:ext>
              </c:extLst>
            </c:dLbl>
            <c:dLbl>
              <c:idx val="15"/>
              <c:tx>
                <c:strRef>
                  <c:f>Daten_Diagramme!$D$29</c:f>
                  <c:strCache>
                    <c:ptCount val="1"/>
                    <c:pt idx="0">
                      <c:v>-20.2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{39040F5A-8FAF-438B-B2DA-AC8540CC85FD}</c15:txfldGUID>
                      <c15:f>Daten_Diagramme!$D$29</c15:f>
                      <c15:dlblFieldTableCache>
                        <c:ptCount val="1"/>
                        <c:pt idx="0">
                          <c:v>-20.2</c:v>
                        </c:pt>
                      </c15:dlblFieldTableCache>
                    </c15:dlblFTEntry>
                  </c15:dlblFieldTable>
                  <c15:showDataLabelsRange val="0"/>
                </c:ext>
                <c:ext xmlns:c16="http://schemas.microsoft.com/office/drawing/2014/chart" uri="{C3380CC4-5D6E-409C-BE32-E72D297353CC}">
                  <c16:uniqueId val="{0000000F-23F6-47C0-A523-84597AB19D1C}"/>
                </c:ext>
              </c:extLst>
            </c:dLbl>
            <c:dLbl>
              <c:idx val="16"/>
              <c:tx>
                <c:strRef>
                  <c:f>Daten_Diagramme!$D$30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{EF3420B0-0512-4E56-B553-89DDA5EF9275}</c15:txfldGUID>
                      <c15:f>Daten_Diagramme!$D$30</c15:f>
                      <c15:dlblFieldTableCache>
                        <c:ptCount val="1"/>
                        <c:pt idx="0">
                          <c:v>2.3</c:v>
                        </c:pt>
                      </c15:dlblFieldTableCache>
                    </c15:dlblFTEntry>
                  </c15:dlblFieldTable>
                  <c15:showDataLabelsRange val="0"/>
                </c:ext>
                <c:ext xmlns:c16="http://schemas.microsoft.com/office/drawing/2014/chart" uri="{C3380CC4-5D6E-409C-BE32-E72D297353CC}">
                  <c16:uniqueId val="{00000010-23F6-47C0-A523-84597AB19D1C}"/>
                </c:ext>
              </c:extLst>
            </c:dLbl>
            <c:dLbl>
              <c:idx val="17"/>
              <c:tx>
                <c:strRef>
                  <c:f>Daten_Diagramme!$D$31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{B1096B24-879D-4CB8-B1E5-FE8F7CBB08C9}</c15:txfldGUID>
                      <c15:f>Daten_Diagramme!$D$31</c15:f>
                      <c15:dlblFieldTableCache>
                        <c:ptCount val="1"/>
                        <c:pt idx="0">
                          <c:v>3.5</c:v>
                        </c:pt>
                      </c15:dlblFieldTableCache>
                    </c15:dlblFTEntry>
                  </c15:dlblFieldTable>
                  <c15:showDataLabelsRange val="0"/>
                </c:ext>
                <c:ext xmlns:c16="http://schemas.microsoft.com/office/drawing/2014/chart" uri="{C3380CC4-5D6E-409C-BE32-E72D297353CC}">
                  <c16:uniqueId val="{00000011-23F6-47C0-A523-84597AB19D1C}"/>
                </c:ext>
              </c:extLst>
            </c:dLbl>
            <c:dLbl>
              <c:idx val="18"/>
              <c:tx>
                <c:strRef>
                  <c:f>Daten_Diagramme!$D$32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{3911F878-FF90-4819-9252-DF72B82991A6}</c15:txfldGUID>
                      <c15:f>Daten_Diagramme!$D$32</c15:f>
                      <c15:dlblFieldTableCache>
                        <c:ptCount val="1"/>
                        <c:pt idx="0">
                          <c:v>-2.1</c:v>
                        </c:pt>
                      </c15:dlblFieldTableCache>
                    </c15:dlblFTEntry>
                  </c15:dlblFieldTable>
                  <c15:showDataLabelsRange val="0"/>
                </c:ext>
                <c:ext xmlns:c16="http://schemas.microsoft.com/office/drawing/2014/chart" uri="{C3380CC4-5D6E-409C-BE32-E72D297353CC}">
                  <c16:uniqueId val="{00000012-23F6-47C0-A523-84597AB19D1C}"/>
                </c:ext>
              </c:extLst>
            </c:dLbl>
            <c:dLbl>
              <c:idx val="19"/>
              <c:tx>
                <c:strRef>
                  <c:f>Daten_Diagramme!$D$33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{C0D0FA94-8036-4259-A5A6-72C2348481BA}</c15:txfldGUID>
                      <c15:f>Daten_Diagramme!$D$33</c15:f>
                      <c15:dlblFieldTableCache>
                        <c:ptCount val="1"/>
                        <c:pt idx="0">
                          <c:v>3.2</c:v>
                        </c:pt>
                      </c15:dlblFieldTableCache>
                    </c15:dlblFTEntry>
                  </c15:dlblFieldTable>
                  <c15:showDataLabelsRange val="0"/>
                </c:ext>
                <c:ext xmlns:c16="http://schemas.microsoft.com/office/drawing/2014/chart" uri="{C3380CC4-5D6E-409C-BE32-E72D297353CC}">
                  <c16:uniqueId val="{00000013-23F6-47C0-A523-84597AB19D1C}"/>
                </c:ext>
              </c:extLst>
            </c:dLbl>
            <c:dLbl>
              <c:idx val="20"/>
              <c:tx>
                <c:strRef>
                  <c:f>Daten_Diagramme!$D$34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{61A4A259-2970-4FD2-845B-2B6CFB0090EA}</c15:txfldGUID>
                      <c15:f>Daten_Diagramme!$D$34</c15:f>
                      <c15:dlblFieldTableCache>
                        <c:ptCount val="1"/>
                        <c:pt idx="0">
                          <c:v>0.9</c:v>
                        </c:pt>
                      </c15:dlblFieldTableCache>
                    </c15:dlblFTEntry>
                  </c15:dlblFieldTable>
                  <c15:showDataLabelsRange val="0"/>
                </c:ext>
                <c:ext xmlns:c16="http://schemas.microsoft.com/office/drawing/2014/chart" uri="{C3380CC4-5D6E-409C-BE32-E72D297353CC}">
                  <c16:uniqueId val="{00000014-23F6-47C0-A523-84597AB19D1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{71AEFB37-F478-4C7E-87A9-4457A6E535E9}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23F6-47C0-A523-84597AB19D1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{C3C07BF1-7EF9-4E34-8735-B7A9D95C7DEF}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3F6-47C0-A523-84597AB19D1C}"/>
                </c:ext>
              </c:extLst>
            </c:dLbl>
            <c:dLbl>
              <c:idx val="23"/>
              <c:tx>
                <c:strRef>
                  <c:f>Daten_Diagramme!$D$37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{5720F252-C801-46E2-BEE2-DABF049F659C}</c15:txfldGUID>
                      <c15:f>Daten_Diagramme!$D$37</c15:f>
                      <c15:dlblFieldTableCache>
                        <c:ptCount val="1"/>
                        <c:pt idx="0">
                          <c:v>-3.8</c:v>
                        </c:pt>
                      </c15:dlblFieldTableCache>
                    </c15:dlblFTEntry>
                  </c15:dlblFieldTable>
                  <c15:showDataLabelsRange val="0"/>
                </c:ext>
                <c:ext xmlns:c16="http://schemas.microsoft.com/office/drawing/2014/chart" uri="{C3380CC4-5D6E-409C-BE32-E72D297353CC}">
                  <c16:uniqueId val="{00000017-23F6-47C0-A523-84597AB19D1C}"/>
                </c:ext>
              </c:extLst>
            </c:dLbl>
            <c:dLbl>
              <c:idx val="24"/>
              <c:layout>
                <c:manualLayout>
                  <c:x val="4.7769028871392123E-3"/>
                  <c:y val="-4.6876052205785108E-5"/>
                </c:manualLayout>
              </c:layout>
              <c:tx>
                <c:strRef>
                  <c:f>Daten_Diagramme!$D$38</c:f>
                  <c:strCache>
                    <c:ptCount val="1"/>
                    <c:pt idx="0">
                      <c:v>-6.4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{2BA52B25-2E5F-4192-8EEA-E4F821A8C462}</c15:txfldGUID>
                      <c15:f>Daten_Diagramme!$D$38</c15:f>
                      <c15:dlblFieldTableCache>
                        <c:ptCount val="1"/>
                        <c:pt idx="0">
                          <c:v>-6.4</c:v>
                        </c:pt>
                      </c15:dlblFieldTableCache>
                    </c15:dlblFTEntry>
                  </c15:dlblFieldTable>
                  <c15:showDataLabelsRange val="0"/>
                </c:ext>
                <c:ext xmlns:c16="http://schemas.microsoft.com/office/drawing/2014/chart" uri="{C3380CC4-5D6E-409C-BE32-E72D297353CC}">
                  <c16:uniqueId val="{00000018-23F6-47C0-A523-84597AB19D1C}"/>
                </c:ext>
              </c:extLst>
            </c:dLbl>
            <c:dLbl>
              <c:idx val="25"/>
              <c:tx>
                <c:strRef>
                  <c:f>Daten_Diagramme!$D$39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{06497517-5FE9-41B1-A101-8641C7F2280B}</c15:txfldGUID>
                      <c15:f>Daten_Diagramme!$D$39</c15:f>
                      <c15:dlblFieldTableCache>
                        <c:ptCount val="1"/>
                        <c:pt idx="0">
                          <c:v>1.9</c:v>
                        </c:pt>
                      </c15:dlblFieldTableCache>
                    </c15:dlblFTEntry>
                  </c15:dlblFieldTable>
                  <c15:showDataLabelsRange val="0"/>
                </c:ext>
                <c:ext xmlns:c16="http://schemas.microsoft.com/office/drawing/2014/chart" uri="{C3380CC4-5D6E-409C-BE32-E72D297353CC}">
                  <c16:uniqueId val="{00000019-23F6-47C0-A523-84597AB19D1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{E83BC910-E97C-4F52-80EB-6D06D5964DE3}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3F6-47C0-A523-84597AB19D1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{536FF362-B3C2-4B47-9169-9E7010AFD6C1}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3F6-47C0-A523-84597AB19D1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{2760C6A5-92AA-4AE9-868D-DE9BFDC30DDF}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3F6-47C0-A523-84597AB19D1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{B1684612-E0E8-4043-B92B-6E1AF17C756F}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3F6-47C0-A523-84597AB19D1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{77BD8237-97DB-4A8A-93A6-1A70CDFF4033}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3F6-47C0-A523-84597AB19D1C}"/>
                </c:ext>
              </c:extLst>
            </c:dLbl>
            <c:dLbl>
              <c:idx val="31"/>
              <c:tx>
                <c:strRef>
                  <c:f>Daten_Diagramme!$D$45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{1DFCB35B-9B15-4E34-8A8D-07EA63654C4A}</c15:txfldGUID>
                      <c15:f>Daten_Diagramme!$D$45</c15:f>
                      <c15:dlblFieldTableCache>
                        <c:ptCount val="1"/>
                        <c:pt idx="0">
                          <c:v>1.9</c:v>
                        </c:pt>
                      </c15:dlblFieldTableCache>
                    </c15:dlblFTEntry>
                  </c15:dlblFieldTable>
                  <c15:showDataLabelsRange val="0"/>
                </c:ext>
                <c:ext xmlns:c16="http://schemas.microsoft.com/office/drawing/2014/chart" uri="{C3380CC4-5D6E-409C-BE32-E72D297353CC}">
                  <c16:uniqueId val="{0000001F-23F6-47C0-A523-84597AB19D1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-1.1303060217176704</c:v>
                </c:pt>
                <c:pt idx="1">
                  <c:v>-3.8107752956636007</c:v>
                </c:pt>
                <c:pt idx="2">
                  <c:v>-31.674712216858524</c:v>
                </c:pt>
                <c:pt idx="3">
                  <c:v>-1.7379170366611696</c:v>
                </c:pt>
                <c:pt idx="4">
                  <c:v>-2.9411764705882355</c:v>
                </c:pt>
                <c:pt idx="5">
                  <c:v>0.16196954972465177</c:v>
                </c:pt>
                <c:pt idx="6">
                  <c:v>-2.9646238166417538</c:v>
                </c:pt>
                <c:pt idx="7">
                  <c:v>1.9597457627118644</c:v>
                </c:pt>
                <c:pt idx="8">
                  <c:v>0.96828854998789637</c:v>
                </c:pt>
                <c:pt idx="9">
                  <c:v>0.37672666387609877</c:v>
                </c:pt>
                <c:pt idx="10">
                  <c:v>5.470635559131134</c:v>
                </c:pt>
                <c:pt idx="11">
                  <c:v>1.348314606741573</c:v>
                </c:pt>
                <c:pt idx="12">
                  <c:v>-0.1984126984126984</c:v>
                </c:pt>
                <c:pt idx="13">
                  <c:v>4.8614487117160911E-2</c:v>
                </c:pt>
                <c:pt idx="14">
                  <c:v>14.568661971830986</c:v>
                </c:pt>
                <c:pt idx="15">
                  <c:v>-20.198265179677819</c:v>
                </c:pt>
                <c:pt idx="16">
                  <c:v>2.2935779816513762</c:v>
                </c:pt>
                <c:pt idx="17">
                  <c:v>3.467297084318361</c:v>
                </c:pt>
                <c:pt idx="18">
                  <c:v>-2.0541958041958042</c:v>
                </c:pt>
                <c:pt idx="19">
                  <c:v>3.1505829818903499</c:v>
                </c:pt>
                <c:pt idx="20">
                  <c:v>0.88560885608856088</c:v>
                </c:pt>
                <c:pt idx="21">
                  <c:v>0</c:v>
                </c:pt>
                <c:pt idx="23">
                  <c:v>-3.8107752956636007</c:v>
                </c:pt>
                <c:pt idx="24">
                  <c:v>-6.3823857302118174</c:v>
                </c:pt>
                <c:pt idx="25">
                  <c:v>1.9167945841697169</c:v>
                </c:pt>
              </c:numCache>
            </c:numRef>
          </c:val>
          <c:extLst>
            <c:ext xmlns:c16="http://schemas.microsoft.com/office/drawing/2014/chart" uri="{C3380CC4-5D6E-409C-BE32-E72D297353CC}">
              <c16:uniqueId val="{00000020-23F6-47C0-A523-84597AB19D1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{14CCBD4F-0C1E-4844-8B09-AA98EF40059A}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3F6-47C0-A523-84597AB19D1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{B5B5B239-13B2-426A-ADE4-C64FF52E7201}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3F6-47C0-A523-84597AB19D1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{854C8DFE-9246-4792-8FD9-40FE1E49341A}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3F6-47C0-A523-84597AB19D1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{6D0C31E5-2814-4DE5-9F62-AB4A297C5363}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3F6-47C0-A523-84597AB19D1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{78FA84A3-1920-4CC1-AC78-1971C08BD69F}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3F6-47C0-A523-84597AB19D1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{E061E492-82B0-403B-BECF-49F72D1D8808}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3F6-47C0-A523-84597AB19D1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{CA0E2C0E-2922-4FF3-B6F7-94AE1F0433D1}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3F6-47C0-A523-84597AB19D1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{51439E0C-F613-4A54-BF7C-0A0690E42D58}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3F6-47C0-A523-84597AB19D1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{26038B56-165A-4C05-A932-7367477DBC93}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3F6-47C0-A523-84597AB19D1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{29A332FF-DC7E-4DBA-B142-06F850F7A93D}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3F6-47C0-A523-84597AB19D1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{FFE19C37-9788-4711-BB4C-0FA2B201B702}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3F6-47C0-A523-84597AB19D1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{903DDCD6-15A9-4CF2-A6AD-CC500AE04CAF}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3F6-47C0-A523-84597AB19D1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{7F0AFE25-8D6D-4171-BE20-ACFEA15F1C08}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3F6-47C0-A523-84597AB19D1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{6C78F50E-51A1-4DF7-AA75-B2C5605FBA37}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3F6-47C0-A523-84597AB19D1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{20E95912-1971-45DC-8FE3-41B21B500E45}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3F6-47C0-A523-84597AB19D1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{86ADCA18-326A-471C-BFD8-8DF6D6C9B45C}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3F6-47C0-A523-84597AB19D1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{30FC4C8E-2477-4DCF-86CA-5F854F214029}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3F6-47C0-A523-84597AB19D1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{D1566AFB-9524-490E-968F-847BFE65AB22}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3F6-47C0-A523-84597AB19D1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{938FBE3B-48F4-4D44-86AE-301F8D0B797C}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3F6-47C0-A523-84597AB19D1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{3881EE3A-A51E-420F-B14C-C69A27141D26}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3F6-47C0-A523-84597AB19D1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{CF34ACAC-289D-4BB6-9F26-FFCE0449CBFE}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3F6-47C0-A523-84597AB19D1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{16C14EEF-ED7D-4C81-9660-69A484698B36}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3F6-47C0-A523-84597AB19D1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{114F9E00-8FC7-437C-810A-E7283F9A0696}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3F6-47C0-A523-84597AB19D1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{87151548-8DCF-452B-B868-833BFB31F7C1}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3F6-47C0-A523-84597AB19D1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{A79A2E4B-19F7-442E-856B-850C7FBC6D30}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3F6-47C0-A523-84597AB19D1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{4361CBF8-0D99-4424-91C5-BEFD8CE1EB48}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3F6-47C0-A523-84597AB19D1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{A16C2E4C-82E6-4CDD-9E9E-766DCDDFE9B9}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3F6-47C0-A523-84597AB19D1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{0DFC2A61-72EF-4C22-BD60-5E9C12B78F0C}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3F6-47C0-A523-84597AB19D1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{FAF0EAAC-CE5B-419E-8165-D5523342D55F}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3F6-47C0-A523-84597AB19D1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{F8AD3653-58B4-4708-A8E9-B7466C8765CC}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3F6-47C0-A523-84597AB19D1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{EC7AAEB7-DA18-408F-94DB-84400CFBBF32}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3F6-47C0-A523-84597AB19D1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{17C601A5-B6CB-419D-98B8-CC8B952E6E31}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3F6-47C0-A523-84597AB19D1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3F6-47C0-A523-84597AB19D1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3F6-47C0-A523-84597AB19D1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{0F8EBDD4-B8EB-4B9D-A656-713EB78B4A28}</c15:txfldGUID>
                      <c15:f>Daten_Diagramme!$E$14</c15:f>
                      <c15:dlblFieldTableCache>
                        <c:ptCount val="1"/>
                        <c:pt idx="0">
                          <c:v>0.5</c:v>
                        </c:pt>
                      </c15:dlblFieldTableCache>
                    </c15:dlblFTEntry>
                  </c15:dlblFieldTable>
                  <c15:showDataLabelsRange val="0"/>
                </c:ext>
                <c:ext xmlns:c16="http://schemas.microsoft.com/office/drawing/2014/chart" uri="{C3380CC4-5D6E-409C-BE32-E72D297353CC}">
                  <c16:uniqueId val="{00000000-74A9-477E-AB54-CB159E0F4DC3}"/>
                </c:ext>
              </c:extLst>
            </c:dLbl>
            <c:dLbl>
              <c:idx val="1"/>
              <c:tx>
                <c:strRef>
                  <c:f>Daten_Diagramme!$E$15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{D3C57A37-729D-47C1-9ABB-08F8A2548DFE}</c15:txfldGUID>
                      <c15:f>Daten_Diagramme!$E$15</c15:f>
                      <c15:dlblFieldTableCache>
                        <c:ptCount val="1"/>
                        <c:pt idx="0">
                          <c:v>2.1</c:v>
                        </c:pt>
                      </c15:dlblFieldTableCache>
                    </c15:dlblFTEntry>
                  </c15:dlblFieldTable>
                  <c15:showDataLabelsRange val="0"/>
                </c:ext>
                <c:ext xmlns:c16="http://schemas.microsoft.com/office/drawing/2014/chart" uri="{C3380CC4-5D6E-409C-BE32-E72D297353CC}">
                  <c16:uniqueId val="{00000001-74A9-477E-AB54-CB159E0F4DC3}"/>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{8B4673CF-013E-43F0-B13A-D0D321FF5864}</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74A9-477E-AB54-CB159E0F4DC3}"/>
                </c:ext>
              </c:extLst>
            </c:dLbl>
            <c:dLbl>
              <c:idx val="3"/>
              <c:tx>
                <c:strRef>
                  <c:f>Daten_Diagramme!$E$17</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{64FB9E7C-F28A-44BC-A07A-F1FE1A96F2CA}</c15:txfldGUID>
                      <c15:f>Daten_Diagramme!$E$17</c15:f>
                      <c15:dlblFieldTableCache>
                        <c:ptCount val="1"/>
                        <c:pt idx="0">
                          <c:v>11.8</c:v>
                        </c:pt>
                      </c15:dlblFieldTableCache>
                    </c15:dlblFTEntry>
                  </c15:dlblFieldTable>
                  <c15:showDataLabelsRange val="0"/>
                </c:ext>
                <c:ext xmlns:c16="http://schemas.microsoft.com/office/drawing/2014/chart" uri="{C3380CC4-5D6E-409C-BE32-E72D297353CC}">
                  <c16:uniqueId val="{00000003-74A9-477E-AB54-CB159E0F4DC3}"/>
                </c:ext>
              </c:extLst>
            </c:dLbl>
            <c:dLbl>
              <c:idx val="4"/>
              <c:tx>
                <c:strRef>
                  <c:f>Daten_Diagramme!$E$18</c:f>
                  <c:strCache>
                    <c:ptCount val="1"/>
                    <c:pt idx="0">
                      <c:v>47.8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{4BCA2635-053D-48AC-A5D9-454A25C25980}</c15:txfldGUID>
                      <c15:f>Daten_Diagramme!$E$18</c15:f>
                      <c15:dlblFieldTableCache>
                        <c:ptCount val="1"/>
                        <c:pt idx="0">
                          <c:v>47.8</c:v>
                        </c:pt>
                      </c15:dlblFieldTableCache>
                    </c15:dlblFTEntry>
                  </c15:dlblFieldTable>
                  <c15:showDataLabelsRange val="0"/>
                </c:ext>
                <c:ext xmlns:c16="http://schemas.microsoft.com/office/drawing/2014/chart" uri="{C3380CC4-5D6E-409C-BE32-E72D297353CC}">
                  <c16:uniqueId val="{00000004-74A9-477E-AB54-CB159E0F4DC3}"/>
                </c:ext>
              </c:extLst>
            </c:dLbl>
            <c:dLbl>
              <c:idx val="5"/>
              <c:tx>
                <c:strRef>
                  <c:f>Daten_Diagramme!$E$19</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{E33E75AE-1B85-4CDF-8F6E-3E8D8736F8C8}</c15:txfldGUID>
                      <c15:f>Daten_Diagramme!$E$19</c15:f>
                      <c15:dlblFieldTableCache>
                        <c:ptCount val="1"/>
                        <c:pt idx="0">
                          <c:v>5.5</c:v>
                        </c:pt>
                      </c15:dlblFieldTableCache>
                    </c15:dlblFTEntry>
                  </c15:dlblFieldTable>
                  <c15:showDataLabelsRange val="0"/>
                </c:ext>
                <c:ext xmlns:c16="http://schemas.microsoft.com/office/drawing/2014/chart" uri="{C3380CC4-5D6E-409C-BE32-E72D297353CC}">
                  <c16:uniqueId val="{00000005-74A9-477E-AB54-CB159E0F4DC3}"/>
                </c:ext>
              </c:extLst>
            </c:dLbl>
            <c:dLbl>
              <c:idx val="6"/>
              <c:tx>
                <c:strRef>
                  <c:f>Daten_Diagramme!$E$20</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{E54B2FDE-7B3E-431F-8EC9-64500EFBD663}</c15:txfldGUID>
                      <c15:f>Daten_Diagramme!$E$20</c15:f>
                      <c15:dlblFieldTableCache>
                        <c:ptCount val="1"/>
                        <c:pt idx="0">
                          <c:v>-7.6</c:v>
                        </c:pt>
                      </c15:dlblFieldTableCache>
                    </c15:dlblFTEntry>
                  </c15:dlblFieldTable>
                  <c15:showDataLabelsRange val="0"/>
                </c:ext>
                <c:ext xmlns:c16="http://schemas.microsoft.com/office/drawing/2014/chart" uri="{C3380CC4-5D6E-409C-BE32-E72D297353CC}">
                  <c16:uniqueId val="{00000006-74A9-477E-AB54-CB159E0F4DC3}"/>
                </c:ext>
              </c:extLst>
            </c:dLbl>
            <c:dLbl>
              <c:idx val="7"/>
              <c:tx>
                <c:strRef>
                  <c:f>Daten_Diagramme!$E$21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{004E0A0D-946F-43D0-9041-C8CFE10FE598}</c15:txfldGUID>
                      <c15:f>Daten_Diagramme!$E$21</c15:f>
                      <c15:dlblFieldTableCache>
                        <c:ptCount val="1"/>
                        <c:pt idx="0">
                          <c:v>2.7</c:v>
                        </c:pt>
                      </c15:dlblFieldTableCache>
                    </c15:dlblFTEntry>
                  </c15:dlblFieldTable>
                  <c15:showDataLabelsRange val="0"/>
                </c:ext>
                <c:ext xmlns:c16="http://schemas.microsoft.com/office/drawing/2014/chart" uri="{C3380CC4-5D6E-409C-BE32-E72D297353CC}">
                  <c16:uniqueId val="{00000007-74A9-477E-AB54-CB159E0F4DC3}"/>
                </c:ext>
              </c:extLst>
            </c:dLbl>
            <c:dLbl>
              <c:idx val="8"/>
              <c:tx>
                <c:strRef>
                  <c:f>Daten_Diagramme!$E$22</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{C271D012-569B-4F2D-888D-137DF358B228}</c15:txfldGUID>
                      <c15:f>Daten_Diagramme!$E$22</c15:f>
                      <c15:dlblFieldTableCache>
                        <c:ptCount val="1"/>
                        <c:pt idx="0">
                          <c:v>-5.1</c:v>
                        </c:pt>
                      </c15:dlblFieldTableCache>
                    </c15:dlblFTEntry>
                  </c15:dlblFieldTable>
                  <c15:showDataLabelsRange val="0"/>
                </c:ext>
                <c:ext xmlns:c16="http://schemas.microsoft.com/office/drawing/2014/chart" uri="{C3380CC4-5D6E-409C-BE32-E72D297353CC}">
                  <c16:uniqueId val="{00000008-74A9-477E-AB54-CB159E0F4DC3}"/>
                </c:ext>
              </c:extLst>
            </c:dLbl>
            <c:dLbl>
              <c:idx val="9"/>
              <c:tx>
                <c:strRef>
                  <c:f>Daten_Diagramme!$E$23</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{36A9D5A5-D317-4E0F-8BCE-47C5705BC99B}</c15:txfldGUID>
                      <c15:f>Daten_Diagramme!$E$23</c15:f>
                      <c15:dlblFieldTableCache>
                        <c:ptCount val="1"/>
                        <c:pt idx="0">
                          <c:v>-8.5</c:v>
                        </c:pt>
                      </c15:dlblFieldTableCache>
                    </c15:dlblFTEntry>
                  </c15:dlblFieldTable>
                  <c15:showDataLabelsRange val="0"/>
                </c:ext>
                <c:ext xmlns:c16="http://schemas.microsoft.com/office/drawing/2014/chart" uri="{C3380CC4-5D6E-409C-BE32-E72D297353CC}">
                  <c16:uniqueId val="{00000009-74A9-477E-AB54-CB159E0F4DC3}"/>
                </c:ext>
              </c:extLst>
            </c:dLbl>
            <c:dLbl>
              <c:idx val="10"/>
              <c:tx>
                <c:strRef>
                  <c:f>Daten_Diagramme!$E$24</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{4206B8BA-6BCA-47E3-B9CD-C8E71B907538}</c15:txfldGUID>
                      <c15:f>Daten_Diagramme!$E$24</c15:f>
                      <c15:dlblFieldTableCache>
                        <c:ptCount val="1"/>
                        <c:pt idx="0">
                          <c:v>-4.4</c:v>
                        </c:pt>
                      </c15:dlblFieldTableCache>
                    </c15:dlblFTEntry>
                  </c15:dlblFieldTable>
                  <c15:showDataLabelsRange val="0"/>
                </c:ext>
                <c:ext xmlns:c16="http://schemas.microsoft.com/office/drawing/2014/chart" uri="{C3380CC4-5D6E-409C-BE32-E72D297353CC}">
                  <c16:uniqueId val="{0000000A-74A9-477E-AB54-CB159E0F4DC3}"/>
                </c:ext>
              </c:extLst>
            </c:dLbl>
            <c:dLbl>
              <c:idx val="11"/>
              <c:tx>
                <c:strRef>
                  <c:f>Daten_Diagramme!$E$25</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{42C10A82-C7CC-478C-B427-6CC799AEDA8C}</c15:txfldGUID>
                      <c15:f>Daten_Diagramme!$E$25</c15:f>
                      <c15:dlblFieldTableCache>
                        <c:ptCount val="1"/>
                        <c:pt idx="0">
                          <c:v>-6.1</c:v>
                        </c:pt>
                      </c15:dlblFieldTableCache>
                    </c15:dlblFTEntry>
                  </c15:dlblFieldTable>
                  <c15:showDataLabelsRange val="0"/>
                </c:ext>
                <c:ext xmlns:c16="http://schemas.microsoft.com/office/drawing/2014/chart" uri="{C3380CC4-5D6E-409C-BE32-E72D297353CC}">
                  <c16:uniqueId val="{0000000B-74A9-477E-AB54-CB159E0F4DC3}"/>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{032B882A-F079-4AD6-A4E4-DB6D9FCABBCE}</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74A9-477E-AB54-CB159E0F4DC3}"/>
                </c:ext>
              </c:extLst>
            </c:dLbl>
            <c:dLbl>
              <c:idx val="13"/>
              <c:tx>
                <c:strRef>
                  <c:f>Daten_Diagramme!$E$27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{C105AC27-5E36-4FB3-A0C7-14E4AB930358}</c15:txfldGUID>
                      <c15:f>Daten_Diagramme!$E$27</c15:f>
                      <c15:dlblFieldTableCache>
                        <c:ptCount val="1"/>
                        <c:pt idx="0">
                          <c:v>-0.6</c:v>
                        </c:pt>
                      </c15:dlblFieldTableCache>
                    </c15:dlblFTEntry>
                  </c15:dlblFieldTable>
                  <c15:showDataLabelsRange val="0"/>
                </c:ext>
                <c:ext xmlns:c16="http://schemas.microsoft.com/office/drawing/2014/chart" uri="{C3380CC4-5D6E-409C-BE32-E72D297353CC}">
                  <c16:uniqueId val="{0000000D-74A9-477E-AB54-CB159E0F4DC3}"/>
                </c:ext>
              </c:extLst>
            </c:dLbl>
            <c:dLbl>
              <c:idx val="14"/>
              <c:tx>
                <c:strRef>
                  <c:f>Daten_Diagramme!$E$28</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{A2CA17E7-11BF-4D76-8306-9515304A55C5}</c15:txfldGUID>
                      <c15:f>Daten_Diagramme!$E$28</c15:f>
                      <c15:dlblFieldTableCache>
                        <c:ptCount val="1"/>
                        <c:pt idx="0">
                          <c:v>11.2</c:v>
                        </c:pt>
                      </c15:dlblFieldTableCache>
                    </c15:dlblFTEntry>
                  </c15:dlblFieldTable>
                  <c15:showDataLabelsRange val="0"/>
                </c:ext>
                <c:ext xmlns:c16="http://schemas.microsoft.com/office/drawing/2014/chart" uri="{C3380CC4-5D6E-409C-BE32-E72D297353CC}">
                  <c16:uniqueId val="{0000000E-74A9-477E-AB54-CB159E0F4DC3}"/>
                </c:ext>
              </c:extLst>
            </c:dLbl>
            <c:dLbl>
              <c:idx val="15"/>
              <c:tx>
                <c:strRef>
                  <c:f>Daten_Diagramme!$E$29</c:f>
                  <c:strCache>
                    <c:ptCount val="1"/>
                    <c:pt idx="0">
                      <c:v>-22.2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{8B744267-D0F7-48A2-9C43-D67160279B7B}</c15:txfldGUID>
                      <c15:f>Daten_Diagramme!$E$29</c15:f>
                      <c15:dlblFieldTableCache>
                        <c:ptCount val="1"/>
                        <c:pt idx="0">
                          <c:v>-22.2</c:v>
                        </c:pt>
                      </c15:dlblFieldTableCache>
                    </c15:dlblFTEntry>
                  </c15:dlblFieldTable>
                  <c15:showDataLabelsRange val="0"/>
                </c:ext>
                <c:ext xmlns:c16="http://schemas.microsoft.com/office/drawing/2014/chart" uri="{C3380CC4-5D6E-409C-BE32-E72D297353CC}">
                  <c16:uniqueId val="{0000000F-74A9-477E-AB54-CB159E0F4DC3}"/>
                </c:ext>
              </c:extLst>
            </c:dLbl>
            <c:dLbl>
              <c:idx val="16"/>
              <c:tx>
                <c:strRef>
                  <c:f>Daten_Diagramme!$E$30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{C3A5ACC9-8AE4-4DC2-8FFB-447442BFE05F}</c15:txfldGUID>
                      <c15:f>Daten_Diagramme!$E$30</c15:f>
                      <c15:dlblFieldTableCache>
                        <c:ptCount val="1"/>
                        <c:pt idx="0">
                          <c:v>1.4</c:v>
                        </c:pt>
                      </c15:dlblFieldTableCache>
                    </c15:dlblFTEntry>
                  </c15:dlblFieldTable>
                  <c15:showDataLabelsRange val="0"/>
                </c:ext>
                <c:ext xmlns:c16="http://schemas.microsoft.com/office/drawing/2014/chart" uri="{C3380CC4-5D6E-409C-BE32-E72D297353CC}">
                  <c16:uniqueId val="{00000010-74A9-477E-AB54-CB159E0F4DC3}"/>
                </c:ext>
              </c:extLst>
            </c:dLbl>
            <c:dLbl>
              <c:idx val="17"/>
              <c:tx>
                <c:strRef>
                  <c:f>Daten_Diagramme!$E$31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{A6A089BB-F577-4A30-B297-9B563B65CBE6}</c15:txfldGUID>
                      <c15:f>Daten_Diagramme!$E$31</c15:f>
                      <c15:dlblFieldTableCache>
                        <c:ptCount val="1"/>
                        <c:pt idx="0">
                          <c:v>2.9</c:v>
                        </c:pt>
                      </c15:dlblFieldTableCache>
                    </c15:dlblFTEntry>
                  </c15:dlblFieldTable>
                  <c15:showDataLabelsRange val="0"/>
                </c:ext>
                <c:ext xmlns:c16="http://schemas.microsoft.com/office/drawing/2014/chart" uri="{C3380CC4-5D6E-409C-BE32-E72D297353CC}">
                  <c16:uniqueId val="{00000011-74A9-477E-AB54-CB159E0F4DC3}"/>
                </c:ext>
              </c:extLst>
            </c:dLbl>
            <c:dLbl>
              <c:idx val="18"/>
              <c:tx>
                <c:strRef>
                  <c:f>Daten_Diagramme!$E$32</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{0CE7E281-0EA7-4A59-BA66-6135EA424169}</c15:txfldGUID>
                      <c15:f>Daten_Diagramme!$E$32</c15:f>
                      <c15:dlblFieldTableCache>
                        <c:ptCount val="1"/>
                        <c:pt idx="0">
                          <c:v>4.2</c:v>
                        </c:pt>
                      </c15:dlblFieldTableCache>
                    </c15:dlblFTEntry>
                  </c15:dlblFieldTable>
                  <c15:showDataLabelsRange val="0"/>
                </c:ext>
                <c:ext xmlns:c16="http://schemas.microsoft.com/office/drawing/2014/chart" uri="{C3380CC4-5D6E-409C-BE32-E72D297353CC}">
                  <c16:uniqueId val="{00000012-74A9-477E-AB54-CB159E0F4DC3}"/>
                </c:ext>
              </c:extLst>
            </c:dLbl>
            <c:dLbl>
              <c:idx val="19"/>
              <c:tx>
                <c:strRef>
                  <c:f>Daten_Diagramme!$E$33</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{38B2AB0C-5EB4-40F5-8D9B-79E42D183A9B}</c15:txfldGUID>
                      <c15:f>Daten_Diagramme!$E$33</c15:f>
                      <c15:dlblFieldTableCache>
                        <c:ptCount val="1"/>
                        <c:pt idx="0">
                          <c:v>-5.8</c:v>
                        </c:pt>
                      </c15:dlblFieldTableCache>
                    </c15:dlblFTEntry>
                  </c15:dlblFieldTable>
                  <c15:showDataLabelsRange val="0"/>
                </c:ext>
                <c:ext xmlns:c16="http://schemas.microsoft.com/office/drawing/2014/chart" uri="{C3380CC4-5D6E-409C-BE32-E72D297353CC}">
                  <c16:uniqueId val="{00000013-74A9-477E-AB54-CB159E0F4DC3}"/>
                </c:ext>
              </c:extLst>
            </c:dLbl>
            <c:dLbl>
              <c:idx val="20"/>
              <c:tx>
                <c:strRef>
                  <c:f>Daten_Diagramme!$E$34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{2D3B93D2-30D4-4A84-90E1-52723CF936AA}</c15:txfldGUID>
                      <c15:f>Daten_Diagramme!$E$34</c15:f>
                      <c15:dlblFieldTableCache>
                        <c:ptCount val="1"/>
                        <c:pt idx="0">
                          <c:v>-3.2</c:v>
                        </c:pt>
                      </c15:dlblFieldTableCache>
                    </c15:dlblFTEntry>
                  </c15:dlblFieldTable>
                  <c15:showDataLabelsRange val="0"/>
                </c:ext>
                <c:ext xmlns:c16="http://schemas.microsoft.com/office/drawing/2014/chart" uri="{C3380CC4-5D6E-409C-BE32-E72D297353CC}">
                  <c16:uniqueId val="{00000014-74A9-477E-AB54-CB159E0F4DC3}"/>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{BF978090-9FD0-4AB6-9F05-0A34D9688673}</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74A9-477E-AB54-CB159E0F4DC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{2E4BCE39-0131-4167-A98C-D12B5259D640}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4A9-477E-AB54-CB159E0F4DC3}"/>
                </c:ext>
              </c:extLst>
            </c:dLbl>
            <c:dLbl>
              <c:idx val="23"/>
              <c:tx>
                <c:strRef>
                  <c:f>Daten_Diagramme!$E$37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{10D1F134-1366-4192-BD30-9D6BD876FF75}</c15:txfldGUID>
                      <c15:f>Daten_Diagramme!$E$37</c15:f>
                      <c15:dlblFieldTableCache>
                        <c:ptCount val="1"/>
                        <c:pt idx="0">
                          <c:v>2.1</c:v>
                        </c:pt>
                      </c15:dlblFieldTableCache>
                    </c15:dlblFTEntry>
                  </c15:dlblFieldTable>
                  <c15:showDataLabelsRange val="0"/>
                </c:ext>
                <c:ext xmlns:c16="http://schemas.microsoft.com/office/drawing/2014/chart" uri="{C3380CC4-5D6E-409C-BE32-E72D297353CC}">
                  <c16:uniqueId val="{00000017-74A9-477E-AB54-CB159E0F4DC3}"/>
                </c:ext>
              </c:extLst>
            </c:dLbl>
            <c:dLbl>
              <c:idx val="24"/>
              <c:tx>
                <c:strRef>
                  <c:f>Daten_Diagramme!$E$38</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{11954A5E-99AC-452D-8503-B235EE0E652A}</c15:txfldGUID>
                      <c15:f>Daten_Diagramme!$E$38</c15:f>
                      <c15:dlblFieldTableCache>
                        <c:ptCount val="1"/>
                        <c:pt idx="0">
                          <c:v>6.8</c:v>
                        </c:pt>
                      </c15:dlblFieldTableCache>
                    </c15:dlblFTEntry>
                  </c15:dlblFieldTable>
                  <c15:showDataLabelsRange val="0"/>
                </c:ext>
                <c:ext xmlns:c16="http://schemas.microsoft.com/office/drawing/2014/chart" uri="{C3380CC4-5D6E-409C-BE32-E72D297353CC}">
                  <c16:uniqueId val="{00000018-74A9-477E-AB54-CB159E0F4DC3}"/>
                </c:ext>
              </c:extLst>
            </c:dLbl>
            <c:dLbl>
              <c:idx val="25"/>
              <c:tx>
                <c:strRef>
                  <c:f>Daten_Diagramme!$E$39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{4AFE3FEB-80D1-4ABF-9F09-1D6F21EB78DF}</c15:txfldGUID>
                      <c15:f>Daten_Diagramme!$E$39</c15:f>
                      <c15:dlblFieldTableCache>
                        <c:ptCount val="1"/>
                        <c:pt idx="0">
                          <c:v>-0.6</c:v>
                        </c:pt>
                      </c15:dlblFieldTableCache>
                    </c15:dlblFTEntry>
                  </c15:dlblFieldTable>
                  <c15:showDataLabelsRange val="0"/>
                </c:ext>
                <c:ext xmlns:c16="http://schemas.microsoft.com/office/drawing/2014/chart" uri="{C3380CC4-5D6E-409C-BE32-E72D297353CC}">
                  <c16:uniqueId val="{00000019-74A9-477E-AB54-CB159E0F4DC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{4231D5DF-8FA6-4EFD-958F-0E7F3A04F474}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4A9-477E-AB54-CB159E0F4DC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{2AADBBC0-E881-42B7-BE32-B08C624071E9}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4A9-477E-AB54-CB159E0F4DC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{F2828E5B-BCC6-4274-AC93-D9FF984A47C1}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4A9-477E-AB54-CB159E0F4DC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{9A45DDA2-BAAF-4EC6-999D-A5CB11201C8C}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4A9-477E-AB54-CB159E0F4DC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{4F119F91-EA12-4956-A7A7-CEF75F49BA9C}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4A9-477E-AB54-CB159E0F4DC3}"/>
                </c:ext>
              </c:extLst>
            </c:dLbl>
            <c:dLbl>
              <c:idx val="31"/>
              <c:tx>
                <c:strRef>
                  <c:f>Daten_Diagramme!$E$45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{D08D46C5-D0A4-44AC-B724-614E6D8F236A}</c15:txfldGUID>
                      <c15:f>Daten_Diagramme!$E$45</c15:f>
                      <c15:dlblFieldTableCache>
                        <c:ptCount val="1"/>
                        <c:pt idx="0">
                          <c:v>-0.6</c:v>
                        </c:pt>
                      </c15:dlblFieldTableCache>
                    </c15:dlblFTEntry>
                  </c15:dlblFieldTable>
                  <c15:showDataLabelsRange val="0"/>
                </c:ext>
                <c:ext xmlns:c16="http://schemas.microsoft.com/office/drawing/2014/chart" uri="{C3380CC4-5D6E-409C-BE32-E72D297353CC}">
                  <c16:uniqueId val="{0000001F-74A9-477E-AB54-CB159E0F4DC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0.49019607843137253</c:v>
                </c:pt>
                <c:pt idx="1">
                  <c:v>2.0618556701030926</c:v>
                </c:pt>
                <c:pt idx="2">
                  <c:v>0</c:v>
                </c:pt>
                <c:pt idx="3">
                  <c:v>11.783439490445859</c:v>
                </c:pt>
                <c:pt idx="4">
                  <c:v>47.761194029850749</c:v>
                </c:pt>
                <c:pt idx="5">
                  <c:v>5.5248618784530388</c:v>
                </c:pt>
                <c:pt idx="6">
                  <c:v>-7.5757575757575761</c:v>
                </c:pt>
                <c:pt idx="7">
                  <c:v>2.7272727272727271</c:v>
                </c:pt>
                <c:pt idx="8">
                  <c:v>-5.0767414403778037</c:v>
                </c:pt>
                <c:pt idx="9">
                  <c:v>-8.4905660377358494</c:v>
                </c:pt>
                <c:pt idx="10">
                  <c:v>-4.4334975369458132</c:v>
                </c:pt>
                <c:pt idx="11">
                  <c:v>-6.0606060606060606</c:v>
                </c:pt>
                <c:pt idx="12">
                  <c:v>0</c:v>
                </c:pt>
                <c:pt idx="13">
                  <c:v>-0.58309037900874638</c:v>
                </c:pt>
                <c:pt idx="14">
                  <c:v>11.153846153846153</c:v>
                </c:pt>
                <c:pt idx="15">
                  <c:v>-22.222222222222221</c:v>
                </c:pt>
                <c:pt idx="16">
                  <c:v>1.3888888888888888</c:v>
                </c:pt>
                <c:pt idx="17">
                  <c:v>2.8571428571428572</c:v>
                </c:pt>
                <c:pt idx="18">
                  <c:v>4.2452830188679247</c:v>
                </c:pt>
                <c:pt idx="19">
                  <c:v>-5.833333333333333</c:v>
                </c:pt>
                <c:pt idx="20">
                  <c:v>-3.2482598607888633</c:v>
                </c:pt>
                <c:pt idx="21">
                  <c:v>0</c:v>
                </c:pt>
                <c:pt idx="23">
                  <c:v>2.0618556701030926</c:v>
                </c:pt>
                <c:pt idx="24">
                  <c:v>6.7946824224519942</c:v>
                </c:pt>
                <c:pt idx="25">
                  <c:v>-0.63808065339458908</c:v>
                </c:pt>
              </c:numCache>
            </c:numRef>
          </c:val>
          <c:extLst>
            <c:ext xmlns:c16="http://schemas.microsoft.com/office/drawing/2014/chart" uri="{C3380CC4-5D6E-409C-BE32-E72D297353CC}">
              <c16:uniqueId val="{00000020-74A9-477E-AB54-CB159E0F4DC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{549336F0-B19A-4718-BE1A-623F27E25276}</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4A9-477E-AB54-CB159E0F4DC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{183538AC-EFC4-4368-A8C6-9ECF4F0AA06F}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4A9-477E-AB54-CB159E0F4DC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{2371862D-231A-4D4C-ADAC-01A12AEB8E7E}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4A9-477E-AB54-CB159E0F4DC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{C0D92C0F-5703-4AB0-926F-0B03C0240B5C}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4A9-477E-AB54-CB159E0F4DC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{18FD10CB-5A12-4FF3-B1E0-154DFE53B30E}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4A9-477E-AB54-CB159E0F4DC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{774A4F32-2437-42BA-B7CE-8DEEDAA458D3}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4A9-477E-AB54-CB159E0F4DC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{C734E820-D990-42DB-9AA0-5534D8411F9D}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4A9-477E-AB54-CB159E0F4DC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{81FE68E7-25EC-496A-9389-BED0EBBF945B}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4A9-477E-AB54-CB159E0F4DC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{D5C7524B-E482-40AC-8064-C95E39C8197C}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4A9-477E-AB54-CB159E0F4DC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{18EBC903-56EF-4B99-A1D3-9614D0A9CC03}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4A9-477E-AB54-CB159E0F4DC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{F27438E9-E5B3-4568-9270-783B51FB2E05}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4A9-477E-AB54-CB159E0F4DC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{2A950438-936F-4CB9-A0F9-1CF6E5A8EF1E}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4A9-477E-AB54-CB159E0F4DC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{D5BE1368-19B0-4C56-AF30-A0E9DBBE34D0}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4A9-477E-AB54-CB159E0F4DC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{63C5D85B-BE4B-4896-8920-7D6F8A4463BE}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4A9-477E-AB54-CB159E0F4DC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{4AE5EF20-F525-4604-A3AA-270ACB8EEA4E}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4A9-477E-AB54-CB159E0F4DC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{CCCDF4E6-FF19-48CA-AB57-81353F312EB0}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4A9-477E-AB54-CB159E0F4DC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{B8884527-3AC6-411F-ABE2-48B698F26B58}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4A9-477E-AB54-CB159E0F4DC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{517A1F35-1DA1-49B3-ABED-EA0988A11A4E}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4A9-477E-AB54-CB159E0F4DC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{AAF87976-6C3F-488C-920F-2FF2C204B5CA}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4A9-477E-AB54-CB159E0F4DC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{020B61F7-25E3-414C-BD92-694A854A34E4}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4A9-477E-AB54-CB159E0F4DC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{72909082-3D8B-4533-AD86-65C6BDFCD512}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4A9-477E-AB54-CB159E0F4DC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{BC6E68F3-B3BC-42F7-9739-B6256D92C17D}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4A9-477E-AB54-CB159E0F4DC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{A0E91F19-8299-4DC7-B10B-0DA90A7A5DFB}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4A9-477E-AB54-CB159E0F4DC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{236A1A2E-C355-469A-8D20-DADB06A0DB30}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4A9-477E-AB54-CB159E0F4DC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{72FE125E-B71A-45A5-B95B-4F186D52FB71}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4A9-477E-AB54-CB159E0F4DC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{689E6D84-C0FE-4813-9545-C7600F6A89A4}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4A9-477E-AB54-CB159E0F4DC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{BE5CFA46-431B-4C16-B012-A6432B48ABEE}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4A9-477E-AB54-CB159E0F4DC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{E53C49CE-AAF6-4DDB-AFDE-C2C7701D6A05}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4A9-477E-AB54-CB159E0F4DC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{C8884FA7-FC21-4346-97B9-E432FBDD5F08}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4A9-477E-AB54-CB159E0F4DC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{E0F691D0-CCDB-4725-9DD7-9AE66A03D0EA}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4A9-477E-AB54-CB159E0F4DC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{72EC5777-5108-45EB-BFD8-72429183B781}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4A9-477E-AB54-CB159E0F4DC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{71394549-951B-464C-941C-A2A30E9548B9}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4A9-477E-AB54-CB159E0F4DC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4A9-477E-AB54-CB159E0F4DC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4A9-477E-AB54-CB159E0F4DC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{9E135E94-D7A7-4BD4-8DF8-C4ED66E84E2B}</c15:txfldGUID>
                      <c15:f>Diagramm!$I$46</c15:f>
                      <c15:dlblFieldTableCache>
                        <c:ptCount val="1"/>
                      </c15:dlblFieldTableCache>
                    </c15:dlblFTEntry>
                  </c15:dlblFieldTable>
                  <c15:showDataLabelsRange val="0"/>
                </c:ext>
                <c:ext xmlns:c16="http://schemas.microsoft.com/office/drawing/2014/chart" uri="{C3380CC4-5D6E-409C-BE32-E72D297353CC}">
                  <c16:uniqueId val="{00000000-DEAF-45EC-A211-16A6B0F5D89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{26A365FD-3600-46EC-942A-8098E5373169}</c15:txfldGUID>
                      <c15:f>Diagramm!$I$47</c15:f>
                      <c15:dlblFieldTableCache>
                        <c:ptCount val="1"/>
                      </c15:dlblFieldTableCache>
                    </c15:dlblFTEntry>
                  </c15:dlblFieldTable>
                  <c15:showDataLabelsRange val="0"/>
                </c:ext>
                <c:ext xmlns:c16="http://schemas.microsoft.com/office/drawing/2014/chart" uri="{C3380CC4-5D6E-409C-BE32-E72D297353CC}">
                  <c16:uniqueId val="{00000001-DEAF-45EC-A211-16A6B0F5D89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{34B609B0-9F44-4471-87AF-8CC3039AA67F}</c15:txfldGUID>
                      <c15:f>Diagramm!$I$48</c15:f>
                      <c15:dlblFieldTableCache>
                        <c:ptCount val="1"/>
                      </c15:dlblFieldTableCache>
                    </c15:dlblFTEntry>
                  </c15:dlblFieldTable>
                  <c15:showDataLabelsRange val="0"/>
                </c:ext>
                <c:ext xmlns:c16="http://schemas.microsoft.com/office/drawing/2014/chart" uri="{C3380CC4-5D6E-409C-BE32-E72D297353CC}">
                  <c16:uniqueId val="{00000002-DEAF-45EC-A211-16A6B0F5D89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{87D54F69-CA3C-4D76-8449-7C8EC645B904}</c15:txfldGUID>
                      <c15:f>Diagramm!$I$49</c15:f>
                      <c15:dlblFieldTableCache>
                        <c:ptCount val="1"/>
                      </c15:dlblFieldTableCache>
                    </c15:dlblFTEntry>
                  </c15:dlblFieldTable>
                  <c15:showDataLabelsRange val="0"/>
                </c:ext>
                <c:ext xmlns:c16="http://schemas.microsoft.com/office/drawing/2014/chart" uri="{C3380CC4-5D6E-409C-BE32-E72D297353CC}">
                  <c16:uniqueId val="{00000003-DEAF-45EC-A211-16A6B0F5D89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{27C58E3B-071B-4A5A-ADE4-5BB6F20BD254}</c15:txfldGUID>
                      <c15:f>Diagramm!$I$50</c15:f>
                      <c15:dlblFieldTableCache>
                        <c:ptCount val="1"/>
                      </c15:dlblFieldTableCache>
                    </c15:dlblFTEntry>
                  </c15:dlblFieldTable>
                  <c15:showDataLabelsRange val="0"/>
                </c:ext>
                <c:ext xmlns:c16="http://schemas.microsoft.com/office/drawing/2014/chart" uri="{C3380CC4-5D6E-409C-BE32-E72D297353CC}">
                  <c16:uniqueId val="{00000004-DEAF-45EC-A211-16A6B0F5D89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{C576C0C0-9E26-45B2-BB42-3C15CAF43C3A}</c15:txfldGUID>
                      <c15:f>Diagramm!$I$51</c15:f>
                      <c15:dlblFieldTableCache>
                        <c:ptCount val="1"/>
                      </c15:dlblFieldTableCache>
                    </c15:dlblFTEntry>
                  </c15:dlblFieldTable>
                  <c15:showDataLabelsRange val="0"/>
                </c:ext>
                <c:ext xmlns:c16="http://schemas.microsoft.com/office/drawing/2014/chart" uri="{C3380CC4-5D6E-409C-BE32-E72D297353CC}">
                  <c16:uniqueId val="{00000005-DEAF-45EC-A211-16A6B0F5D89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{B9112368-5440-4149-9DFA-AC34B05CC73C}</c15:txfldGUID>
                      <c15:f>Diagramm!$I$52</c15:f>
                      <c15:dlblFieldTableCache>
                        <c:ptCount val="1"/>
                      </c15:dlblFieldTableCache>
                    </c15:dlblFTEntry>
                  </c15:dlblFieldTable>
                  <c15:showDataLabelsRange val="0"/>
                </c:ext>
                <c:ext xmlns:c16="http://schemas.microsoft.com/office/drawing/2014/chart" uri="{C3380CC4-5D6E-409C-BE32-E72D297353CC}">
                  <c16:uniqueId val="{00000006-DEAF-45EC-A211-16A6B0F5D89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{A5AC30B5-EE98-4824-AE0D-61290A753CE0}</c15:txfldGUID>
                      <c15:f>Diagramm!$I$53</c15:f>
                      <c15:dlblFieldTableCache>
                        <c:ptCount val="1"/>
                      </c15:dlblFieldTableCache>
                    </c15:dlblFTEntry>
                  </c15:dlblFieldTable>
                  <c15:showDataLabelsRange val="0"/>
                </c:ext>
                <c:ext xmlns:c16="http://schemas.microsoft.com/office/drawing/2014/chart" uri="{C3380CC4-5D6E-409C-BE32-E72D297353CC}">
                  <c16:uniqueId val="{00000007-DEAF-45EC-A211-16A6B0F5D89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{725E5D1B-3950-422A-9712-5078218DB132}</c15:txfldGUID>
                      <c15:f>Diagramm!$I$54</c15:f>
                      <c15:dlblFieldTableCache>
                        <c:ptCount val="1"/>
                      </c15:dlblFieldTableCache>
                    </c15:dlblFTEntry>
                  </c15:dlblFieldTable>
                  <c15:showDataLabelsRange val="0"/>
                </c:ext>
                <c:ext xmlns:c16="http://schemas.microsoft.com/office/drawing/2014/chart" uri="{C3380CC4-5D6E-409C-BE32-E72D297353CC}">
                  <c16:uniqueId val="{00000008-DEAF-45EC-A211-16A6B0F5D89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{8A282C39-D816-4EE4-8A8B-A4749F29D693}</c15:txfldGUID>
                      <c15:f>Diagramm!$I$55</c15:f>
                      <c15:dlblFieldTableCache>
                        <c:ptCount val="1"/>
                      </c15:dlblFieldTableCache>
                    </c15:dlblFTEntry>
                  </c15:dlblFieldTable>
                  <c15:showDataLabelsRange val="0"/>
                </c:ext>
                <c:ext xmlns:c16="http://schemas.microsoft.com/office/drawing/2014/chart" uri="{C3380CC4-5D6E-409C-BE32-E72D297353CC}">
                  <c16:uniqueId val="{00000009-DEAF-45EC-A211-16A6B0F5D89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{3F25257D-5240-4A4A-9107-A6F71861D87A}</c15:txfldGUID>
                      <c15:f>Diagramm!$I$56</c15:f>
                      <c15:dlblFieldTableCache>
                        <c:ptCount val="1"/>
                      </c15:dlblFieldTableCache>
                    </c15:dlblFTEntry>
                  </c15:dlblFieldTable>
                  <c15:showDataLabelsRange val="0"/>
                </c:ext>
                <c:ext xmlns:c16="http://schemas.microsoft.com/office/drawing/2014/chart" uri="{C3380CC4-5D6E-409C-BE32-E72D297353CC}">
                  <c16:uniqueId val="{0000000A-DEAF-45EC-A211-16A6B0F5D89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{2DE46417-0207-4F45-BB9B-866C1DD08179}</c15:txfldGUID>
                      <c15:f>Diagramm!$I$57</c15:f>
                      <c15:dlblFieldTableCache>
                        <c:ptCount val="1"/>
                      </c15:dlblFieldTableCache>
                    </c15:dlblFTEntry>
                  </c15:dlblFieldTable>
                  <c15:showDataLabelsRange val="0"/>
                </c:ext>
                <c:ext xmlns:c16="http://schemas.microsoft.com/office/drawing/2014/chart" uri="{C3380CC4-5D6E-409C-BE32-E72D297353CC}">
                  <c16:uniqueId val="{0000000B-DEAF-45EC-A211-16A6B0F5D89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{D0956D48-3FC2-4104-8FE5-AFAF6A25354B}</c15:txfldGUID>
                      <c15:f>Diagramm!$I$58</c15:f>
                      <c15:dlblFieldTableCache>
                        <c:ptCount val="1"/>
                      </c15:dlblFieldTableCache>
                    </c15:dlblFTEntry>
                  </c15:dlblFieldTable>
                  <c15:showDataLabelsRange val="0"/>
                </c:ext>
                <c:ext xmlns:c16="http://schemas.microsoft.com/office/drawing/2014/chart" uri="{C3380CC4-5D6E-409C-BE32-E72D297353CC}">
                  <c16:uniqueId val="{0000000C-DEAF-45EC-A211-16A6B0F5D89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{D65B8469-B92C-4734-A4B8-5ABE6353F37F}</c15:txfldGUID>
                      <c15:f>Diagramm!$I$59</c15:f>
                      <c15:dlblFieldTableCache>
                        <c:ptCount val="1"/>
                      </c15:dlblFieldTableCache>
                    </c15:dlblFTEntry>
                  </c15:dlblFieldTable>
                  <c15:showDataLabelsRange val="0"/>
                </c:ext>
                <c:ext xmlns:c16="http://schemas.microsoft.com/office/drawing/2014/chart" uri="{C3380CC4-5D6E-409C-BE32-E72D297353CC}">
                  <c16:uniqueId val="{0000000D-DEAF-45EC-A211-16A6B0F5D89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{0E2DD93D-D296-41EC-A606-6B24DF02F72A}</c15:txfldGUID>
                      <c15:f>Diagramm!$I$60</c15:f>
                      <c15:dlblFieldTableCache>
                        <c:ptCount val="1"/>
                      </c15:dlblFieldTableCache>
                    </c15:dlblFTEntry>
                  </c15:dlblFieldTable>
                  <c15:showDataLabelsRange val="0"/>
                </c:ext>
                <c:ext xmlns:c16="http://schemas.microsoft.com/office/drawing/2014/chart" uri="{C3380CC4-5D6E-409C-BE32-E72D297353CC}">
                  <c16:uniqueId val="{0000000E-DEAF-45EC-A211-16A6B0F5D89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{3483C0A0-E181-4ED9-877E-044CC288433C}</c15:txfldGUID>
                      <c15:f>Diagramm!$I$61</c15:f>
                      <c15:dlblFieldTableCache>
                        <c:ptCount val="1"/>
                      </c15:dlblFieldTableCache>
                    </c15:dlblFTEntry>
                  </c15:dlblFieldTable>
                  <c15:showDataLabelsRange val="0"/>
                </c:ext>
                <c:ext xmlns:c16="http://schemas.microsoft.com/office/drawing/2014/chart" uri="{C3380CC4-5D6E-409C-BE32-E72D297353CC}">
                  <c16:uniqueId val="{0000000F-DEAF-45EC-A211-16A6B0F5D89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{A304B2FD-CD09-4C91-9C00-D9AB23E134A3}</c15:txfldGUID>
                      <c15:f>Diagramm!$I$62</c15:f>
                      <c15:dlblFieldTableCache>
                        <c:ptCount val="1"/>
                      </c15:dlblFieldTableCache>
                    </c15:dlblFTEntry>
                  </c15:dlblFieldTable>
                  <c15:showDataLabelsRange val="0"/>
                </c:ext>
                <c:ext xmlns:c16="http://schemas.microsoft.com/office/drawing/2014/chart" uri="{C3380CC4-5D6E-409C-BE32-E72D297353CC}">
                  <c16:uniqueId val="{00000010-DEAF-45EC-A211-16A6B0F5D89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{43D3132E-4E4D-4A68-9A43-F19945749FD4}</c15:txfldGUID>
                      <c15:f>Diagramm!$I$63</c15:f>
                      <c15:dlblFieldTableCache>
                        <c:ptCount val="1"/>
                      </c15:dlblFieldTableCache>
                    </c15:dlblFTEntry>
                  </c15:dlblFieldTable>
                  <c15:showDataLabelsRange val="0"/>
                </c:ext>
                <c:ext xmlns:c16="http://schemas.microsoft.com/office/drawing/2014/chart" uri="{C3380CC4-5D6E-409C-BE32-E72D297353CC}">
                  <c16:uniqueId val="{00000011-DEAF-45EC-A211-16A6B0F5D89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{78EB0A0C-826D-4564-A064-68829B466072}</c15:txfldGUID>
                      <c15:f>Diagramm!$I$64</c15:f>
                      <c15:dlblFieldTableCache>
                        <c:ptCount val="1"/>
                      </c15:dlblFieldTableCache>
                    </c15:dlblFTEntry>
                  </c15:dlblFieldTable>
                  <c15:showDataLabelsRange val="0"/>
                </c:ext>
                <c:ext xmlns:c16="http://schemas.microsoft.com/office/drawing/2014/chart" uri="{C3380CC4-5D6E-409C-BE32-E72D297353CC}">
                  <c16:uniqueId val="{00000012-DEAF-45EC-A211-16A6B0F5D89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{1E65C3C4-4BA1-4727-AF7E-35F356E29429}</c15:txfldGUID>
                      <c15:f>Diagramm!$I$65</c15:f>
                      <c15:dlblFieldTableCache>
                        <c:ptCount val="1"/>
                      </c15:dlblFieldTableCache>
                    </c15:dlblFTEntry>
                  </c15:dlblFieldTable>
                  <c15:showDataLabelsRange val="0"/>
                </c:ext>
                <c:ext xmlns:c16="http://schemas.microsoft.com/office/drawing/2014/chart" uri="{C3380CC4-5D6E-409C-BE32-E72D297353CC}">
                  <c16:uniqueId val="{00000013-DEAF-45EC-A211-16A6B0F5D89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{4E607D38-EBDB-4CF9-9235-55991607792B}</c15:txfldGUID>
                      <c15:f>Diagramm!$I$66</c15:f>
                      <c15:dlblFieldTableCache>
                        <c:ptCount val="1"/>
                      </c15:dlblFieldTableCache>
                    </c15:dlblFTEntry>
                  </c15:dlblFieldTable>
                  <c15:showDataLabelsRange val="0"/>
                </c:ext>
                <c:ext xmlns:c16="http://schemas.microsoft.com/office/drawing/2014/chart" uri="{C3380CC4-5D6E-409C-BE32-E72D297353CC}">
                  <c16:uniqueId val="{00000014-DEAF-45EC-A211-16A6B0F5D89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{146A8461-60AD-47B8-B92C-56F2CB508A44}</c15:txfldGUID>
                      <c15:f>Diagramm!$I$67</c15:f>
                      <c15:dlblFieldTableCache>
                        <c:ptCount val="1"/>
                      </c15:dlblFieldTableCache>
                    </c15:dlblFTEntry>
                  </c15:dlblFieldTable>
                  <c15:showDataLabelsRange val="0"/>
                </c:ext>
                <c:ext xmlns:c16="http://schemas.microsoft.com/office/drawing/2014/chart" uri="{C3380CC4-5D6E-409C-BE32-E72D297353CC}">
                  <c16:uniqueId val="{00000015-DEAF-45EC-A211-16A6B0F5D89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EAF-45EC-A211-16A6B0F5D89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{2E595450-776E-4D5F-A9F5-9D8224C1BAAB}</c15:txfldGUID>
                      <c15:f>Diagramm!$K$46</c15:f>
                      <c15:dlblFieldTableCache>
                        <c:ptCount val="1"/>
                      </c15:dlblFieldTableCache>
                    </c15:dlblFTEntry>
                  </c15:dlblFieldTable>
                  <c15:showDataLabelsRange val="0"/>
                </c:ext>
                <c:ext xmlns:c16="http://schemas.microsoft.com/office/drawing/2014/chart" uri="{C3380CC4-5D6E-409C-BE32-E72D297353CC}">
                  <c16:uniqueId val="{00000017-DEAF-45EC-A211-16A6B0F5D89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{66D50453-64C7-4D7F-97BF-8539852854ED}</c15:txfldGUID>
                      <c15:f>Diagramm!$K$47</c15:f>
                      <c15:dlblFieldTableCache>
                        <c:ptCount val="1"/>
                      </c15:dlblFieldTableCache>
                    </c15:dlblFTEntry>
                  </c15:dlblFieldTable>
                  <c15:showDataLabelsRange val="0"/>
                </c:ext>
                <c:ext xmlns:c16="http://schemas.microsoft.com/office/drawing/2014/chart" uri="{C3380CC4-5D6E-409C-BE32-E72D297353CC}">
                  <c16:uniqueId val="{00000018-DEAF-45EC-A211-16A6B0F5D89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{C5672C2D-EA7A-40F3-AB06-85AEB5773500}</c15:txfldGUID>
                      <c15:f>Diagramm!$K$48</c15:f>
                      <c15:dlblFieldTableCache>
                        <c:ptCount val="1"/>
                      </c15:dlblFieldTableCache>
                    </c15:dlblFTEntry>
                  </c15:dlblFieldTable>
                  <c15:showDataLabelsRange val="0"/>
                </c:ext>
                <c:ext xmlns:c16="http://schemas.microsoft.com/office/drawing/2014/chart" uri="{C3380CC4-5D6E-409C-BE32-E72D297353CC}">
                  <c16:uniqueId val="{00000019-DEAF-45EC-A211-16A6B0F5D89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{F8D7D26B-F500-4CA6-AAC1-9D8E2E6228B8}</c15:txfldGUID>
                      <c15:f>Diagramm!$K$49</c15:f>
                      <c15:dlblFieldTableCache>
                        <c:ptCount val="1"/>
                      </c15:dlblFieldTableCache>
                    </c15:dlblFTEntry>
                  </c15:dlblFieldTable>
                  <c15:showDataLabelsRange val="0"/>
                </c:ext>
                <c:ext xmlns:c16="http://schemas.microsoft.com/office/drawing/2014/chart" uri="{C3380CC4-5D6E-409C-BE32-E72D297353CC}">
                  <c16:uniqueId val="{0000001A-DEAF-45EC-A211-16A6B0F5D89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{A2D125E4-29FF-4F8B-92D5-657E6B3C9DB8}</c15:txfldGUID>
                      <c15:f>Diagramm!$K$50</c15:f>
                      <c15:dlblFieldTableCache>
                        <c:ptCount val="1"/>
                      </c15:dlblFieldTableCache>
                    </c15:dlblFTEntry>
                  </c15:dlblFieldTable>
                  <c15:showDataLabelsRange val="0"/>
                </c:ext>
                <c:ext xmlns:c16="http://schemas.microsoft.com/office/drawing/2014/chart" uri="{C3380CC4-5D6E-409C-BE32-E72D297353CC}">
                  <c16:uniqueId val="{0000001B-DEAF-45EC-A211-16A6B0F5D89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{5D2EADFA-9FD5-4B39-B1EE-602E6E55464D}</c15:txfldGUID>
                      <c15:f>Diagramm!$K$51</c15:f>
                      <c15:dlblFieldTableCache>
                        <c:ptCount val="1"/>
                      </c15:dlblFieldTableCache>
                    </c15:dlblFTEntry>
                  </c15:dlblFieldTable>
                  <c15:showDataLabelsRange val="0"/>
                </c:ext>
                <c:ext xmlns:c16="http://schemas.microsoft.com/office/drawing/2014/chart" uri="{C3380CC4-5D6E-409C-BE32-E72D297353CC}">
                  <c16:uniqueId val="{0000001C-DEAF-45EC-A211-16A6B0F5D89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{52BC31CC-AEB4-45FA-AA92-F4A7C803B145}</c15:txfldGUID>
                      <c15:f>Diagramm!$K$52</c15:f>
                      <c15:dlblFieldTableCache>
                        <c:ptCount val="1"/>
                      </c15:dlblFieldTableCache>
                    </c15:dlblFTEntry>
                  </c15:dlblFieldTable>
                  <c15:showDataLabelsRange val="0"/>
                </c:ext>
                <c:ext xmlns:c16="http://schemas.microsoft.com/office/drawing/2014/chart" uri="{C3380CC4-5D6E-409C-BE32-E72D297353CC}">
                  <c16:uniqueId val="{0000001D-DEAF-45EC-A211-16A6B0F5D89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{6CEE50AF-B5D9-4D64-98BF-90D721C6F448}</c15:txfldGUID>
                      <c15:f>Diagramm!$K$53</c15:f>
                      <c15:dlblFieldTableCache>
                        <c:ptCount val="1"/>
                      </c15:dlblFieldTableCache>
                    </c15:dlblFTEntry>
                  </c15:dlblFieldTable>
                  <c15:showDataLabelsRange val="0"/>
                </c:ext>
                <c:ext xmlns:c16="http://schemas.microsoft.com/office/drawing/2014/chart" uri="{C3380CC4-5D6E-409C-BE32-E72D297353CC}">
                  <c16:uniqueId val="{0000001E-DEAF-45EC-A211-16A6B0F5D89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{BF041999-AF67-4D22-9044-962DB631F470}</c15:txfldGUID>
                      <c15:f>Diagramm!$K$54</c15:f>
                      <c15:dlblFieldTableCache>
                        <c:ptCount val="1"/>
                      </c15:dlblFieldTableCache>
                    </c15:dlblFTEntry>
                  </c15:dlblFieldTable>
                  <c15:showDataLabelsRange val="0"/>
                </c:ext>
                <c:ext xmlns:c16="http://schemas.microsoft.com/office/drawing/2014/chart" uri="{C3380CC4-5D6E-409C-BE32-E72D297353CC}">
                  <c16:uniqueId val="{0000001F-DEAF-45EC-A211-16A6B0F5D89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{612BC967-304C-48BA-BC57-516FEC1690B8}</c15:txfldGUID>
                      <c15:f>Diagramm!$K$55</c15:f>
                      <c15:dlblFieldTableCache>
                        <c:ptCount val="1"/>
                      </c15:dlblFieldTableCache>
                    </c15:dlblFTEntry>
                  </c15:dlblFieldTable>
                  <c15:showDataLabelsRange val="0"/>
                </c:ext>
                <c:ext xmlns:c16="http://schemas.microsoft.com/office/drawing/2014/chart" uri="{C3380CC4-5D6E-409C-BE32-E72D297353CC}">
                  <c16:uniqueId val="{00000020-DEAF-45EC-A211-16A6B0F5D89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{536FFB42-7B91-411E-AE32-A2A2511961A7}</c15:txfldGUID>
                      <c15:f>Diagramm!$K$56</c15:f>
                      <c15:dlblFieldTableCache>
                        <c:ptCount val="1"/>
                      </c15:dlblFieldTableCache>
                    </c15:dlblFTEntry>
                  </c15:dlblFieldTable>
                  <c15:showDataLabelsRange val="0"/>
                </c:ext>
                <c:ext xmlns:c16="http://schemas.microsoft.com/office/drawing/2014/chart" uri="{C3380CC4-5D6E-409C-BE32-E72D297353CC}">
                  <c16:uniqueId val="{00000021-DEAF-45EC-A211-16A6B0F5D89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{A4271087-E169-4A52-9C54-DC5583B8969E}</c15:txfldGUID>
                      <c15:f>Diagramm!$K$57</c15:f>
                      <c15:dlblFieldTableCache>
                        <c:ptCount val="1"/>
                      </c15:dlblFieldTableCache>
                    </c15:dlblFTEntry>
                  </c15:dlblFieldTable>
                  <c15:showDataLabelsRange val="0"/>
                </c:ext>
                <c:ext xmlns:c16="http://schemas.microsoft.com/office/drawing/2014/chart" uri="{C3380CC4-5D6E-409C-BE32-E72D297353CC}">
                  <c16:uniqueId val="{00000022-DEAF-45EC-A211-16A6B0F5D89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{388C673B-CD88-48BC-9CC9-623D2C012A54}</c15:txfldGUID>
                      <c15:f>Diagramm!$K$58</c15:f>
                      <c15:dlblFieldTableCache>
                        <c:ptCount val="1"/>
                      </c15:dlblFieldTableCache>
                    </c15:dlblFTEntry>
                  </c15:dlblFieldTable>
                  <c15:showDataLabelsRange val="0"/>
                </c:ext>
                <c:ext xmlns:c16="http://schemas.microsoft.com/office/drawing/2014/chart" uri="{C3380CC4-5D6E-409C-BE32-E72D297353CC}">
                  <c16:uniqueId val="{00000023-DEAF-45EC-A211-16A6B0F5D89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{F4B46C0B-DCA9-41D9-B009-78F314E181BB}</c15:txfldGUID>
                      <c15:f>Diagramm!$K$59</c15:f>
                      <c15:dlblFieldTableCache>
                        <c:ptCount val="1"/>
                      </c15:dlblFieldTableCache>
                    </c15:dlblFTEntry>
                  </c15:dlblFieldTable>
                  <c15:showDataLabelsRange val="0"/>
                </c:ext>
                <c:ext xmlns:c16="http://schemas.microsoft.com/office/drawing/2014/chart" uri="{C3380CC4-5D6E-409C-BE32-E72D297353CC}">
                  <c16:uniqueId val="{00000024-DEAF-45EC-A211-16A6B0F5D89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{84EA8A95-AEA6-4542-9205-85F8AC44D45A}</c15:txfldGUID>
                      <c15:f>Diagramm!$K$60</c15:f>
                      <c15:dlblFieldTableCache>
                        <c:ptCount val="1"/>
                      </c15:dlblFieldTableCache>
                    </c15:dlblFTEntry>
                  </c15:dlblFieldTable>
                  <c15:showDataLabelsRange val="0"/>
                </c:ext>
                <c:ext xmlns:c16="http://schemas.microsoft.com/office/drawing/2014/chart" uri="{C3380CC4-5D6E-409C-BE32-E72D297353CC}">
                  <c16:uniqueId val="{00000025-DEAF-45EC-A211-16A6B0F5D89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{8CC647A0-C9E7-4BD3-A66E-06AFD9028E99}</c15:txfldGUID>
                      <c15:f>Diagramm!$K$61</c15:f>
                      <c15:dlblFieldTableCache>
                        <c:ptCount val="1"/>
                      </c15:dlblFieldTableCache>
                    </c15:dlblFTEntry>
                  </c15:dlblFieldTable>
                  <c15:showDataLabelsRange val="0"/>
                </c:ext>
                <c:ext xmlns:c16="http://schemas.microsoft.com/office/drawing/2014/chart" uri="{C3380CC4-5D6E-409C-BE32-E72D297353CC}">
                  <c16:uniqueId val="{00000026-DEAF-45EC-A211-16A6B0F5D89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{7E61C9A4-A32C-4E7C-A27F-90A876D61EA0}</c15:txfldGUID>
                      <c15:f>Diagramm!$K$62</c15:f>
                      <c15:dlblFieldTableCache>
                        <c:ptCount val="1"/>
                      </c15:dlblFieldTableCache>
                    </c15:dlblFTEntry>
                  </c15:dlblFieldTable>
                  <c15:showDataLabelsRange val="0"/>
                </c:ext>
                <c:ext xmlns:c16="http://schemas.microsoft.com/office/drawing/2014/chart" uri="{C3380CC4-5D6E-409C-BE32-E72D297353CC}">
                  <c16:uniqueId val="{00000027-DEAF-45EC-A211-16A6B0F5D89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{B0F08AE6-8AAB-4684-9B67-52234EBA20FB}</c15:txfldGUID>
                      <c15:f>Diagramm!$K$63</c15:f>
                      <c15:dlblFieldTableCache>
                        <c:ptCount val="1"/>
                      </c15:dlblFieldTableCache>
                    </c15:dlblFTEntry>
                  </c15:dlblFieldTable>
                  <c15:showDataLabelsRange val="0"/>
                </c:ext>
                <c:ext xmlns:c16="http://schemas.microsoft.com/office/drawing/2014/chart" uri="{C3380CC4-5D6E-409C-BE32-E72D297353CC}">
                  <c16:uniqueId val="{00000028-DEAF-45EC-A211-16A6B0F5D89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{41FA8462-E137-4A4D-9B0F-E1B677024B95}</c15:txfldGUID>
                      <c15:f>Diagramm!$K$64</c15:f>
                      <c15:dlblFieldTableCache>
                        <c:ptCount val="1"/>
                      </c15:dlblFieldTableCache>
                    </c15:dlblFTEntry>
                  </c15:dlblFieldTable>
                  <c15:showDataLabelsRange val="0"/>
                </c:ext>
                <c:ext xmlns:c16="http://schemas.microsoft.com/office/drawing/2014/chart" uri="{C3380CC4-5D6E-409C-BE32-E72D297353CC}">
                  <c16:uniqueId val="{00000029-DEAF-45EC-A211-16A6B0F5D89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{91E68A01-CFA4-486B-B468-4AAE9E9BD549}</c15:txfldGUID>
                      <c15:f>Diagramm!$K$65</c15:f>
                      <c15:dlblFieldTableCache>
                        <c:ptCount val="1"/>
                      </c15:dlblFieldTableCache>
                    </c15:dlblFTEntry>
                  </c15:dlblFieldTable>
                  <c15:showDataLabelsRange val="0"/>
                </c:ext>
                <c:ext xmlns:c16="http://schemas.microsoft.com/office/drawing/2014/chart" uri="{C3380CC4-5D6E-409C-BE32-E72D297353CC}">
                  <c16:uniqueId val="{0000002A-DEAF-45EC-A211-16A6B0F5D89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{B195BA48-DC82-44C1-9224-89908372230F}</c15:txfldGUID>
                      <c15:f>Diagramm!$K$66</c15:f>
                      <c15:dlblFieldTableCache>
                        <c:ptCount val="1"/>
                      </c15:dlblFieldTableCache>
                    </c15:dlblFTEntry>
                  </c15:dlblFieldTable>
                  <c15:showDataLabelsRange val="0"/>
                </c:ext>
                <c:ext xmlns:c16="http://schemas.microsoft.com/office/drawing/2014/chart" uri="{C3380CC4-5D6E-409C-BE32-E72D297353CC}">
                  <c16:uniqueId val="{0000002B-DEAF-45EC-A211-16A6B0F5D89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{3763F2BF-DA1D-44DC-986A-D5AEAEB6F04C}</c15:txfldGUID>
                      <c15:f>Diagramm!$K$67</c15:f>
                      <c15:dlblFieldTableCache>
                        <c:ptCount val="1"/>
                      </c15:dlblFieldTableCache>
                    </c15:dlblFTEntry>
                  </c15:dlblFieldTable>
                  <c15:showDataLabelsRange val="0"/>
                </c:ext>
                <c:ext xmlns:c16="http://schemas.microsoft.com/office/drawing/2014/chart" uri="{C3380CC4-5D6E-409C-BE32-E72D297353CC}">
                  <c16:uniqueId val="{0000002C-DEAF-45EC-A211-16A6B0F5D89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EAF-45EC-A211-16A6B0F5D89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{C12A72E4-05EF-4A41-B89F-A69226E83CC6}</c15:txfldGUID>
                      <c15:f>Diagramm!$J$46</c15:f>
                      <c15:dlblFieldTableCache>
                        <c:ptCount val="1"/>
                      </c15:dlblFieldTableCache>
                    </c15:dlblFTEntry>
                  </c15:dlblFieldTable>
                  <c15:showDataLabelsRange val="0"/>
                </c:ext>
                <c:ext xmlns:c16="http://schemas.microsoft.com/office/drawing/2014/chart" uri="{C3380CC4-5D6E-409C-BE32-E72D297353CC}">
                  <c16:uniqueId val="{0000002E-DEAF-45EC-A211-16A6B0F5D89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{90A78435-5515-4343-BFC2-B78686D8CF01}</c15:txfldGUID>
                      <c15:f>Diagramm!$J$47</c15:f>
                      <c15:dlblFieldTableCache>
                        <c:ptCount val="1"/>
                      </c15:dlblFieldTableCache>
                    </c15:dlblFTEntry>
                  </c15:dlblFieldTable>
                  <c15:showDataLabelsRange val="0"/>
                </c:ext>
                <c:ext xmlns:c16="http://schemas.microsoft.com/office/drawing/2014/chart" uri="{C3380CC4-5D6E-409C-BE32-E72D297353CC}">
                  <c16:uniqueId val="{0000002F-DEAF-45EC-A211-16A6B0F5D89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{9B4666F2-EEB1-4BFE-B8F3-64F3577339AC}</c15:txfldGUID>
                      <c15:f>Diagramm!$J$48</c15:f>
                      <c15:dlblFieldTableCache>
                        <c:ptCount val="1"/>
                      </c15:dlblFieldTableCache>
                    </c15:dlblFTEntry>
                  </c15:dlblFieldTable>
                  <c15:showDataLabelsRange val="0"/>
                </c:ext>
                <c:ext xmlns:c16="http://schemas.microsoft.com/office/drawing/2014/chart" uri="{C3380CC4-5D6E-409C-BE32-E72D297353CC}">
                  <c16:uniqueId val="{00000030-DEAF-45EC-A211-16A6B0F5D89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{BBF74DBB-2D4A-4605-9725-89000F9C307F}</c15:txfldGUID>
                      <c15:f>Diagramm!$J$49</c15:f>
                      <c15:dlblFieldTableCache>
                        <c:ptCount val="1"/>
                      </c15:dlblFieldTableCache>
                    </c15:dlblFTEntry>
                  </c15:dlblFieldTable>
                  <c15:showDataLabelsRange val="0"/>
                </c:ext>
                <c:ext xmlns:c16="http://schemas.microsoft.com/office/drawing/2014/chart" uri="{C3380CC4-5D6E-409C-BE32-E72D297353CC}">
                  <c16:uniqueId val="{00000031-DEAF-45EC-A211-16A6B0F5D89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{E7B7B848-0AB9-48E7-BFB6-4431FE6304DE}</c15:txfldGUID>
                      <c15:f>Diagramm!$J$50</c15:f>
                      <c15:dlblFieldTableCache>
                        <c:ptCount val="1"/>
                      </c15:dlblFieldTableCache>
                    </c15:dlblFTEntry>
                  </c15:dlblFieldTable>
                  <c15:showDataLabelsRange val="0"/>
                </c:ext>
                <c:ext xmlns:c16="http://schemas.microsoft.com/office/drawing/2014/chart" uri="{C3380CC4-5D6E-409C-BE32-E72D297353CC}">
                  <c16:uniqueId val="{00000032-DEAF-45EC-A211-16A6B0F5D89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{C6EE6189-D07D-4787-9348-C03974455EDE}</c15:txfldGUID>
                      <c15:f>Diagramm!$J$51</c15:f>
                      <c15:dlblFieldTableCache>
                        <c:ptCount val="1"/>
                      </c15:dlblFieldTableCache>
                    </c15:dlblFTEntry>
                  </c15:dlblFieldTable>
                  <c15:showDataLabelsRange val="0"/>
                </c:ext>
                <c:ext xmlns:c16="http://schemas.microsoft.com/office/drawing/2014/chart" uri="{C3380CC4-5D6E-409C-BE32-E72D297353CC}">
                  <c16:uniqueId val="{00000033-DEAF-45EC-A211-16A6B0F5D89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{E2A57CB6-7F0E-49C5-8D9A-EB717C5FD683}</c15:txfldGUID>
                      <c15:f>Diagramm!$J$52</c15:f>
                      <c15:dlblFieldTableCache>
                        <c:ptCount val="1"/>
                      </c15:dlblFieldTableCache>
                    </c15:dlblFTEntry>
                  </c15:dlblFieldTable>
                  <c15:showDataLabelsRange val="0"/>
                </c:ext>
                <c:ext xmlns:c16="http://schemas.microsoft.com/office/drawing/2014/chart" uri="{C3380CC4-5D6E-409C-BE32-E72D297353CC}">
                  <c16:uniqueId val="{00000034-DEAF-45EC-A211-16A6B0F5D89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{F3ADDA94-4235-4543-84B1-A592F4E6AB71}</c15:txfldGUID>
                      <c15:f>Diagramm!$J$53</c15:f>
                      <c15:dlblFieldTableCache>
                        <c:ptCount val="1"/>
                      </c15:dlblFieldTableCache>
                    </c15:dlblFTEntry>
                  </c15:dlblFieldTable>
                  <c15:showDataLabelsRange val="0"/>
                </c:ext>
                <c:ext xmlns:c16="http://schemas.microsoft.com/office/drawing/2014/chart" uri="{C3380CC4-5D6E-409C-BE32-E72D297353CC}">
                  <c16:uniqueId val="{00000035-DEAF-45EC-A211-16A6B0F5D89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{9DEBFB32-446A-4D8A-B973-30DE97471264}</c15:txfldGUID>
                      <c15:f>Diagramm!$J$54</c15:f>
                      <c15:dlblFieldTableCache>
                        <c:ptCount val="1"/>
                      </c15:dlblFieldTableCache>
                    </c15:dlblFTEntry>
                  </c15:dlblFieldTable>
                  <c15:showDataLabelsRange val="0"/>
                </c:ext>
                <c:ext xmlns:c16="http://schemas.microsoft.com/office/drawing/2014/chart" uri="{C3380CC4-5D6E-409C-BE32-E72D297353CC}">
                  <c16:uniqueId val="{00000036-DEAF-45EC-A211-16A6B0F5D89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{5ECF6D0D-0EDA-49F2-A41B-CB8134D00367}</c15:txfldGUID>
                      <c15:f>Diagramm!$J$55</c15:f>
                      <c15:dlblFieldTableCache>
                        <c:ptCount val="1"/>
                      </c15:dlblFieldTableCache>
                    </c15:dlblFTEntry>
                  </c15:dlblFieldTable>
                  <c15:showDataLabelsRange val="0"/>
                </c:ext>
                <c:ext xmlns:c16="http://schemas.microsoft.com/office/drawing/2014/chart" uri="{C3380CC4-5D6E-409C-BE32-E72D297353CC}">
                  <c16:uniqueId val="{00000037-DEAF-45EC-A211-16A6B0F5D89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{475BC6A5-1AD0-4060-8013-321EFAB5BC5A}</c15:txfldGUID>
                      <c15:f>Diagramm!$J$56</c15:f>
                      <c15:dlblFieldTableCache>
                        <c:ptCount val="1"/>
                      </c15:dlblFieldTableCache>
                    </c15:dlblFTEntry>
                  </c15:dlblFieldTable>
                  <c15:showDataLabelsRange val="0"/>
                </c:ext>
                <c:ext xmlns:c16="http://schemas.microsoft.com/office/drawing/2014/chart" uri="{C3380CC4-5D6E-409C-BE32-E72D297353CC}">
                  <c16:uniqueId val="{00000038-DEAF-45EC-A211-16A6B0F5D89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{18ED9A6C-BBFA-4607-A44E-DD7B1139C7FB}</c15:txfldGUID>
                      <c15:f>Diagramm!$J$57</c15:f>
                      <c15:dlblFieldTableCache>
                        <c:ptCount val="1"/>
                      </c15:dlblFieldTableCache>
                    </c15:dlblFTEntry>
                  </c15:dlblFieldTable>
                  <c15:showDataLabelsRange val="0"/>
                </c:ext>
                <c:ext xmlns:c16="http://schemas.microsoft.com/office/drawing/2014/chart" uri="{C3380CC4-5D6E-409C-BE32-E72D297353CC}">
                  <c16:uniqueId val="{00000039-DEAF-45EC-A211-16A6B0F5D89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{4E9386F1-A5AF-4EF8-B4A9-95CAACFEB090}</c15:txfldGUID>
                      <c15:f>Diagramm!$J$58</c15:f>
                      <c15:dlblFieldTableCache>
                        <c:ptCount val="1"/>
                      </c15:dlblFieldTableCache>
                    </c15:dlblFTEntry>
                  </c15:dlblFieldTable>
                  <c15:showDataLabelsRange val="0"/>
                </c:ext>
                <c:ext xmlns:c16="http://schemas.microsoft.com/office/drawing/2014/chart" uri="{C3380CC4-5D6E-409C-BE32-E72D297353CC}">
                  <c16:uniqueId val="{0000003A-DEAF-45EC-A211-16A6B0F5D89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{7B87419A-253D-41E2-8297-E5087027816B}</c15:txfldGUID>
                      <c15:f>Diagramm!$J$59</c15:f>
                      <c15:dlblFieldTableCache>
                        <c:ptCount val="1"/>
                      </c15:dlblFieldTableCache>
                    </c15:dlblFTEntry>
                  </c15:dlblFieldTable>
                  <c15:showDataLabelsRange val="0"/>
                </c:ext>
                <c:ext xmlns:c16="http://schemas.microsoft.com/office/drawing/2014/chart" uri="{C3380CC4-5D6E-409C-BE32-E72D297353CC}">
                  <c16:uniqueId val="{0000003B-DEAF-45EC-A211-16A6B0F5D89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{6DFFED2D-D303-4B0A-8233-4430FA8DD2CF}</c15:txfldGUID>
                      <c15:f>Diagramm!$J$60</c15:f>
                      <c15:dlblFieldTableCache>
                        <c:ptCount val="1"/>
                      </c15:dlblFieldTableCache>
                    </c15:dlblFTEntry>
                  </c15:dlblFieldTable>
                  <c15:showDataLabelsRange val="0"/>
                </c:ext>
                <c:ext xmlns:c16="http://schemas.microsoft.com/office/drawing/2014/chart" uri="{C3380CC4-5D6E-409C-BE32-E72D297353CC}">
                  <c16:uniqueId val="{0000003C-DEAF-45EC-A211-16A6B0F5D89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{D870A0B0-15EE-45A0-9197-6A7E16B958CD}</c15:txfldGUID>
                      <c15:f>Diagramm!$J$61</c15:f>
                      <c15:dlblFieldTableCache>
                        <c:ptCount val="1"/>
                      </c15:dlblFieldTableCache>
                    </c15:dlblFTEntry>
                  </c15:dlblFieldTable>
                  <c15:showDataLabelsRange val="0"/>
                </c:ext>
                <c:ext xmlns:c16="http://schemas.microsoft.com/office/drawing/2014/chart" uri="{C3380CC4-5D6E-409C-BE32-E72D297353CC}">
                  <c16:uniqueId val="{0000003D-DEAF-45EC-A211-16A6B0F5D89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{ADCD3159-4864-47FB-ACD2-C33E59B96604}</c15:txfldGUID>
                      <c15:f>Diagramm!$J$62</c15:f>
                      <c15:dlblFieldTableCache>
                        <c:ptCount val="1"/>
                      </c15:dlblFieldTableCache>
                    </c15:dlblFTEntry>
                  </c15:dlblFieldTable>
                  <c15:showDataLabelsRange val="0"/>
                </c:ext>
                <c:ext xmlns:c16="http://schemas.microsoft.com/office/drawing/2014/chart" uri="{C3380CC4-5D6E-409C-BE32-E72D297353CC}">
                  <c16:uniqueId val="{0000003E-DEAF-45EC-A211-16A6B0F5D89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{D3111B23-5F97-4DEA-9DBF-54212BE29D9A}</c15:txfldGUID>
                      <c15:f>Diagramm!$J$63</c15:f>
                      <c15:dlblFieldTableCache>
                        <c:ptCount val="1"/>
                      </c15:dlblFieldTableCache>
                    </c15:dlblFTEntry>
                  </c15:dlblFieldTable>
                  <c15:showDataLabelsRange val="0"/>
                </c:ext>
                <c:ext xmlns:c16="http://schemas.microsoft.com/office/drawing/2014/chart" uri="{C3380CC4-5D6E-409C-BE32-E72D297353CC}">
                  <c16:uniqueId val="{0000003F-DEAF-45EC-A211-16A6B0F5D89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{12237C81-CB70-4821-9E31-C5904E92C187}</c15:txfldGUID>
                      <c15:f>Diagramm!$J$64</c15:f>
                      <c15:dlblFieldTableCache>
                        <c:ptCount val="1"/>
                      </c15:dlblFieldTableCache>
                    </c15:dlblFTEntry>
                  </c15:dlblFieldTable>
                  <c15:showDataLabelsRange val="0"/>
                </c:ext>
                <c:ext xmlns:c16="http://schemas.microsoft.com/office/drawing/2014/chart" uri="{C3380CC4-5D6E-409C-BE32-E72D297353CC}">
                  <c16:uniqueId val="{00000040-DEAF-45EC-A211-16A6B0F5D89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{124977D2-8E0D-4433-BEEB-22DEB8187771}</c15:txfldGUID>
                      <c15:f>Diagramm!$J$65</c15:f>
                      <c15:dlblFieldTableCache>
                        <c:ptCount val="1"/>
                      </c15:dlblFieldTableCache>
                    </c15:dlblFTEntry>
                  </c15:dlblFieldTable>
                  <c15:showDataLabelsRange val="0"/>
                </c:ext>
                <c:ext xmlns:c16="http://schemas.microsoft.com/office/drawing/2014/chart" uri="{C3380CC4-5D6E-409C-BE32-E72D297353CC}">
                  <c16:uniqueId val="{00000041-DEAF-45EC-A211-16A6B0F5D89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{A27A8C74-51CF-48E2-A7DD-FEEF219AC93D}</c15:txfldGUID>
                      <c15:f>Diagramm!$J$66</c15:f>
                      <c15:dlblFieldTableCache>
                        <c:ptCount val="1"/>
                      </c15:dlblFieldTableCache>
                    </c15:dlblFTEntry>
                  </c15:dlblFieldTable>
                  <c15:showDataLabelsRange val="0"/>
                </c:ext>
                <c:ext xmlns:c16="http://schemas.microsoft.com/office/drawing/2014/chart" uri="{C3380CC4-5D6E-409C-BE32-E72D297353CC}">
                  <c16:uniqueId val="{00000042-DEAF-45EC-A211-16A6B0F5D89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{8CD31D6F-BB83-4026-890E-FABE2ED0CA07}</c15:txfldGUID>
                      <c15:f>Diagramm!$J$67</c15:f>
                      <c15:dlblFieldTableCache>
                        <c:ptCount val="1"/>
                      </c15:dlblFieldTableCache>
                    </c15:dlblFTEntry>
                  </c15:dlblFieldTable>
                  <c15:showDataLabelsRange val="0"/>
                </c:ext>
                <c:ext xmlns:c16="http://schemas.microsoft.com/office/drawing/2014/chart" uri="{C3380CC4-5D6E-409C-BE32-E72D297353CC}">
                  <c16:uniqueId val="{00000043-DEAF-45EC-A211-16A6B0F5D89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EAF-45EC-A211-16A6B0F5D89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881-4CEA-AE62-6732CE3E82B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81-4CEA-AE62-6732CE3E82B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881-4CEA-AE62-6732CE3E82B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81-4CEA-AE62-6732CE3E82B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81-4CEA-AE62-6732CE3E82B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81-4CEA-AE62-6732CE3E82B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81-4CEA-AE62-6732CE3E82B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881-4CEA-AE62-6732CE3E82B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881-4CEA-AE62-6732CE3E82B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881-4CEA-AE62-6732CE3E82B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881-4CEA-AE62-6732CE3E82B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881-4CEA-AE62-6732CE3E82B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881-4CEA-AE62-6732CE3E82B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881-4CEA-AE62-6732CE3E82B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881-4CEA-AE62-6732CE3E82B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881-4CEA-AE62-6732CE3E82B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881-4CEA-AE62-6732CE3E82B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881-4CEA-AE62-6732CE3E82B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881-4CEA-AE62-6732CE3E82B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881-4CEA-AE62-6732CE3E82B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881-4CEA-AE62-6732CE3E82B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881-4CEA-AE62-6732CE3E82B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881-4CEA-AE62-6732CE3E82B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881-4CEA-AE62-6732CE3E82B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881-4CEA-AE62-6732CE3E82B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881-4CEA-AE62-6732CE3E82B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881-4CEA-AE62-6732CE3E82B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881-4CEA-AE62-6732CE3E82B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881-4CEA-AE62-6732CE3E82B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881-4CEA-AE62-6732CE3E82B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881-4CEA-AE62-6732CE3E82B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881-4CEA-AE62-6732CE3E82B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881-4CEA-AE62-6732CE3E82B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881-4CEA-AE62-6732CE3E82B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881-4CEA-AE62-6732CE3E82B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881-4CEA-AE62-6732CE3E82B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881-4CEA-AE62-6732CE3E82B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881-4CEA-AE62-6732CE3E82B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881-4CEA-AE62-6732CE3E82B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881-4CEA-AE62-6732CE3E82B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881-4CEA-AE62-6732CE3E82B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881-4CEA-AE62-6732CE3E82B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881-4CEA-AE62-6732CE3E82B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881-4CEA-AE62-6732CE3E82B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881-4CEA-AE62-6732CE3E82B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881-4CEA-AE62-6732CE3E82B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881-4CEA-AE62-6732CE3E82B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881-4CEA-AE62-6732CE3E82B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881-4CEA-AE62-6732CE3E82B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881-4CEA-AE62-6732CE3E82B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881-4CEA-AE62-6732CE3E82B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881-4CEA-AE62-6732CE3E82B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881-4CEA-AE62-6732CE3E82B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881-4CEA-AE62-6732CE3E82B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881-4CEA-AE62-6732CE3E82B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881-4CEA-AE62-6732CE3E82B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881-4CEA-AE62-6732CE3E82B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881-4CEA-AE62-6732CE3E82B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881-4CEA-AE62-6732CE3E82B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881-4CEA-AE62-6732CE3E82B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881-4CEA-AE62-6732CE3E82B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881-4CEA-AE62-6732CE3E82B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881-4CEA-AE62-6732CE3E82B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881-4CEA-AE62-6732CE3E82B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881-4CEA-AE62-6732CE3E82B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881-4CEA-AE62-6732CE3E82B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881-4CEA-AE62-6732CE3E82B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881-4CEA-AE62-6732CE3E82B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881-4CEA-AE62-6732CE3E82B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101.96527229676403</c:v>
                </c:pt>
                <c:pt idx="2">
                  <c:v>102.43357011312813</c:v>
                </c:pt>
                <c:pt idx="3">
                  <c:v>100.0999736911339</c:v>
                </c:pt>
                <c:pt idx="4">
                  <c:v>99.815837937384899</c:v>
                </c:pt>
                <c:pt idx="5">
                  <c:v>102.05998421468034</c:v>
                </c:pt>
                <c:pt idx="6">
                  <c:v>102.40989213364904</c:v>
                </c:pt>
                <c:pt idx="7">
                  <c:v>100.07892659826361</c:v>
                </c:pt>
                <c:pt idx="8">
                  <c:v>100.22099447513813</c:v>
                </c:pt>
                <c:pt idx="9">
                  <c:v>102.01262825572218</c:v>
                </c:pt>
                <c:pt idx="10">
                  <c:v>102.70192054722442</c:v>
                </c:pt>
                <c:pt idx="11">
                  <c:v>103.0518284661931</c:v>
                </c:pt>
                <c:pt idx="12">
                  <c:v>103.646408839779</c:v>
                </c:pt>
                <c:pt idx="13">
                  <c:v>107.48487240199947</c:v>
                </c:pt>
                <c:pt idx="14">
                  <c:v>108.17153380689292</c:v>
                </c:pt>
                <c:pt idx="15">
                  <c:v>106.61141804788214</c:v>
                </c:pt>
                <c:pt idx="16">
                  <c:v>106.75611681136543</c:v>
                </c:pt>
                <c:pt idx="17">
                  <c:v>109.02131018153118</c:v>
                </c:pt>
                <c:pt idx="18">
                  <c:v>107.91633780584058</c:v>
                </c:pt>
                <c:pt idx="19">
                  <c:v>106.39305445935281</c:v>
                </c:pt>
                <c:pt idx="20">
                  <c:v>106.60352538805577</c:v>
                </c:pt>
                <c:pt idx="21">
                  <c:v>108.03735858984479</c:v>
                </c:pt>
                <c:pt idx="22">
                  <c:v>107.2349381741647</c:v>
                </c:pt>
                <c:pt idx="23">
                  <c:v>105.76953433307024</c:v>
                </c:pt>
                <c:pt idx="24">
                  <c:v>105.39857932123124</c:v>
                </c:pt>
              </c:numCache>
            </c:numRef>
          </c:val>
          <c:smooth val="0"/>
          <c:extLst>
            <c:ext xmlns:c16="http://schemas.microsoft.com/office/drawing/2014/chart" uri="{C3380CC4-5D6E-409C-BE32-E72D297353CC}">
              <c16:uniqueId val="{00000000-7CBA-4414-9F83-349A449BB01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109.63302752293578</c:v>
                </c:pt>
                <c:pt idx="2">
                  <c:v>113.94495412844037</c:v>
                </c:pt>
                <c:pt idx="3">
                  <c:v>103.76146788990826</c:v>
                </c:pt>
                <c:pt idx="4">
                  <c:v>102.29357798165137</c:v>
                </c:pt>
                <c:pt idx="5">
                  <c:v>116.97247706422019</c:v>
                </c:pt>
                <c:pt idx="6">
                  <c:v>116.3302752293578</c:v>
                </c:pt>
                <c:pt idx="7">
                  <c:v>112.38532110091744</c:v>
                </c:pt>
                <c:pt idx="8">
                  <c:v>113.30275229357798</c:v>
                </c:pt>
                <c:pt idx="9">
                  <c:v>123.39449541284404</c:v>
                </c:pt>
                <c:pt idx="10">
                  <c:v>122.8440366972477</c:v>
                </c:pt>
                <c:pt idx="11">
                  <c:v>114.86238532110092</c:v>
                </c:pt>
                <c:pt idx="12">
                  <c:v>115.3211009174312</c:v>
                </c:pt>
                <c:pt idx="13">
                  <c:v>128.16513761467888</c:v>
                </c:pt>
                <c:pt idx="14">
                  <c:v>127.88990825688073</c:v>
                </c:pt>
                <c:pt idx="15">
                  <c:v>120.27522935779817</c:v>
                </c:pt>
                <c:pt idx="16">
                  <c:v>122.75229357798165</c:v>
                </c:pt>
                <c:pt idx="17">
                  <c:v>133.85321100917432</c:v>
                </c:pt>
                <c:pt idx="18">
                  <c:v>135.96330275229357</c:v>
                </c:pt>
                <c:pt idx="19">
                  <c:v>130.64220183486239</c:v>
                </c:pt>
                <c:pt idx="20">
                  <c:v>126.97247706422019</c:v>
                </c:pt>
                <c:pt idx="21">
                  <c:v>137.7064220183486</c:v>
                </c:pt>
                <c:pt idx="22">
                  <c:v>141.37614678899081</c:v>
                </c:pt>
                <c:pt idx="23">
                  <c:v>140.64220183486239</c:v>
                </c:pt>
                <c:pt idx="24">
                  <c:v>137.7064220183486</c:v>
                </c:pt>
              </c:numCache>
            </c:numRef>
          </c:val>
          <c:smooth val="0"/>
          <c:extLst>
            <c:ext xmlns:c16="http://schemas.microsoft.com/office/drawing/2014/chart" uri="{C3380CC4-5D6E-409C-BE32-E72D297353CC}">
              <c16:uniqueId val="{00000001-7CBA-4414-9F83-349A449BB01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104.04478976234005</c:v>
                </c:pt>
                <c:pt idx="2">
                  <c:v>102.33089579524679</c:v>
                </c:pt>
                <c:pt idx="3">
                  <c:v>100.36563071297988</c:v>
                </c:pt>
                <c:pt idx="4">
                  <c:v>92.504570383912238</c:v>
                </c:pt>
                <c:pt idx="5">
                  <c:v>95.658135283363805</c:v>
                </c:pt>
                <c:pt idx="6">
                  <c:v>92.618829981718463</c:v>
                </c:pt>
                <c:pt idx="7">
                  <c:v>91.659049360146255</c:v>
                </c:pt>
                <c:pt idx="8">
                  <c:v>91.659049360146255</c:v>
                </c:pt>
                <c:pt idx="9">
                  <c:v>94.881170018281537</c:v>
                </c:pt>
                <c:pt idx="10">
                  <c:v>92.847349177330898</c:v>
                </c:pt>
                <c:pt idx="11">
                  <c:v>88.962522851919559</c:v>
                </c:pt>
                <c:pt idx="12">
                  <c:v>85.169104204753197</c:v>
                </c:pt>
                <c:pt idx="13">
                  <c:v>88.939670932358311</c:v>
                </c:pt>
                <c:pt idx="14">
                  <c:v>88.802559414990853</c:v>
                </c:pt>
                <c:pt idx="15">
                  <c:v>82.861060329067641</c:v>
                </c:pt>
                <c:pt idx="16">
                  <c:v>81.124314442413166</c:v>
                </c:pt>
                <c:pt idx="17">
                  <c:v>83.912248628884825</c:v>
                </c:pt>
                <c:pt idx="18">
                  <c:v>80.438756855575861</c:v>
                </c:pt>
                <c:pt idx="19">
                  <c:v>77.970749542961599</c:v>
                </c:pt>
                <c:pt idx="20">
                  <c:v>75.594149908592328</c:v>
                </c:pt>
                <c:pt idx="21">
                  <c:v>79.524680073126149</c:v>
                </c:pt>
                <c:pt idx="22">
                  <c:v>77.787934186471659</c:v>
                </c:pt>
                <c:pt idx="23">
                  <c:v>76.942413162705662</c:v>
                </c:pt>
                <c:pt idx="24">
                  <c:v>73.446069469835464</c:v>
                </c:pt>
              </c:numCache>
            </c:numRef>
          </c:val>
          <c:smooth val="0"/>
          <c:extLst>
            <c:ext xmlns:c16="http://schemas.microsoft.com/office/drawing/2014/chart" uri="{C3380CC4-5D6E-409C-BE32-E72D297353CC}">
              <c16:uniqueId val="{00000002-7CBA-4414-9F83-349A449BB01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7CBA-4414-9F83-349A449BB011}"/>
                </c:ext>
              </c:extLst>
            </c:dLbl>
            <c:dLbl>
              <c:idx val="1"/>
              <c:delete val="1"/>
              <c:extLst>
                <c:ext xmlns:c15="http://schemas.microsoft.com/office/drawing/2012/chart" uri="{CE6537A1-D6FC-4f65-9D91-7224C49458BB}"/>
                <c:ext xmlns:c16="http://schemas.microsoft.com/office/drawing/2014/chart" uri="{C3380CC4-5D6E-409C-BE32-E72D297353CC}">
                  <c16:uniqueId val="{00000004-7CBA-4414-9F83-349A449BB011}"/>
                </c:ext>
              </c:extLst>
            </c:dLbl>
            <c:dLbl>
              <c:idx val="2"/>
              <c:delete val="1"/>
              <c:extLst>
                <c:ext xmlns:c15="http://schemas.microsoft.com/office/drawing/2012/chart" uri="{CE6537A1-D6FC-4f65-9D91-7224C49458BB}"/>
                <c:ext xmlns:c16="http://schemas.microsoft.com/office/drawing/2014/chart" uri="{C3380CC4-5D6E-409C-BE32-E72D297353CC}">
                  <c16:uniqueId val="{00000005-7CBA-4414-9F83-349A449BB011}"/>
                </c:ext>
              </c:extLst>
            </c:dLbl>
            <c:dLbl>
              <c:idx val="3"/>
              <c:delete val="1"/>
              <c:extLst>
                <c:ext xmlns:c15="http://schemas.microsoft.com/office/drawing/2012/chart" uri="{CE6537A1-D6FC-4f65-9D91-7224C49458BB}"/>
                <c:ext xmlns:c16="http://schemas.microsoft.com/office/drawing/2014/chart" uri="{C3380CC4-5D6E-409C-BE32-E72D297353CC}">
                  <c16:uniqueId val="{00000006-7CBA-4414-9F83-349A449BB011}"/>
                </c:ext>
              </c:extLst>
            </c:dLbl>
            <c:dLbl>
              <c:idx val="4"/>
              <c:delete val="1"/>
              <c:extLst>
                <c:ext xmlns:c15="http://schemas.microsoft.com/office/drawing/2012/chart" uri="{CE6537A1-D6FC-4f65-9D91-7224C49458BB}"/>
                <c:ext xmlns:c16="http://schemas.microsoft.com/office/drawing/2014/chart" uri="{C3380CC4-5D6E-409C-BE32-E72D297353CC}">
                  <c16:uniqueId val="{00000007-7CBA-4414-9F83-349A449BB011}"/>
                </c:ext>
              </c:extLst>
            </c:dLbl>
            <c:dLbl>
              <c:idx val="5"/>
              <c:delete val="1"/>
              <c:extLst>
                <c:ext xmlns:c15="http://schemas.microsoft.com/office/drawing/2012/chart" uri="{CE6537A1-D6FC-4f65-9D91-7224C49458BB}"/>
                <c:ext xmlns:c16="http://schemas.microsoft.com/office/drawing/2014/chart" uri="{C3380CC4-5D6E-409C-BE32-E72D297353CC}">
                  <c16:uniqueId val="{00000008-7CBA-4414-9F83-349A449BB011}"/>
                </c:ext>
              </c:extLst>
            </c:dLbl>
            <c:dLbl>
              <c:idx val="6"/>
              <c:delete val="1"/>
              <c:extLst>
                <c:ext xmlns:c15="http://schemas.microsoft.com/office/drawing/2012/chart" uri="{CE6537A1-D6FC-4f65-9D91-7224C49458BB}"/>
                <c:ext xmlns:c16="http://schemas.microsoft.com/office/drawing/2014/chart" uri="{C3380CC4-5D6E-409C-BE32-E72D297353CC}">
                  <c16:uniqueId val="{00000009-7CBA-4414-9F83-349A449BB011}"/>
                </c:ext>
              </c:extLst>
            </c:dLbl>
            <c:dLbl>
              <c:idx val="7"/>
              <c:delete val="1"/>
              <c:extLst>
                <c:ext xmlns:c15="http://schemas.microsoft.com/office/drawing/2012/chart" uri="{CE6537A1-D6FC-4f65-9D91-7224C49458BB}"/>
                <c:ext xmlns:c16="http://schemas.microsoft.com/office/drawing/2014/chart" uri="{C3380CC4-5D6E-409C-BE32-E72D297353CC}">
                  <c16:uniqueId val="{0000000A-7CBA-4414-9F83-349A449BB011}"/>
                </c:ext>
              </c:extLst>
            </c:dLbl>
            <c:dLbl>
              <c:idx val="8"/>
              <c:delete val="1"/>
              <c:extLst>
                <c:ext xmlns:c15="http://schemas.microsoft.com/office/drawing/2012/chart" uri="{CE6537A1-D6FC-4f65-9D91-7224C49458BB}"/>
                <c:ext xmlns:c16="http://schemas.microsoft.com/office/drawing/2014/chart" uri="{C3380CC4-5D6E-409C-BE32-E72D297353CC}">
                  <c16:uniqueId val="{0000000B-7CBA-4414-9F83-349A449BB011}"/>
                </c:ext>
              </c:extLst>
            </c:dLbl>
            <c:dLbl>
              <c:idx val="9"/>
              <c:delete val="1"/>
              <c:extLst>
                <c:ext xmlns:c15="http://schemas.microsoft.com/office/drawing/2012/chart" uri="{CE6537A1-D6FC-4f65-9D91-7224C49458BB}"/>
                <c:ext xmlns:c16="http://schemas.microsoft.com/office/drawing/2014/chart" uri="{C3380CC4-5D6E-409C-BE32-E72D297353CC}">
                  <c16:uniqueId val="{0000000C-7CBA-4414-9F83-349A449BB011}"/>
                </c:ext>
              </c:extLst>
            </c:dLbl>
            <c:dLbl>
              <c:idx val="10"/>
              <c:delete val="1"/>
              <c:extLst>
                <c:ext xmlns:c15="http://schemas.microsoft.com/office/drawing/2012/chart" uri="{CE6537A1-D6FC-4f65-9D91-7224C49458BB}"/>
                <c:ext xmlns:c16="http://schemas.microsoft.com/office/drawing/2014/chart" uri="{C3380CC4-5D6E-409C-BE32-E72D297353CC}">
                  <c16:uniqueId val="{0000000D-7CBA-4414-9F83-349A449BB011}"/>
                </c:ext>
              </c:extLst>
            </c:dLbl>
            <c:dLbl>
              <c:idx val="11"/>
              <c:delete val="1"/>
              <c:extLst>
                <c:ext xmlns:c15="http://schemas.microsoft.com/office/drawing/2012/chart" uri="{CE6537A1-D6FC-4f65-9D91-7224C49458BB}"/>
                <c:ext xmlns:c16="http://schemas.microsoft.com/office/drawing/2014/chart" uri="{C3380CC4-5D6E-409C-BE32-E72D297353CC}">
                  <c16:uniqueId val="{0000000E-7CBA-4414-9F83-349A449BB011}"/>
                </c:ext>
              </c:extLst>
            </c:dLbl>
            <c:dLbl>
              <c:idx val="12"/>
              <c:delete val="1"/>
              <c:extLst>
                <c:ext xmlns:c15="http://schemas.microsoft.com/office/drawing/2012/chart" uri="{CE6537A1-D6FC-4f65-9D91-7224C49458BB}"/>
                <c:ext xmlns:c16="http://schemas.microsoft.com/office/drawing/2014/chart" uri="{C3380CC4-5D6E-409C-BE32-E72D297353CC}">
                  <c16:uniqueId val="{0000000F-7CBA-4414-9F83-349A449BB01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CBA-4414-9F83-349A449BB011}"/>
                </c:ext>
              </c:extLst>
            </c:dLbl>
            <c:dLbl>
              <c:idx val="14"/>
              <c:delete val="1"/>
              <c:extLst>
                <c:ext xmlns:c15="http://schemas.microsoft.com/office/drawing/2012/chart" uri="{CE6537A1-D6FC-4f65-9D91-7224C49458BB}"/>
                <c:ext xmlns:c16="http://schemas.microsoft.com/office/drawing/2014/chart" uri="{C3380CC4-5D6E-409C-BE32-E72D297353CC}">
                  <c16:uniqueId val="{00000011-7CBA-4414-9F83-349A449BB011}"/>
                </c:ext>
              </c:extLst>
            </c:dLbl>
            <c:dLbl>
              <c:idx val="15"/>
              <c:delete val="1"/>
              <c:extLst>
                <c:ext xmlns:c15="http://schemas.microsoft.com/office/drawing/2012/chart" uri="{CE6537A1-D6FC-4f65-9D91-7224C49458BB}"/>
                <c:ext xmlns:c16="http://schemas.microsoft.com/office/drawing/2014/chart" uri="{C3380CC4-5D6E-409C-BE32-E72D297353CC}">
                  <c16:uniqueId val="{00000012-7CBA-4414-9F83-349A449BB011}"/>
                </c:ext>
              </c:extLst>
            </c:dLbl>
            <c:dLbl>
              <c:idx val="16"/>
              <c:delete val="1"/>
              <c:extLst>
                <c:ext xmlns:c15="http://schemas.microsoft.com/office/drawing/2012/chart" uri="{CE6537A1-D6FC-4f65-9D91-7224C49458BB}"/>
                <c:ext xmlns:c16="http://schemas.microsoft.com/office/drawing/2014/chart" uri="{C3380CC4-5D6E-409C-BE32-E72D297353CC}">
                  <c16:uniqueId val="{00000013-7CBA-4414-9F83-349A449BB011}"/>
                </c:ext>
              </c:extLst>
            </c:dLbl>
            <c:dLbl>
              <c:idx val="17"/>
              <c:delete val="1"/>
              <c:extLst>
                <c:ext xmlns:c15="http://schemas.microsoft.com/office/drawing/2012/chart" uri="{CE6537A1-D6FC-4f65-9D91-7224C49458BB}"/>
                <c:ext xmlns:c16="http://schemas.microsoft.com/office/drawing/2014/chart" uri="{C3380CC4-5D6E-409C-BE32-E72D297353CC}">
                  <c16:uniqueId val="{00000014-7CBA-4414-9F83-349A449BB011}"/>
                </c:ext>
              </c:extLst>
            </c:dLbl>
            <c:dLbl>
              <c:idx val="18"/>
              <c:delete val="1"/>
              <c:extLst>
                <c:ext xmlns:c15="http://schemas.microsoft.com/office/drawing/2012/chart" uri="{CE6537A1-D6FC-4f65-9D91-7224C49458BB}"/>
                <c:ext xmlns:c16="http://schemas.microsoft.com/office/drawing/2014/chart" uri="{C3380CC4-5D6E-409C-BE32-E72D297353CC}">
                  <c16:uniqueId val="{00000015-7CBA-4414-9F83-349A449BB011}"/>
                </c:ext>
              </c:extLst>
            </c:dLbl>
            <c:dLbl>
              <c:idx val="19"/>
              <c:delete val="1"/>
              <c:extLst>
                <c:ext xmlns:c15="http://schemas.microsoft.com/office/drawing/2012/chart" uri="{CE6537A1-D6FC-4f65-9D91-7224C49458BB}"/>
                <c:ext xmlns:c16="http://schemas.microsoft.com/office/drawing/2014/chart" uri="{C3380CC4-5D6E-409C-BE32-E72D297353CC}">
                  <c16:uniqueId val="{00000016-7CBA-4414-9F83-349A449BB011}"/>
                </c:ext>
              </c:extLst>
            </c:dLbl>
            <c:dLbl>
              <c:idx val="20"/>
              <c:delete val="1"/>
              <c:extLst>
                <c:ext xmlns:c15="http://schemas.microsoft.com/office/drawing/2012/chart" uri="{CE6537A1-D6FC-4f65-9D91-7224C49458BB}"/>
                <c:ext xmlns:c16="http://schemas.microsoft.com/office/drawing/2014/chart" uri="{C3380CC4-5D6E-409C-BE32-E72D297353CC}">
                  <c16:uniqueId val="{00000017-7CBA-4414-9F83-349A449BB011}"/>
                </c:ext>
              </c:extLst>
            </c:dLbl>
            <c:dLbl>
              <c:idx val="21"/>
              <c:delete val="1"/>
              <c:extLst>
                <c:ext xmlns:c15="http://schemas.microsoft.com/office/drawing/2012/chart" uri="{CE6537A1-D6FC-4f65-9D91-7224C49458BB}"/>
                <c:ext xmlns:c16="http://schemas.microsoft.com/office/drawing/2014/chart" uri="{C3380CC4-5D6E-409C-BE32-E72D297353CC}">
                  <c16:uniqueId val="{00000018-7CBA-4414-9F83-349A449BB011}"/>
                </c:ext>
              </c:extLst>
            </c:dLbl>
            <c:dLbl>
              <c:idx val="22"/>
              <c:delete val="1"/>
              <c:extLst>
                <c:ext xmlns:c15="http://schemas.microsoft.com/office/drawing/2012/chart" uri="{CE6537A1-D6FC-4f65-9D91-7224C49458BB}"/>
                <c:ext xmlns:c16="http://schemas.microsoft.com/office/drawing/2014/chart" uri="{C3380CC4-5D6E-409C-BE32-E72D297353CC}">
                  <c16:uniqueId val="{00000019-7CBA-4414-9F83-349A449BB011}"/>
                </c:ext>
              </c:extLst>
            </c:dLbl>
            <c:dLbl>
              <c:idx val="23"/>
              <c:delete val="1"/>
              <c:extLst>
                <c:ext xmlns:c15="http://schemas.microsoft.com/office/drawing/2012/chart" uri="{CE6537A1-D6FC-4f65-9D91-7224C49458BB}"/>
                <c:ext xmlns:c16="http://schemas.microsoft.com/office/drawing/2014/chart" uri="{C3380CC4-5D6E-409C-BE32-E72D297353CC}">
                  <c16:uniqueId val="{0000001A-7CBA-4414-9F83-349A449BB011}"/>
                </c:ext>
              </c:extLst>
            </c:dLbl>
            <c:dLbl>
              <c:idx val="24"/>
              <c:delete val="1"/>
              <c:extLst>
                <c:ext xmlns:c15="http://schemas.microsoft.com/office/drawing/2012/chart" uri="{CE6537A1-D6FC-4f65-9D91-7224C49458BB}"/>
                <c:ext xmlns:c16="http://schemas.microsoft.com/office/drawing/2014/chart" uri="{C3380CC4-5D6E-409C-BE32-E72D297353CC}">
                  <c16:uniqueId val="{0000001B-7CBA-4414-9F83-349A449BB01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7CBA-4414-9F83-349A449BB01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Oberspreewald-Lausitz (12066)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40062</v>
      </c>
      <c r="F11" s="238">
        <v>40203</v>
      </c>
      <c r="G11" s="238">
        <v>40760</v>
      </c>
      <c r="H11" s="238">
        <v>41065</v>
      </c>
      <c r="I11" s="265">
        <v>40520</v>
      </c>
      <c r="J11" s="263">
        <v>-458</v>
      </c>
      <c r="K11" s="266">
        <v>-1.1303060217176704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15.842943437671609</v>
      </c>
      <c r="E13" s="115">
        <v>6347</v>
      </c>
      <c r="F13" s="114">
        <v>6340</v>
      </c>
      <c r="G13" s="114">
        <v>6431</v>
      </c>
      <c r="H13" s="114">
        <v>6369</v>
      </c>
      <c r="I13" s="140">
        <v>6187</v>
      </c>
      <c r="J13" s="115">
        <v>160</v>
      </c>
      <c r="K13" s="116">
        <v>2.5860675610150317</v>
      </c>
    </row>
    <row r="14" spans="1:255" ht="14.1" customHeight="1" x14ac:dyDescent="0.2">
      <c r="A14" s="306" t="s">
        <v>230</v>
      </c>
      <c r="B14" s="307"/>
      <c r="C14" s="308"/>
      <c r="D14" s="113">
        <v>63.314362737756475</v>
      </c>
      <c r="E14" s="115">
        <v>25365</v>
      </c>
      <c r="F14" s="114">
        <v>25401</v>
      </c>
      <c r="G14" s="114">
        <v>25719</v>
      </c>
      <c r="H14" s="114">
        <v>25758</v>
      </c>
      <c r="I14" s="140">
        <v>25456</v>
      </c>
      <c r="J14" s="115">
        <v>-91</v>
      </c>
      <c r="K14" s="116">
        <v>-0.35747957259585167</v>
      </c>
    </row>
    <row r="15" spans="1:255" ht="14.1" customHeight="1" x14ac:dyDescent="0.2">
      <c r="A15" s="306" t="s">
        <v>231</v>
      </c>
      <c r="B15" s="307"/>
      <c r="C15" s="308"/>
      <c r="D15" s="113">
        <v>10.92556537367081</v>
      </c>
      <c r="E15" s="115">
        <v>4377</v>
      </c>
      <c r="F15" s="114">
        <v>4407</v>
      </c>
      <c r="G15" s="114">
        <v>4569</v>
      </c>
      <c r="H15" s="114">
        <v>4654</v>
      </c>
      <c r="I15" s="140">
        <v>4567</v>
      </c>
      <c r="J15" s="115">
        <v>-190</v>
      </c>
      <c r="K15" s="116">
        <v>-4.1602802715130283</v>
      </c>
    </row>
    <row r="16" spans="1:255" ht="14.1" customHeight="1" x14ac:dyDescent="0.2">
      <c r="A16" s="306" t="s">
        <v>232</v>
      </c>
      <c r="B16" s="307"/>
      <c r="C16" s="308"/>
      <c r="D16" s="113">
        <v>9.0409864709699956</v>
      </c>
      <c r="E16" s="115">
        <v>3622</v>
      </c>
      <c r="F16" s="114">
        <v>3701</v>
      </c>
      <c r="G16" s="114">
        <v>3689</v>
      </c>
      <c r="H16" s="114">
        <v>3940</v>
      </c>
      <c r="I16" s="140">
        <v>3967</v>
      </c>
      <c r="J16" s="115">
        <v>-345</v>
      </c>
      <c r="K16" s="116">
        <v>-8.6967481724224847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1.2730268084469072</v>
      </c>
      <c r="E18" s="115">
        <v>510</v>
      </c>
      <c r="F18" s="114">
        <v>502</v>
      </c>
      <c r="G18" s="114">
        <v>545</v>
      </c>
      <c r="H18" s="114">
        <v>584</v>
      </c>
      <c r="I18" s="140">
        <v>559</v>
      </c>
      <c r="J18" s="115">
        <v>-49</v>
      </c>
      <c r="K18" s="116">
        <v>-8.7656529516994635</v>
      </c>
    </row>
    <row r="19" spans="1:255" ht="14.1" customHeight="1" x14ac:dyDescent="0.2">
      <c r="A19" s="306" t="s">
        <v>235</v>
      </c>
      <c r="B19" s="307" t="s">
        <v>236</v>
      </c>
      <c r="C19" s="308"/>
      <c r="D19" s="113">
        <v>0.59158304627826863</v>
      </c>
      <c r="E19" s="115">
        <v>237</v>
      </c>
      <c r="F19" s="114">
        <v>225</v>
      </c>
      <c r="G19" s="114">
        <v>266</v>
      </c>
      <c r="H19" s="114">
        <v>282</v>
      </c>
      <c r="I19" s="140">
        <v>266</v>
      </c>
      <c r="J19" s="115">
        <v>-29</v>
      </c>
      <c r="K19" s="116">
        <v>-10.902255639097744</v>
      </c>
    </row>
    <row r="20" spans="1:255" ht="14.1" customHeight="1" x14ac:dyDescent="0.2">
      <c r="A20" s="306">
        <v>12</v>
      </c>
      <c r="B20" s="307" t="s">
        <v>237</v>
      </c>
      <c r="C20" s="308"/>
      <c r="D20" s="113">
        <v>0.97349108881234092</v>
      </c>
      <c r="E20" s="115">
        <v>390</v>
      </c>
      <c r="F20" s="114">
        <v>362</v>
      </c>
      <c r="G20" s="114">
        <v>416</v>
      </c>
      <c r="H20" s="114">
        <v>414</v>
      </c>
      <c r="I20" s="140">
        <v>391</v>
      </c>
      <c r="J20" s="115">
        <v>-1</v>
      </c>
      <c r="K20" s="116">
        <v>-0.25575447570332482</v>
      </c>
    </row>
    <row r="21" spans="1:255" ht="14.1" customHeight="1" x14ac:dyDescent="0.2">
      <c r="A21" s="306">
        <v>21</v>
      </c>
      <c r="B21" s="307" t="s">
        <v>238</v>
      </c>
      <c r="C21" s="308"/>
      <c r="D21" s="113">
        <v>1.3029803804103639</v>
      </c>
      <c r="E21" s="115">
        <v>522</v>
      </c>
      <c r="F21" s="114">
        <v>522</v>
      </c>
      <c r="G21" s="114">
        <v>530</v>
      </c>
      <c r="H21" s="114">
        <v>613</v>
      </c>
      <c r="I21" s="140">
        <v>624</v>
      </c>
      <c r="J21" s="115">
        <v>-102</v>
      </c>
      <c r="K21" s="116">
        <v>-16.346153846153847</v>
      </c>
    </row>
    <row r="22" spans="1:255" ht="14.1" customHeight="1" x14ac:dyDescent="0.2">
      <c r="A22" s="306">
        <v>22</v>
      </c>
      <c r="B22" s="307" t="s">
        <v>239</v>
      </c>
      <c r="C22" s="308"/>
      <c r="D22" s="113">
        <v>2.293944386201388</v>
      </c>
      <c r="E22" s="115">
        <v>919</v>
      </c>
      <c r="F22" s="114">
        <v>962</v>
      </c>
      <c r="G22" s="114">
        <v>1022</v>
      </c>
      <c r="H22" s="114">
        <v>1027</v>
      </c>
      <c r="I22" s="140">
        <v>1055</v>
      </c>
      <c r="J22" s="115">
        <v>-136</v>
      </c>
      <c r="K22" s="116">
        <v>-12.890995260663507</v>
      </c>
    </row>
    <row r="23" spans="1:255" ht="14.1" customHeight="1" x14ac:dyDescent="0.2">
      <c r="A23" s="306">
        <v>23</v>
      </c>
      <c r="B23" s="307" t="s">
        <v>240</v>
      </c>
      <c r="C23" s="308"/>
      <c r="D23" s="113">
        <v>0.52418750936049119</v>
      </c>
      <c r="E23" s="115">
        <v>210</v>
      </c>
      <c r="F23" s="114">
        <v>235</v>
      </c>
      <c r="G23" s="114">
        <v>243</v>
      </c>
      <c r="H23" s="114">
        <v>219</v>
      </c>
      <c r="I23" s="140">
        <v>206</v>
      </c>
      <c r="J23" s="115">
        <v>4</v>
      </c>
      <c r="K23" s="116">
        <v>1.941747572815534</v>
      </c>
    </row>
    <row r="24" spans="1:255" ht="14.1" customHeight="1" x14ac:dyDescent="0.2">
      <c r="A24" s="306">
        <v>24</v>
      </c>
      <c r="B24" s="307" t="s">
        <v>241</v>
      </c>
      <c r="C24" s="308"/>
      <c r="D24" s="113">
        <v>4.557935200439319</v>
      </c>
      <c r="E24" s="115">
        <v>1826</v>
      </c>
      <c r="F24" s="114">
        <v>1898</v>
      </c>
      <c r="G24" s="114">
        <v>1930</v>
      </c>
      <c r="H24" s="114">
        <v>1898</v>
      </c>
      <c r="I24" s="140">
        <v>1918</v>
      </c>
      <c r="J24" s="115">
        <v>-92</v>
      </c>
      <c r="K24" s="116">
        <v>-4.7966631908237751</v>
      </c>
    </row>
    <row r="25" spans="1:255" ht="14.1" customHeight="1" x14ac:dyDescent="0.2">
      <c r="A25" s="306">
        <v>25</v>
      </c>
      <c r="B25" s="307" t="s">
        <v>242</v>
      </c>
      <c r="C25" s="308"/>
      <c r="D25" s="113">
        <v>4.8175328241226101</v>
      </c>
      <c r="E25" s="115">
        <v>1930</v>
      </c>
      <c r="F25" s="114">
        <v>1905</v>
      </c>
      <c r="G25" s="114">
        <v>1928</v>
      </c>
      <c r="H25" s="114">
        <v>2045</v>
      </c>
      <c r="I25" s="140">
        <v>2050</v>
      </c>
      <c r="J25" s="115">
        <v>-120</v>
      </c>
      <c r="K25" s="116">
        <v>-5.8536585365853657</v>
      </c>
    </row>
    <row r="26" spans="1:255" ht="14.1" customHeight="1" x14ac:dyDescent="0.2">
      <c r="A26" s="306">
        <v>26</v>
      </c>
      <c r="B26" s="307" t="s">
        <v>243</v>
      </c>
      <c r="C26" s="308"/>
      <c r="D26" s="113">
        <v>3.9239179272128202</v>
      </c>
      <c r="E26" s="115">
        <v>1572</v>
      </c>
      <c r="F26" s="114">
        <v>1598</v>
      </c>
      <c r="G26" s="114">
        <v>1611</v>
      </c>
      <c r="H26" s="114">
        <v>1633</v>
      </c>
      <c r="I26" s="140">
        <v>1657</v>
      </c>
      <c r="J26" s="115">
        <v>-85</v>
      </c>
      <c r="K26" s="116">
        <v>-5.1297525648762825</v>
      </c>
    </row>
    <row r="27" spans="1:255" ht="14.1" customHeight="1" x14ac:dyDescent="0.2">
      <c r="A27" s="306">
        <v>27</v>
      </c>
      <c r="B27" s="307" t="s">
        <v>244</v>
      </c>
      <c r="C27" s="308"/>
      <c r="D27" s="113">
        <v>3.988817333133643</v>
      </c>
      <c r="E27" s="115">
        <v>1598</v>
      </c>
      <c r="F27" s="114">
        <v>1615</v>
      </c>
      <c r="G27" s="114">
        <v>1615</v>
      </c>
      <c r="H27" s="114">
        <v>1618</v>
      </c>
      <c r="I27" s="140">
        <v>1611</v>
      </c>
      <c r="J27" s="115">
        <v>-13</v>
      </c>
      <c r="K27" s="116">
        <v>-0.80695220360024833</v>
      </c>
    </row>
    <row r="28" spans="1:255" ht="14.1" customHeight="1" x14ac:dyDescent="0.2">
      <c r="A28" s="306">
        <v>28</v>
      </c>
      <c r="B28" s="307" t="s">
        <v>245</v>
      </c>
      <c r="C28" s="308"/>
      <c r="D28" s="113">
        <v>8.4868453896460486E-2</v>
      </c>
      <c r="E28" s="115">
        <v>34</v>
      </c>
      <c r="F28" s="114">
        <v>36</v>
      </c>
      <c r="G28" s="114">
        <v>38</v>
      </c>
      <c r="H28" s="114">
        <v>40</v>
      </c>
      <c r="I28" s="140">
        <v>41</v>
      </c>
      <c r="J28" s="115">
        <v>-7</v>
      </c>
      <c r="K28" s="116">
        <v>-17.073170731707318</v>
      </c>
    </row>
    <row r="29" spans="1:255" ht="14.1" customHeight="1" x14ac:dyDescent="0.2">
      <c r="A29" s="306">
        <v>29</v>
      </c>
      <c r="B29" s="307" t="s">
        <v>246</v>
      </c>
      <c r="C29" s="308"/>
      <c r="D29" s="113">
        <v>2.1916030153262445</v>
      </c>
      <c r="E29" s="115">
        <v>878</v>
      </c>
      <c r="F29" s="114">
        <v>899</v>
      </c>
      <c r="G29" s="114">
        <v>931</v>
      </c>
      <c r="H29" s="114">
        <v>932</v>
      </c>
      <c r="I29" s="140">
        <v>864</v>
      </c>
      <c r="J29" s="115">
        <v>14</v>
      </c>
      <c r="K29" s="116">
        <v>1.6203703703703705</v>
      </c>
    </row>
    <row r="30" spans="1:255" ht="14.1" customHeight="1" x14ac:dyDescent="0.2">
      <c r="A30" s="306" t="s">
        <v>247</v>
      </c>
      <c r="B30" s="307" t="s">
        <v>248</v>
      </c>
      <c r="C30" s="308"/>
      <c r="D30" s="113">
        <v>0.63651340422345359</v>
      </c>
      <c r="E30" s="115">
        <v>255</v>
      </c>
      <c r="F30" s="114">
        <v>269</v>
      </c>
      <c r="G30" s="114">
        <v>266</v>
      </c>
      <c r="H30" s="114">
        <v>266</v>
      </c>
      <c r="I30" s="140">
        <v>253</v>
      </c>
      <c r="J30" s="115">
        <v>2</v>
      </c>
      <c r="K30" s="116">
        <v>0.79051383399209485</v>
      </c>
    </row>
    <row r="31" spans="1:255" ht="14.1" customHeight="1" x14ac:dyDescent="0.2">
      <c r="A31" s="306" t="s">
        <v>249</v>
      </c>
      <c r="B31" s="307" t="s">
        <v>250</v>
      </c>
      <c r="C31" s="308"/>
      <c r="D31" s="113">
        <v>1.5426089561180172</v>
      </c>
      <c r="E31" s="115">
        <v>618</v>
      </c>
      <c r="F31" s="114">
        <v>625</v>
      </c>
      <c r="G31" s="114">
        <v>661</v>
      </c>
      <c r="H31" s="114">
        <v>663</v>
      </c>
      <c r="I31" s="140">
        <v>608</v>
      </c>
      <c r="J31" s="115">
        <v>10</v>
      </c>
      <c r="K31" s="116">
        <v>1.6447368421052631</v>
      </c>
    </row>
    <row r="32" spans="1:255" ht="14.1" customHeight="1" x14ac:dyDescent="0.2">
      <c r="A32" s="306">
        <v>31</v>
      </c>
      <c r="B32" s="307" t="s">
        <v>251</v>
      </c>
      <c r="C32" s="308"/>
      <c r="D32" s="113">
        <v>0.94852977884279366</v>
      </c>
      <c r="E32" s="115">
        <v>380</v>
      </c>
      <c r="F32" s="114">
        <v>373</v>
      </c>
      <c r="G32" s="114">
        <v>369</v>
      </c>
      <c r="H32" s="114">
        <v>400</v>
      </c>
      <c r="I32" s="140">
        <v>397</v>
      </c>
      <c r="J32" s="115">
        <v>-17</v>
      </c>
      <c r="K32" s="116">
        <v>-4.2821158690176322</v>
      </c>
    </row>
    <row r="33" spans="1:11" ht="14.1" customHeight="1" x14ac:dyDescent="0.2">
      <c r="A33" s="306">
        <v>32</v>
      </c>
      <c r="B33" s="307" t="s">
        <v>252</v>
      </c>
      <c r="C33" s="308"/>
      <c r="D33" s="113">
        <v>3.6593280415356197</v>
      </c>
      <c r="E33" s="115">
        <v>1466</v>
      </c>
      <c r="F33" s="114">
        <v>1437</v>
      </c>
      <c r="G33" s="114">
        <v>1462</v>
      </c>
      <c r="H33" s="114">
        <v>1415</v>
      </c>
      <c r="I33" s="140">
        <v>1413</v>
      </c>
      <c r="J33" s="115">
        <v>53</v>
      </c>
      <c r="K33" s="116">
        <v>3.750884642604388</v>
      </c>
    </row>
    <row r="34" spans="1:11" ht="14.1" customHeight="1" x14ac:dyDescent="0.2">
      <c r="A34" s="306">
        <v>33</v>
      </c>
      <c r="B34" s="307" t="s">
        <v>253</v>
      </c>
      <c r="C34" s="308"/>
      <c r="D34" s="113">
        <v>1.1582047825869901</v>
      </c>
      <c r="E34" s="115">
        <v>464</v>
      </c>
      <c r="F34" s="114">
        <v>457</v>
      </c>
      <c r="G34" s="114">
        <v>487</v>
      </c>
      <c r="H34" s="114">
        <v>483</v>
      </c>
      <c r="I34" s="140">
        <v>466</v>
      </c>
      <c r="J34" s="115">
        <v>-2</v>
      </c>
      <c r="K34" s="116">
        <v>-0.42918454935622319</v>
      </c>
    </row>
    <row r="35" spans="1:11" ht="14.1" customHeight="1" x14ac:dyDescent="0.2">
      <c r="A35" s="306">
        <v>34</v>
      </c>
      <c r="B35" s="307" t="s">
        <v>254</v>
      </c>
      <c r="C35" s="308"/>
      <c r="D35" s="113">
        <v>3.38974589386451</v>
      </c>
      <c r="E35" s="115">
        <v>1358</v>
      </c>
      <c r="F35" s="114">
        <v>1347</v>
      </c>
      <c r="G35" s="114">
        <v>1346</v>
      </c>
      <c r="H35" s="114">
        <v>1348</v>
      </c>
      <c r="I35" s="140">
        <v>1318</v>
      </c>
      <c r="J35" s="115">
        <v>40</v>
      </c>
      <c r="K35" s="116">
        <v>3.0349013657056148</v>
      </c>
    </row>
    <row r="36" spans="1:11" ht="14.1" customHeight="1" x14ac:dyDescent="0.2">
      <c r="A36" s="306">
        <v>41</v>
      </c>
      <c r="B36" s="307" t="s">
        <v>255</v>
      </c>
      <c r="C36" s="308"/>
      <c r="D36" s="113">
        <v>1.5476012181119265</v>
      </c>
      <c r="E36" s="115">
        <v>620</v>
      </c>
      <c r="F36" s="114">
        <v>648</v>
      </c>
      <c r="G36" s="114">
        <v>648</v>
      </c>
      <c r="H36" s="114">
        <v>613</v>
      </c>
      <c r="I36" s="140">
        <v>624</v>
      </c>
      <c r="J36" s="115">
        <v>-4</v>
      </c>
      <c r="K36" s="116">
        <v>-0.64102564102564108</v>
      </c>
    </row>
    <row r="37" spans="1:11" ht="14.1" customHeight="1" x14ac:dyDescent="0.2">
      <c r="A37" s="306">
        <v>42</v>
      </c>
      <c r="B37" s="307" t="s">
        <v>256</v>
      </c>
      <c r="C37" s="308"/>
      <c r="D37" s="113">
        <v>0.27457440966501923</v>
      </c>
      <c r="E37" s="115">
        <v>110</v>
      </c>
      <c r="F37" s="114">
        <v>112</v>
      </c>
      <c r="G37" s="114">
        <v>113</v>
      </c>
      <c r="H37" s="114">
        <v>164</v>
      </c>
      <c r="I37" s="140">
        <v>163</v>
      </c>
      <c r="J37" s="115">
        <v>-53</v>
      </c>
      <c r="K37" s="116">
        <v>-32.515337423312886</v>
      </c>
    </row>
    <row r="38" spans="1:11" ht="14.1" customHeight="1" x14ac:dyDescent="0.2">
      <c r="A38" s="306">
        <v>43</v>
      </c>
      <c r="B38" s="307" t="s">
        <v>257</v>
      </c>
      <c r="C38" s="308"/>
      <c r="D38" s="113">
        <v>1.2106235335230393</v>
      </c>
      <c r="E38" s="115">
        <v>485</v>
      </c>
      <c r="F38" s="114">
        <v>467</v>
      </c>
      <c r="G38" s="114">
        <v>469</v>
      </c>
      <c r="H38" s="114">
        <v>533</v>
      </c>
      <c r="I38" s="140">
        <v>531</v>
      </c>
      <c r="J38" s="115">
        <v>-46</v>
      </c>
      <c r="K38" s="116">
        <v>-8.662900188323917</v>
      </c>
    </row>
    <row r="39" spans="1:11" ht="14.1" customHeight="1" x14ac:dyDescent="0.2">
      <c r="A39" s="306">
        <v>51</v>
      </c>
      <c r="B39" s="307" t="s">
        <v>258</v>
      </c>
      <c r="C39" s="308"/>
      <c r="D39" s="113">
        <v>6.4500024961309972</v>
      </c>
      <c r="E39" s="115">
        <v>2584</v>
      </c>
      <c r="F39" s="114">
        <v>2590</v>
      </c>
      <c r="G39" s="114">
        <v>2635</v>
      </c>
      <c r="H39" s="114">
        <v>2623</v>
      </c>
      <c r="I39" s="140">
        <v>2576</v>
      </c>
      <c r="J39" s="115">
        <v>8</v>
      </c>
      <c r="K39" s="116">
        <v>0.3105590062111801</v>
      </c>
    </row>
    <row r="40" spans="1:11" ht="14.1" customHeight="1" x14ac:dyDescent="0.2">
      <c r="A40" s="306" t="s">
        <v>259</v>
      </c>
      <c r="B40" s="307" t="s">
        <v>260</v>
      </c>
      <c r="C40" s="308"/>
      <c r="D40" s="113">
        <v>4.9348509809794816</v>
      </c>
      <c r="E40" s="115">
        <v>1977</v>
      </c>
      <c r="F40" s="114">
        <v>1995</v>
      </c>
      <c r="G40" s="114">
        <v>2039</v>
      </c>
      <c r="H40" s="114">
        <v>2057</v>
      </c>
      <c r="I40" s="140">
        <v>2015</v>
      </c>
      <c r="J40" s="115">
        <v>-38</v>
      </c>
      <c r="K40" s="116">
        <v>-1.8858560794044665</v>
      </c>
    </row>
    <row r="41" spans="1:11" ht="14.1" customHeight="1" x14ac:dyDescent="0.2">
      <c r="A41" s="306"/>
      <c r="B41" s="307" t="s">
        <v>261</v>
      </c>
      <c r="C41" s="308"/>
      <c r="D41" s="113">
        <v>4.1535619789326548</v>
      </c>
      <c r="E41" s="115">
        <v>1664</v>
      </c>
      <c r="F41" s="114">
        <v>1673</v>
      </c>
      <c r="G41" s="114">
        <v>1722</v>
      </c>
      <c r="H41" s="114">
        <v>1752</v>
      </c>
      <c r="I41" s="140">
        <v>1709</v>
      </c>
      <c r="J41" s="115">
        <v>-45</v>
      </c>
      <c r="K41" s="116">
        <v>-2.6331187829139848</v>
      </c>
    </row>
    <row r="42" spans="1:11" ht="14.1" customHeight="1" x14ac:dyDescent="0.2">
      <c r="A42" s="306">
        <v>52</v>
      </c>
      <c r="B42" s="307" t="s">
        <v>262</v>
      </c>
      <c r="C42" s="308"/>
      <c r="D42" s="113">
        <v>4.8050521691378361</v>
      </c>
      <c r="E42" s="115">
        <v>1925</v>
      </c>
      <c r="F42" s="114">
        <v>1926</v>
      </c>
      <c r="G42" s="114">
        <v>1985</v>
      </c>
      <c r="H42" s="114">
        <v>1982</v>
      </c>
      <c r="I42" s="140">
        <v>1968</v>
      </c>
      <c r="J42" s="115">
        <v>-43</v>
      </c>
      <c r="K42" s="116">
        <v>-2.184959349593496</v>
      </c>
    </row>
    <row r="43" spans="1:11" ht="14.1" customHeight="1" x14ac:dyDescent="0.2">
      <c r="A43" s="306" t="s">
        <v>263</v>
      </c>
      <c r="B43" s="307" t="s">
        <v>264</v>
      </c>
      <c r="C43" s="308"/>
      <c r="D43" s="113">
        <v>2.8980080874644303</v>
      </c>
      <c r="E43" s="115">
        <v>1161</v>
      </c>
      <c r="F43" s="114">
        <v>1178</v>
      </c>
      <c r="G43" s="114">
        <v>1214</v>
      </c>
      <c r="H43" s="114">
        <v>1234</v>
      </c>
      <c r="I43" s="140">
        <v>1244</v>
      </c>
      <c r="J43" s="115">
        <v>-83</v>
      </c>
      <c r="K43" s="116">
        <v>-6.672025723472669</v>
      </c>
    </row>
    <row r="44" spans="1:11" ht="14.1" customHeight="1" x14ac:dyDescent="0.2">
      <c r="A44" s="306">
        <v>53</v>
      </c>
      <c r="B44" s="307" t="s">
        <v>265</v>
      </c>
      <c r="C44" s="308"/>
      <c r="D44" s="113">
        <v>1.0708401976935749</v>
      </c>
      <c r="E44" s="115">
        <v>429</v>
      </c>
      <c r="F44" s="114">
        <v>411</v>
      </c>
      <c r="G44" s="114">
        <v>432</v>
      </c>
      <c r="H44" s="114">
        <v>485</v>
      </c>
      <c r="I44" s="140">
        <v>476</v>
      </c>
      <c r="J44" s="115">
        <v>-47</v>
      </c>
      <c r="K44" s="116">
        <v>-9.8739495798319332</v>
      </c>
    </row>
    <row r="45" spans="1:11" ht="14.1" customHeight="1" x14ac:dyDescent="0.2">
      <c r="A45" s="306" t="s">
        <v>266</v>
      </c>
      <c r="B45" s="307" t="s">
        <v>267</v>
      </c>
      <c r="C45" s="308"/>
      <c r="D45" s="113">
        <v>1.0333982327392541</v>
      </c>
      <c r="E45" s="115">
        <v>414</v>
      </c>
      <c r="F45" s="114">
        <v>397</v>
      </c>
      <c r="G45" s="114">
        <v>418</v>
      </c>
      <c r="H45" s="114">
        <v>471</v>
      </c>
      <c r="I45" s="140">
        <v>462</v>
      </c>
      <c r="J45" s="115">
        <v>-48</v>
      </c>
      <c r="K45" s="116">
        <v>-10.38961038961039</v>
      </c>
    </row>
    <row r="46" spans="1:11" ht="14.1" customHeight="1" x14ac:dyDescent="0.2">
      <c r="A46" s="306">
        <v>54</v>
      </c>
      <c r="B46" s="307" t="s">
        <v>268</v>
      </c>
      <c r="C46" s="308"/>
      <c r="D46" s="113">
        <v>3.7591732814138088</v>
      </c>
      <c r="E46" s="115">
        <v>1506</v>
      </c>
      <c r="F46" s="114">
        <v>1469</v>
      </c>
      <c r="G46" s="114">
        <v>1290</v>
      </c>
      <c r="H46" s="114">
        <v>1277</v>
      </c>
      <c r="I46" s="140">
        <v>1229</v>
      </c>
      <c r="J46" s="115">
        <v>277</v>
      </c>
      <c r="K46" s="116">
        <v>22.538649308380798</v>
      </c>
    </row>
    <row r="47" spans="1:11" ht="14.1" customHeight="1" x14ac:dyDescent="0.2">
      <c r="A47" s="306">
        <v>61</v>
      </c>
      <c r="B47" s="307" t="s">
        <v>269</v>
      </c>
      <c r="C47" s="308"/>
      <c r="D47" s="113">
        <v>1.6699116369627078</v>
      </c>
      <c r="E47" s="115">
        <v>669</v>
      </c>
      <c r="F47" s="114">
        <v>661</v>
      </c>
      <c r="G47" s="114">
        <v>668</v>
      </c>
      <c r="H47" s="114">
        <v>714</v>
      </c>
      <c r="I47" s="140">
        <v>727</v>
      </c>
      <c r="J47" s="115">
        <v>-58</v>
      </c>
      <c r="K47" s="116">
        <v>-7.9779917469050892</v>
      </c>
    </row>
    <row r="48" spans="1:11" ht="14.1" customHeight="1" x14ac:dyDescent="0.2">
      <c r="A48" s="306">
        <v>62</v>
      </c>
      <c r="B48" s="307" t="s">
        <v>270</v>
      </c>
      <c r="C48" s="308"/>
      <c r="D48" s="113">
        <v>6.4524986271279516</v>
      </c>
      <c r="E48" s="115">
        <v>2585</v>
      </c>
      <c r="F48" s="114">
        <v>2639</v>
      </c>
      <c r="G48" s="114">
        <v>2710</v>
      </c>
      <c r="H48" s="114">
        <v>2728</v>
      </c>
      <c r="I48" s="140">
        <v>2602</v>
      </c>
      <c r="J48" s="115">
        <v>-17</v>
      </c>
      <c r="K48" s="116">
        <v>-0.65334358186010766</v>
      </c>
    </row>
    <row r="49" spans="1:11" ht="14.1" customHeight="1" x14ac:dyDescent="0.2">
      <c r="A49" s="306">
        <v>63</v>
      </c>
      <c r="B49" s="307" t="s">
        <v>271</v>
      </c>
      <c r="C49" s="308"/>
      <c r="D49" s="113">
        <v>2.5610304028755428</v>
      </c>
      <c r="E49" s="115">
        <v>1026</v>
      </c>
      <c r="F49" s="114">
        <v>1018</v>
      </c>
      <c r="G49" s="114">
        <v>1138</v>
      </c>
      <c r="H49" s="114">
        <v>1094</v>
      </c>
      <c r="I49" s="140">
        <v>933</v>
      </c>
      <c r="J49" s="115">
        <v>93</v>
      </c>
      <c r="K49" s="116">
        <v>9.9678456591639879</v>
      </c>
    </row>
    <row r="50" spans="1:11" ht="14.1" customHeight="1" x14ac:dyDescent="0.2">
      <c r="A50" s="306" t="s">
        <v>272</v>
      </c>
      <c r="B50" s="307" t="s">
        <v>273</v>
      </c>
      <c r="C50" s="308"/>
      <c r="D50" s="113">
        <v>0.53666816434526488</v>
      </c>
      <c r="E50" s="115">
        <v>215</v>
      </c>
      <c r="F50" s="114">
        <v>209</v>
      </c>
      <c r="G50" s="114">
        <v>235</v>
      </c>
      <c r="H50" s="114">
        <v>231</v>
      </c>
      <c r="I50" s="140">
        <v>201</v>
      </c>
      <c r="J50" s="115">
        <v>14</v>
      </c>
      <c r="K50" s="116">
        <v>6.9651741293532341</v>
      </c>
    </row>
    <row r="51" spans="1:11" ht="14.1" customHeight="1" x14ac:dyDescent="0.2">
      <c r="A51" s="306" t="s">
        <v>274</v>
      </c>
      <c r="B51" s="307" t="s">
        <v>275</v>
      </c>
      <c r="C51" s="308"/>
      <c r="D51" s="113">
        <v>1.7497878288652589</v>
      </c>
      <c r="E51" s="115">
        <v>701</v>
      </c>
      <c r="F51" s="114">
        <v>700</v>
      </c>
      <c r="G51" s="114">
        <v>787</v>
      </c>
      <c r="H51" s="114">
        <v>751</v>
      </c>
      <c r="I51" s="140">
        <v>623</v>
      </c>
      <c r="J51" s="115">
        <v>78</v>
      </c>
      <c r="K51" s="116">
        <v>12.520064205457464</v>
      </c>
    </row>
    <row r="52" spans="1:11" ht="14.1" customHeight="1" x14ac:dyDescent="0.2">
      <c r="A52" s="306">
        <v>71</v>
      </c>
      <c r="B52" s="307" t="s">
        <v>276</v>
      </c>
      <c r="C52" s="308"/>
      <c r="D52" s="113">
        <v>8.7863811092806152</v>
      </c>
      <c r="E52" s="115">
        <v>3520</v>
      </c>
      <c r="F52" s="114">
        <v>3523</v>
      </c>
      <c r="G52" s="114">
        <v>3688</v>
      </c>
      <c r="H52" s="114">
        <v>3725</v>
      </c>
      <c r="I52" s="140">
        <v>3613</v>
      </c>
      <c r="J52" s="115">
        <v>-93</v>
      </c>
      <c r="K52" s="116">
        <v>-2.5740381954054801</v>
      </c>
    </row>
    <row r="53" spans="1:11" ht="14.1" customHeight="1" x14ac:dyDescent="0.2">
      <c r="A53" s="306" t="s">
        <v>277</v>
      </c>
      <c r="B53" s="307" t="s">
        <v>278</v>
      </c>
      <c r="C53" s="308"/>
      <c r="D53" s="113">
        <v>3.7292197094503519</v>
      </c>
      <c r="E53" s="115">
        <v>1494</v>
      </c>
      <c r="F53" s="114">
        <v>1507</v>
      </c>
      <c r="G53" s="114">
        <v>1669</v>
      </c>
      <c r="H53" s="114">
        <v>1647</v>
      </c>
      <c r="I53" s="140">
        <v>1552</v>
      </c>
      <c r="J53" s="115">
        <v>-58</v>
      </c>
      <c r="K53" s="116">
        <v>-3.7371134020618557</v>
      </c>
    </row>
    <row r="54" spans="1:11" ht="14.1" customHeight="1" x14ac:dyDescent="0.2">
      <c r="A54" s="306" t="s">
        <v>279</v>
      </c>
      <c r="B54" s="307" t="s">
        <v>280</v>
      </c>
      <c r="C54" s="308"/>
      <c r="D54" s="113">
        <v>3.9963057261245072</v>
      </c>
      <c r="E54" s="115">
        <v>1601</v>
      </c>
      <c r="F54" s="114">
        <v>1584</v>
      </c>
      <c r="G54" s="114">
        <v>1584</v>
      </c>
      <c r="H54" s="114">
        <v>1588</v>
      </c>
      <c r="I54" s="140">
        <v>1571</v>
      </c>
      <c r="J54" s="115">
        <v>30</v>
      </c>
      <c r="K54" s="116">
        <v>1.9096117122851686</v>
      </c>
    </row>
    <row r="55" spans="1:11" ht="14.1" customHeight="1" x14ac:dyDescent="0.2">
      <c r="A55" s="306">
        <v>72</v>
      </c>
      <c r="B55" s="307" t="s">
        <v>281</v>
      </c>
      <c r="C55" s="308"/>
      <c r="D55" s="113">
        <v>2.7157905246867355</v>
      </c>
      <c r="E55" s="115">
        <v>1088</v>
      </c>
      <c r="F55" s="114">
        <v>1102</v>
      </c>
      <c r="G55" s="114">
        <v>1122</v>
      </c>
      <c r="H55" s="114">
        <v>1155</v>
      </c>
      <c r="I55" s="140">
        <v>1157</v>
      </c>
      <c r="J55" s="115">
        <v>-69</v>
      </c>
      <c r="K55" s="116">
        <v>-5.9636992221261886</v>
      </c>
    </row>
    <row r="56" spans="1:11" ht="14.1" customHeight="1" x14ac:dyDescent="0.2">
      <c r="A56" s="306" t="s">
        <v>282</v>
      </c>
      <c r="B56" s="307" t="s">
        <v>283</v>
      </c>
      <c r="C56" s="308"/>
      <c r="D56" s="113">
        <v>1.0658479356996655</v>
      </c>
      <c r="E56" s="115">
        <v>427</v>
      </c>
      <c r="F56" s="114">
        <v>430</v>
      </c>
      <c r="G56" s="114">
        <v>438</v>
      </c>
      <c r="H56" s="114">
        <v>437</v>
      </c>
      <c r="I56" s="140">
        <v>439</v>
      </c>
      <c r="J56" s="115">
        <v>-12</v>
      </c>
      <c r="K56" s="116">
        <v>-2.7334851936218678</v>
      </c>
    </row>
    <row r="57" spans="1:11" ht="14.1" customHeight="1" x14ac:dyDescent="0.2">
      <c r="A57" s="306" t="s">
        <v>284</v>
      </c>
      <c r="B57" s="307" t="s">
        <v>285</v>
      </c>
      <c r="C57" s="308"/>
      <c r="D57" s="113">
        <v>1.2904997254255903</v>
      </c>
      <c r="E57" s="115">
        <v>517</v>
      </c>
      <c r="F57" s="114">
        <v>526</v>
      </c>
      <c r="G57" s="114">
        <v>533</v>
      </c>
      <c r="H57" s="114">
        <v>571</v>
      </c>
      <c r="I57" s="140">
        <v>570</v>
      </c>
      <c r="J57" s="115">
        <v>-53</v>
      </c>
      <c r="K57" s="116">
        <v>-9.2982456140350873</v>
      </c>
    </row>
    <row r="58" spans="1:11" ht="14.1" customHeight="1" x14ac:dyDescent="0.2">
      <c r="A58" s="306">
        <v>73</v>
      </c>
      <c r="B58" s="307" t="s">
        <v>286</v>
      </c>
      <c r="C58" s="308"/>
      <c r="D58" s="113">
        <v>3.1326444011781738</v>
      </c>
      <c r="E58" s="115">
        <v>1255</v>
      </c>
      <c r="F58" s="114">
        <v>1250</v>
      </c>
      <c r="G58" s="114">
        <v>1256</v>
      </c>
      <c r="H58" s="114">
        <v>1247</v>
      </c>
      <c r="I58" s="140">
        <v>1248</v>
      </c>
      <c r="J58" s="115">
        <v>7</v>
      </c>
      <c r="K58" s="116">
        <v>0.5608974358974359</v>
      </c>
    </row>
    <row r="59" spans="1:11" ht="14.1" customHeight="1" x14ac:dyDescent="0.2">
      <c r="A59" s="306" t="s">
        <v>287</v>
      </c>
      <c r="B59" s="307" t="s">
        <v>288</v>
      </c>
      <c r="C59" s="308"/>
      <c r="D59" s="113">
        <v>2.7956667165892868</v>
      </c>
      <c r="E59" s="115">
        <v>1120</v>
      </c>
      <c r="F59" s="114">
        <v>1119</v>
      </c>
      <c r="G59" s="114">
        <v>1126</v>
      </c>
      <c r="H59" s="114">
        <v>1112</v>
      </c>
      <c r="I59" s="140">
        <v>1109</v>
      </c>
      <c r="J59" s="115">
        <v>11</v>
      </c>
      <c r="K59" s="116">
        <v>0.99188458070333629</v>
      </c>
    </row>
    <row r="60" spans="1:11" ht="14.1" customHeight="1" x14ac:dyDescent="0.2">
      <c r="A60" s="306">
        <v>81</v>
      </c>
      <c r="B60" s="307" t="s">
        <v>289</v>
      </c>
      <c r="C60" s="308"/>
      <c r="D60" s="113">
        <v>6.2652888023563476</v>
      </c>
      <c r="E60" s="115">
        <v>2510</v>
      </c>
      <c r="F60" s="114">
        <v>2515</v>
      </c>
      <c r="G60" s="114">
        <v>2511</v>
      </c>
      <c r="H60" s="114">
        <v>2530</v>
      </c>
      <c r="I60" s="140">
        <v>2548</v>
      </c>
      <c r="J60" s="115">
        <v>-38</v>
      </c>
      <c r="K60" s="116">
        <v>-1.4913657770800628</v>
      </c>
    </row>
    <row r="61" spans="1:11" ht="14.1" customHeight="1" x14ac:dyDescent="0.2">
      <c r="A61" s="306" t="s">
        <v>290</v>
      </c>
      <c r="B61" s="307" t="s">
        <v>291</v>
      </c>
      <c r="C61" s="308"/>
      <c r="D61" s="113">
        <v>1.452748240227647</v>
      </c>
      <c r="E61" s="115">
        <v>582</v>
      </c>
      <c r="F61" s="114">
        <v>586</v>
      </c>
      <c r="G61" s="114">
        <v>585</v>
      </c>
      <c r="H61" s="114">
        <v>585</v>
      </c>
      <c r="I61" s="140">
        <v>595</v>
      </c>
      <c r="J61" s="115">
        <v>-13</v>
      </c>
      <c r="K61" s="116">
        <v>-2.1848739495798317</v>
      </c>
    </row>
    <row r="62" spans="1:11" ht="14.1" customHeight="1" x14ac:dyDescent="0.2">
      <c r="A62" s="306" t="s">
        <v>292</v>
      </c>
      <c r="B62" s="307" t="s">
        <v>293</v>
      </c>
      <c r="C62" s="308"/>
      <c r="D62" s="113">
        <v>3.0477759472817132</v>
      </c>
      <c r="E62" s="115">
        <v>1221</v>
      </c>
      <c r="F62" s="114">
        <v>1223</v>
      </c>
      <c r="G62" s="114">
        <v>1217</v>
      </c>
      <c r="H62" s="114">
        <v>1230</v>
      </c>
      <c r="I62" s="140">
        <v>1235</v>
      </c>
      <c r="J62" s="115">
        <v>-14</v>
      </c>
      <c r="K62" s="116">
        <v>-1.1336032388663968</v>
      </c>
    </row>
    <row r="63" spans="1:11" ht="14.1" customHeight="1" x14ac:dyDescent="0.2">
      <c r="A63" s="306"/>
      <c r="B63" s="307" t="s">
        <v>294</v>
      </c>
      <c r="C63" s="308"/>
      <c r="D63" s="113">
        <v>2.4736658179821278</v>
      </c>
      <c r="E63" s="115">
        <v>991</v>
      </c>
      <c r="F63" s="114">
        <v>989</v>
      </c>
      <c r="G63" s="114">
        <v>986</v>
      </c>
      <c r="H63" s="114">
        <v>1001</v>
      </c>
      <c r="I63" s="140">
        <v>1010</v>
      </c>
      <c r="J63" s="115">
        <v>-19</v>
      </c>
      <c r="K63" s="116">
        <v>-1.8811881188118811</v>
      </c>
    </row>
    <row r="64" spans="1:11" ht="14.1" customHeight="1" x14ac:dyDescent="0.2">
      <c r="A64" s="306" t="s">
        <v>295</v>
      </c>
      <c r="B64" s="307" t="s">
        <v>296</v>
      </c>
      <c r="C64" s="308"/>
      <c r="D64" s="113">
        <v>0.52668364035744597</v>
      </c>
      <c r="E64" s="115">
        <v>211</v>
      </c>
      <c r="F64" s="114">
        <v>212</v>
      </c>
      <c r="G64" s="114">
        <v>212</v>
      </c>
      <c r="H64" s="114">
        <v>221</v>
      </c>
      <c r="I64" s="140">
        <v>224</v>
      </c>
      <c r="J64" s="115">
        <v>-13</v>
      </c>
      <c r="K64" s="116">
        <v>-5.8035714285714288</v>
      </c>
    </row>
    <row r="65" spans="1:11" ht="14.1" customHeight="1" x14ac:dyDescent="0.2">
      <c r="A65" s="306" t="s">
        <v>297</v>
      </c>
      <c r="B65" s="307" t="s">
        <v>298</v>
      </c>
      <c r="C65" s="308"/>
      <c r="D65" s="113">
        <v>0.69642054815036691</v>
      </c>
      <c r="E65" s="115">
        <v>279</v>
      </c>
      <c r="F65" s="114">
        <v>279</v>
      </c>
      <c r="G65" s="114">
        <v>282</v>
      </c>
      <c r="H65" s="114">
        <v>279</v>
      </c>
      <c r="I65" s="140">
        <v>282</v>
      </c>
      <c r="J65" s="115">
        <v>-3</v>
      </c>
      <c r="K65" s="116">
        <v>-1.0638297872340425</v>
      </c>
    </row>
    <row r="66" spans="1:11" ht="14.1" customHeight="1" x14ac:dyDescent="0.2">
      <c r="A66" s="306">
        <v>82</v>
      </c>
      <c r="B66" s="307" t="s">
        <v>299</v>
      </c>
      <c r="C66" s="308"/>
      <c r="D66" s="113">
        <v>3.9413908441915031</v>
      </c>
      <c r="E66" s="115">
        <v>1579</v>
      </c>
      <c r="F66" s="114">
        <v>1580</v>
      </c>
      <c r="G66" s="114">
        <v>1533</v>
      </c>
      <c r="H66" s="114">
        <v>1495</v>
      </c>
      <c r="I66" s="140">
        <v>1504</v>
      </c>
      <c r="J66" s="115">
        <v>75</v>
      </c>
      <c r="K66" s="116">
        <v>4.9867021276595747</v>
      </c>
    </row>
    <row r="67" spans="1:11" ht="14.1" customHeight="1" x14ac:dyDescent="0.2">
      <c r="A67" s="306" t="s">
        <v>300</v>
      </c>
      <c r="B67" s="307" t="s">
        <v>301</v>
      </c>
      <c r="C67" s="308"/>
      <c r="D67" s="113">
        <v>2.6259298087963656</v>
      </c>
      <c r="E67" s="115">
        <v>1052</v>
      </c>
      <c r="F67" s="114">
        <v>1047</v>
      </c>
      <c r="G67" s="114">
        <v>1003</v>
      </c>
      <c r="H67" s="114">
        <v>969</v>
      </c>
      <c r="I67" s="140">
        <v>975</v>
      </c>
      <c r="J67" s="115">
        <v>77</v>
      </c>
      <c r="K67" s="116">
        <v>7.8974358974358978</v>
      </c>
    </row>
    <row r="68" spans="1:11" ht="14.1" customHeight="1" x14ac:dyDescent="0.2">
      <c r="A68" s="306" t="s">
        <v>302</v>
      </c>
      <c r="B68" s="307" t="s">
        <v>303</v>
      </c>
      <c r="C68" s="308"/>
      <c r="D68" s="113">
        <v>0.82871549098896713</v>
      </c>
      <c r="E68" s="115">
        <v>332</v>
      </c>
      <c r="F68" s="114">
        <v>338</v>
      </c>
      <c r="G68" s="114">
        <v>338</v>
      </c>
      <c r="H68" s="114">
        <v>341</v>
      </c>
      <c r="I68" s="140">
        <v>341</v>
      </c>
      <c r="J68" s="115">
        <v>-9</v>
      </c>
      <c r="K68" s="116">
        <v>-2.6392961876832843</v>
      </c>
    </row>
    <row r="69" spans="1:11" ht="14.1" customHeight="1" x14ac:dyDescent="0.2">
      <c r="A69" s="306">
        <v>83</v>
      </c>
      <c r="B69" s="307" t="s">
        <v>304</v>
      </c>
      <c r="C69" s="308"/>
      <c r="D69" s="113">
        <v>6.9217712545554395</v>
      </c>
      <c r="E69" s="115">
        <v>2773</v>
      </c>
      <c r="F69" s="114">
        <v>2774</v>
      </c>
      <c r="G69" s="114">
        <v>2731</v>
      </c>
      <c r="H69" s="114">
        <v>2689</v>
      </c>
      <c r="I69" s="140">
        <v>2688</v>
      </c>
      <c r="J69" s="115">
        <v>85</v>
      </c>
      <c r="K69" s="116">
        <v>3.1622023809523809</v>
      </c>
    </row>
    <row r="70" spans="1:11" ht="14.1" customHeight="1" x14ac:dyDescent="0.2">
      <c r="A70" s="306" t="s">
        <v>305</v>
      </c>
      <c r="B70" s="307" t="s">
        <v>306</v>
      </c>
      <c r="C70" s="308"/>
      <c r="D70" s="113">
        <v>6.1604513004842492</v>
      </c>
      <c r="E70" s="115">
        <v>2468</v>
      </c>
      <c r="F70" s="114">
        <v>2482</v>
      </c>
      <c r="G70" s="114">
        <v>2447</v>
      </c>
      <c r="H70" s="114">
        <v>2406</v>
      </c>
      <c r="I70" s="140">
        <v>2406</v>
      </c>
      <c r="J70" s="115">
        <v>62</v>
      </c>
      <c r="K70" s="116">
        <v>2.5768911055694099</v>
      </c>
    </row>
    <row r="71" spans="1:11" ht="14.1" customHeight="1" x14ac:dyDescent="0.2">
      <c r="A71" s="306"/>
      <c r="B71" s="307" t="s">
        <v>307</v>
      </c>
      <c r="C71" s="308"/>
      <c r="D71" s="113">
        <v>4.016274774100145</v>
      </c>
      <c r="E71" s="115">
        <v>1609</v>
      </c>
      <c r="F71" s="114">
        <v>1619</v>
      </c>
      <c r="G71" s="114">
        <v>1589</v>
      </c>
      <c r="H71" s="114">
        <v>1564</v>
      </c>
      <c r="I71" s="140">
        <v>1547</v>
      </c>
      <c r="J71" s="115">
        <v>62</v>
      </c>
      <c r="K71" s="116">
        <v>4.0077569489334195</v>
      </c>
    </row>
    <row r="72" spans="1:11" ht="14.1" customHeight="1" x14ac:dyDescent="0.2">
      <c r="A72" s="306">
        <v>84</v>
      </c>
      <c r="B72" s="307" t="s">
        <v>308</v>
      </c>
      <c r="C72" s="308"/>
      <c r="D72" s="113">
        <v>1.2430732364834507</v>
      </c>
      <c r="E72" s="115">
        <v>498</v>
      </c>
      <c r="F72" s="114">
        <v>509</v>
      </c>
      <c r="G72" s="114">
        <v>497</v>
      </c>
      <c r="H72" s="114">
        <v>476</v>
      </c>
      <c r="I72" s="140">
        <v>490</v>
      </c>
      <c r="J72" s="115">
        <v>8</v>
      </c>
      <c r="K72" s="116">
        <v>1.6326530612244898</v>
      </c>
    </row>
    <row r="73" spans="1:11" ht="14.1" customHeight="1" x14ac:dyDescent="0.2">
      <c r="A73" s="306" t="s">
        <v>309</v>
      </c>
      <c r="B73" s="307" t="s">
        <v>310</v>
      </c>
      <c r="C73" s="308"/>
      <c r="D73" s="113">
        <v>0.43432679347012132</v>
      </c>
      <c r="E73" s="115">
        <v>174</v>
      </c>
      <c r="F73" s="114">
        <v>175</v>
      </c>
      <c r="G73" s="114">
        <v>174</v>
      </c>
      <c r="H73" s="114">
        <v>138</v>
      </c>
      <c r="I73" s="140">
        <v>148</v>
      </c>
      <c r="J73" s="115">
        <v>26</v>
      </c>
      <c r="K73" s="116">
        <v>17.567567567567568</v>
      </c>
    </row>
    <row r="74" spans="1:11" ht="14.1" customHeight="1" x14ac:dyDescent="0.2">
      <c r="A74" s="306" t="s">
        <v>311</v>
      </c>
      <c r="B74" s="307" t="s">
        <v>312</v>
      </c>
      <c r="C74" s="308"/>
      <c r="D74" s="113">
        <v>0.17472916978683042</v>
      </c>
      <c r="E74" s="115">
        <v>70</v>
      </c>
      <c r="F74" s="114">
        <v>74</v>
      </c>
      <c r="G74" s="114">
        <v>73</v>
      </c>
      <c r="H74" s="114">
        <v>87</v>
      </c>
      <c r="I74" s="140">
        <v>87</v>
      </c>
      <c r="J74" s="115">
        <v>-17</v>
      </c>
      <c r="K74" s="116">
        <v>-19.540229885057471</v>
      </c>
    </row>
    <row r="75" spans="1:11" ht="14.1" customHeight="1" x14ac:dyDescent="0.2">
      <c r="A75" s="306" t="s">
        <v>313</v>
      </c>
      <c r="B75" s="307" t="s">
        <v>314</v>
      </c>
      <c r="C75" s="308"/>
      <c r="D75" s="113">
        <v>0.40686935250361939</v>
      </c>
      <c r="E75" s="115">
        <v>163</v>
      </c>
      <c r="F75" s="114">
        <v>168</v>
      </c>
      <c r="G75" s="114">
        <v>159</v>
      </c>
      <c r="H75" s="114">
        <v>162</v>
      </c>
      <c r="I75" s="140">
        <v>166</v>
      </c>
      <c r="J75" s="115">
        <v>-3</v>
      </c>
      <c r="K75" s="116">
        <v>-1.8072289156626506</v>
      </c>
    </row>
    <row r="76" spans="1:11" ht="14.1" customHeight="1" x14ac:dyDescent="0.2">
      <c r="A76" s="306">
        <v>91</v>
      </c>
      <c r="B76" s="307" t="s">
        <v>315</v>
      </c>
      <c r="C76" s="308"/>
      <c r="D76" s="113">
        <v>0.1847136937746493</v>
      </c>
      <c r="E76" s="115">
        <v>74</v>
      </c>
      <c r="F76" s="114">
        <v>76</v>
      </c>
      <c r="G76" s="114">
        <v>74</v>
      </c>
      <c r="H76" s="114">
        <v>82</v>
      </c>
      <c r="I76" s="140">
        <v>83</v>
      </c>
      <c r="J76" s="115">
        <v>-9</v>
      </c>
      <c r="K76" s="116">
        <v>-10.843373493975903</v>
      </c>
    </row>
    <row r="77" spans="1:11" ht="14.1" customHeight="1" x14ac:dyDescent="0.2">
      <c r="A77" s="306">
        <v>92</v>
      </c>
      <c r="B77" s="307" t="s">
        <v>316</v>
      </c>
      <c r="C77" s="308"/>
      <c r="D77" s="113">
        <v>0.74883929908641611</v>
      </c>
      <c r="E77" s="115">
        <v>300</v>
      </c>
      <c r="F77" s="114">
        <v>307</v>
      </c>
      <c r="G77" s="114">
        <v>313</v>
      </c>
      <c r="H77" s="114">
        <v>325</v>
      </c>
      <c r="I77" s="140">
        <v>333</v>
      </c>
      <c r="J77" s="115">
        <v>-33</v>
      </c>
      <c r="K77" s="116">
        <v>-9.9099099099099099</v>
      </c>
    </row>
    <row r="78" spans="1:11" ht="14.1" customHeight="1" x14ac:dyDescent="0.2">
      <c r="A78" s="306">
        <v>93</v>
      </c>
      <c r="B78" s="307" t="s">
        <v>317</v>
      </c>
      <c r="C78" s="308"/>
      <c r="D78" s="113">
        <v>7.9876191902551047E-2</v>
      </c>
      <c r="E78" s="115">
        <v>32</v>
      </c>
      <c r="F78" s="114">
        <v>34</v>
      </c>
      <c r="G78" s="114">
        <v>32</v>
      </c>
      <c r="H78" s="114">
        <v>28</v>
      </c>
      <c r="I78" s="140">
        <v>24</v>
      </c>
      <c r="J78" s="115">
        <v>8</v>
      </c>
      <c r="K78" s="116">
        <v>33.333333333333336</v>
      </c>
    </row>
    <row r="79" spans="1:11" ht="14.1" customHeight="1" x14ac:dyDescent="0.2">
      <c r="A79" s="306">
        <v>94</v>
      </c>
      <c r="B79" s="307" t="s">
        <v>318</v>
      </c>
      <c r="C79" s="308"/>
      <c r="D79" s="113">
        <v>0.20468274175028706</v>
      </c>
      <c r="E79" s="115">
        <v>82</v>
      </c>
      <c r="F79" s="114">
        <v>86</v>
      </c>
      <c r="G79" s="114">
        <v>86</v>
      </c>
      <c r="H79" s="114">
        <v>83</v>
      </c>
      <c r="I79" s="140">
        <v>86</v>
      </c>
      <c r="J79" s="115">
        <v>-4</v>
      </c>
      <c r="K79" s="116">
        <v>-4.6511627906976747</v>
      </c>
    </row>
    <row r="80" spans="1:11" ht="14.1" customHeight="1" x14ac:dyDescent="0.2">
      <c r="A80" s="306" t="s">
        <v>319</v>
      </c>
      <c r="B80" s="307" t="s">
        <v>320</v>
      </c>
      <c r="C80" s="308"/>
      <c r="D80" s="113">
        <v>9.9845239878188809E-3</v>
      </c>
      <c r="E80" s="115">
        <v>4</v>
      </c>
      <c r="F80" s="114">
        <v>4</v>
      </c>
      <c r="G80" s="114">
        <v>4</v>
      </c>
      <c r="H80" s="114">
        <v>4</v>
      </c>
      <c r="I80" s="140">
        <v>4</v>
      </c>
      <c r="J80" s="115">
        <v>0</v>
      </c>
      <c r="K80" s="116">
        <v>0</v>
      </c>
    </row>
    <row r="81" spans="1:11" ht="14.1" customHeight="1" x14ac:dyDescent="0.2">
      <c r="A81" s="310" t="s">
        <v>321</v>
      </c>
      <c r="B81" s="311" t="s">
        <v>224</v>
      </c>
      <c r="C81" s="312"/>
      <c r="D81" s="125">
        <v>0.87614197993110676</v>
      </c>
      <c r="E81" s="143">
        <v>351</v>
      </c>
      <c r="F81" s="144">
        <v>354</v>
      </c>
      <c r="G81" s="144">
        <v>352</v>
      </c>
      <c r="H81" s="144">
        <v>344</v>
      </c>
      <c r="I81" s="145">
        <v>343</v>
      </c>
      <c r="J81" s="143">
        <v>8</v>
      </c>
      <c r="K81" s="146">
        <v>2.3323615160349855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4715</v>
      </c>
      <c r="E12" s="114">
        <v>4900</v>
      </c>
      <c r="F12" s="114">
        <v>4945</v>
      </c>
      <c r="G12" s="114">
        <v>4981</v>
      </c>
      <c r="H12" s="140">
        <v>4692</v>
      </c>
      <c r="I12" s="115">
        <v>23</v>
      </c>
      <c r="J12" s="116">
        <v>0.49019607843137253</v>
      </c>
      <c r="K12"/>
      <c r="L12"/>
      <c r="M12"/>
      <c r="N12"/>
      <c r="O12"/>
      <c r="P12"/>
    </row>
    <row r="13" spans="1:16" s="110" customFormat="1" ht="14.45" customHeight="1" x14ac:dyDescent="0.2">
      <c r="A13" s="120" t="s">
        <v>105</v>
      </c>
      <c r="B13" s="119" t="s">
        <v>106</v>
      </c>
      <c r="C13" s="113">
        <v>42.226935312831387</v>
      </c>
      <c r="D13" s="115">
        <v>1991</v>
      </c>
      <c r="E13" s="114">
        <v>2066</v>
      </c>
      <c r="F13" s="114">
        <v>2077</v>
      </c>
      <c r="G13" s="114">
        <v>2067</v>
      </c>
      <c r="H13" s="140">
        <v>1938</v>
      </c>
      <c r="I13" s="115">
        <v>53</v>
      </c>
      <c r="J13" s="116">
        <v>2.734778121775026</v>
      </c>
      <c r="K13"/>
      <c r="L13"/>
      <c r="M13"/>
      <c r="N13"/>
      <c r="O13"/>
      <c r="P13"/>
    </row>
    <row r="14" spans="1:16" s="110" customFormat="1" ht="14.45" customHeight="1" x14ac:dyDescent="0.2">
      <c r="A14" s="120"/>
      <c r="B14" s="119" t="s">
        <v>107</v>
      </c>
      <c r="C14" s="113">
        <v>57.773064687168613</v>
      </c>
      <c r="D14" s="115">
        <v>2724</v>
      </c>
      <c r="E14" s="114">
        <v>2834</v>
      </c>
      <c r="F14" s="114">
        <v>2868</v>
      </c>
      <c r="G14" s="114">
        <v>2914</v>
      </c>
      <c r="H14" s="140">
        <v>2754</v>
      </c>
      <c r="I14" s="115">
        <v>-30</v>
      </c>
      <c r="J14" s="116">
        <v>-1.0893246187363834</v>
      </c>
      <c r="K14"/>
      <c r="L14"/>
      <c r="M14"/>
      <c r="N14"/>
      <c r="O14"/>
      <c r="P14"/>
    </row>
    <row r="15" spans="1:16" s="110" customFormat="1" ht="14.45" customHeight="1" x14ac:dyDescent="0.2">
      <c r="A15" s="118" t="s">
        <v>105</v>
      </c>
      <c r="B15" s="121" t="s">
        <v>108</v>
      </c>
      <c r="C15" s="113">
        <v>9.5652173913043477</v>
      </c>
      <c r="D15" s="115">
        <v>451</v>
      </c>
      <c r="E15" s="114">
        <v>470</v>
      </c>
      <c r="F15" s="114">
        <v>509</v>
      </c>
      <c r="G15" s="114">
        <v>514</v>
      </c>
      <c r="H15" s="140">
        <v>395</v>
      </c>
      <c r="I15" s="115">
        <v>56</v>
      </c>
      <c r="J15" s="116">
        <v>14.177215189873417</v>
      </c>
      <c r="K15"/>
      <c r="L15"/>
      <c r="M15"/>
      <c r="N15"/>
      <c r="O15"/>
      <c r="P15"/>
    </row>
    <row r="16" spans="1:16" s="110" customFormat="1" ht="14.45" customHeight="1" x14ac:dyDescent="0.2">
      <c r="A16" s="118"/>
      <c r="B16" s="121" t="s">
        <v>109</v>
      </c>
      <c r="C16" s="113">
        <v>40.954400848356308</v>
      </c>
      <c r="D16" s="115">
        <v>1931</v>
      </c>
      <c r="E16" s="114">
        <v>2039</v>
      </c>
      <c r="F16" s="114">
        <v>2026</v>
      </c>
      <c r="G16" s="114">
        <v>2037</v>
      </c>
      <c r="H16" s="140">
        <v>1977</v>
      </c>
      <c r="I16" s="115">
        <v>-46</v>
      </c>
      <c r="J16" s="116">
        <v>-2.3267577137076376</v>
      </c>
      <c r="K16"/>
      <c r="L16"/>
      <c r="M16"/>
      <c r="N16"/>
      <c r="O16"/>
      <c r="P16"/>
    </row>
    <row r="17" spans="1:16" s="110" customFormat="1" ht="14.45" customHeight="1" x14ac:dyDescent="0.2">
      <c r="A17" s="118"/>
      <c r="B17" s="121" t="s">
        <v>110</v>
      </c>
      <c r="C17" s="113">
        <v>25.408271474019088</v>
      </c>
      <c r="D17" s="115">
        <v>1198</v>
      </c>
      <c r="E17" s="114">
        <v>1213</v>
      </c>
      <c r="F17" s="114">
        <v>1244</v>
      </c>
      <c r="G17" s="114">
        <v>1282</v>
      </c>
      <c r="H17" s="140">
        <v>1270</v>
      </c>
      <c r="I17" s="115">
        <v>-72</v>
      </c>
      <c r="J17" s="116">
        <v>-5.6692913385826769</v>
      </c>
      <c r="K17"/>
      <c r="L17"/>
      <c r="M17"/>
      <c r="N17"/>
      <c r="O17"/>
      <c r="P17"/>
    </row>
    <row r="18" spans="1:16" s="110" customFormat="1" ht="14.45" customHeight="1" x14ac:dyDescent="0.2">
      <c r="A18" s="120"/>
      <c r="B18" s="121" t="s">
        <v>111</v>
      </c>
      <c r="C18" s="113">
        <v>24.072110286320253</v>
      </c>
      <c r="D18" s="115">
        <v>1135</v>
      </c>
      <c r="E18" s="114">
        <v>1178</v>
      </c>
      <c r="F18" s="114">
        <v>1166</v>
      </c>
      <c r="G18" s="114">
        <v>1148</v>
      </c>
      <c r="H18" s="140">
        <v>1050</v>
      </c>
      <c r="I18" s="115">
        <v>85</v>
      </c>
      <c r="J18" s="116">
        <v>8.0952380952380949</v>
      </c>
      <c r="K18"/>
      <c r="L18"/>
      <c r="M18"/>
      <c r="N18"/>
      <c r="O18"/>
      <c r="P18"/>
    </row>
    <row r="19" spans="1:16" s="110" customFormat="1" ht="14.45" customHeight="1" x14ac:dyDescent="0.2">
      <c r="A19" s="120"/>
      <c r="B19" s="121" t="s">
        <v>112</v>
      </c>
      <c r="C19" s="113">
        <v>3.2025450689289503</v>
      </c>
      <c r="D19" s="115">
        <v>151</v>
      </c>
      <c r="E19" s="114">
        <v>173</v>
      </c>
      <c r="F19" s="114">
        <v>166</v>
      </c>
      <c r="G19" s="114">
        <v>135</v>
      </c>
      <c r="H19" s="140">
        <v>129</v>
      </c>
      <c r="I19" s="115">
        <v>22</v>
      </c>
      <c r="J19" s="116">
        <v>17.054263565891471</v>
      </c>
      <c r="K19"/>
      <c r="L19"/>
      <c r="M19"/>
      <c r="N19"/>
      <c r="O19"/>
      <c r="P19"/>
    </row>
    <row r="20" spans="1:16" s="110" customFormat="1" ht="14.45" customHeight="1" x14ac:dyDescent="0.2">
      <c r="A20" s="120" t="s">
        <v>113</v>
      </c>
      <c r="B20" s="119" t="s">
        <v>116</v>
      </c>
      <c r="C20" s="113">
        <v>96.627783669141039</v>
      </c>
      <c r="D20" s="115">
        <v>4556</v>
      </c>
      <c r="E20" s="114">
        <v>4737</v>
      </c>
      <c r="F20" s="114">
        <v>4801</v>
      </c>
      <c r="G20" s="114">
        <v>4838</v>
      </c>
      <c r="H20" s="140">
        <v>4551</v>
      </c>
      <c r="I20" s="115">
        <v>5</v>
      </c>
      <c r="J20" s="116">
        <v>0.10986596352450011</v>
      </c>
      <c r="K20"/>
      <c r="L20"/>
      <c r="M20"/>
      <c r="N20"/>
      <c r="O20"/>
      <c r="P20"/>
    </row>
    <row r="21" spans="1:16" s="110" customFormat="1" ht="14.45" customHeight="1" x14ac:dyDescent="0.2">
      <c r="A21" s="123"/>
      <c r="B21" s="124" t="s">
        <v>117</v>
      </c>
      <c r="C21" s="125">
        <v>3.3297985153764582</v>
      </c>
      <c r="D21" s="143">
        <v>157</v>
      </c>
      <c r="E21" s="144">
        <v>161</v>
      </c>
      <c r="F21" s="144">
        <v>142</v>
      </c>
      <c r="G21" s="144">
        <v>139</v>
      </c>
      <c r="H21" s="145">
        <v>138</v>
      </c>
      <c r="I21" s="143">
        <v>19</v>
      </c>
      <c r="J21" s="146">
        <v>13.768115942028986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121792</v>
      </c>
      <c r="E23" s="114">
        <v>126422</v>
      </c>
      <c r="F23" s="114">
        <v>126864</v>
      </c>
      <c r="G23" s="114">
        <v>128228</v>
      </c>
      <c r="H23" s="140">
        <v>125044</v>
      </c>
      <c r="I23" s="115">
        <v>-3252</v>
      </c>
      <c r="J23" s="116">
        <v>-2.6006845590352197</v>
      </c>
      <c r="K23"/>
      <c r="L23"/>
      <c r="M23"/>
      <c r="N23"/>
      <c r="O23"/>
      <c r="P23"/>
    </row>
    <row r="24" spans="1:16" s="110" customFormat="1" ht="14.45" customHeight="1" x14ac:dyDescent="0.2">
      <c r="A24" s="120" t="s">
        <v>105</v>
      </c>
      <c r="B24" s="119" t="s">
        <v>106</v>
      </c>
      <c r="C24" s="113">
        <v>44.745139253809775</v>
      </c>
      <c r="D24" s="115">
        <v>54496</v>
      </c>
      <c r="E24" s="114">
        <v>56221</v>
      </c>
      <c r="F24" s="114">
        <v>56337</v>
      </c>
      <c r="G24" s="114">
        <v>56991</v>
      </c>
      <c r="H24" s="140">
        <v>55648</v>
      </c>
      <c r="I24" s="115">
        <v>-1152</v>
      </c>
      <c r="J24" s="116">
        <v>-2.0701552616446235</v>
      </c>
      <c r="K24"/>
      <c r="L24"/>
      <c r="M24"/>
      <c r="N24"/>
      <c r="O24"/>
      <c r="P24"/>
    </row>
    <row r="25" spans="1:16" s="110" customFormat="1" ht="14.45" customHeight="1" x14ac:dyDescent="0.2">
      <c r="A25" s="120"/>
      <c r="B25" s="119" t="s">
        <v>107</v>
      </c>
      <c r="C25" s="113">
        <v>55.254860746190225</v>
      </c>
      <c r="D25" s="115">
        <v>67296</v>
      </c>
      <c r="E25" s="114">
        <v>70201</v>
      </c>
      <c r="F25" s="114">
        <v>70527</v>
      </c>
      <c r="G25" s="114">
        <v>71237</v>
      </c>
      <c r="H25" s="140">
        <v>69396</v>
      </c>
      <c r="I25" s="115">
        <v>-2100</v>
      </c>
      <c r="J25" s="116">
        <v>-3.0261110150440946</v>
      </c>
      <c r="K25"/>
      <c r="L25"/>
      <c r="M25"/>
      <c r="N25"/>
      <c r="O25"/>
      <c r="P25"/>
    </row>
    <row r="26" spans="1:16" s="110" customFormat="1" ht="14.45" customHeight="1" x14ac:dyDescent="0.2">
      <c r="A26" s="118" t="s">
        <v>105</v>
      </c>
      <c r="B26" s="121" t="s">
        <v>108</v>
      </c>
      <c r="C26" s="113">
        <v>15.221853652128219</v>
      </c>
      <c r="D26" s="115">
        <v>18539</v>
      </c>
      <c r="E26" s="114">
        <v>19536</v>
      </c>
      <c r="F26" s="114">
        <v>19583</v>
      </c>
      <c r="G26" s="114">
        <v>20556</v>
      </c>
      <c r="H26" s="140">
        <v>18278</v>
      </c>
      <c r="I26" s="115">
        <v>261</v>
      </c>
      <c r="J26" s="116">
        <v>1.4279461647882701</v>
      </c>
      <c r="K26"/>
      <c r="L26"/>
      <c r="M26"/>
      <c r="N26"/>
      <c r="O26"/>
      <c r="P26"/>
    </row>
    <row r="27" spans="1:16" s="110" customFormat="1" ht="14.45" customHeight="1" x14ac:dyDescent="0.2">
      <c r="A27" s="118"/>
      <c r="B27" s="121" t="s">
        <v>109</v>
      </c>
      <c r="C27" s="113">
        <v>41.124211770888074</v>
      </c>
      <c r="D27" s="115">
        <v>50086</v>
      </c>
      <c r="E27" s="114">
        <v>52315</v>
      </c>
      <c r="F27" s="114">
        <v>52419</v>
      </c>
      <c r="G27" s="114">
        <v>52835</v>
      </c>
      <c r="H27" s="140">
        <v>52954</v>
      </c>
      <c r="I27" s="115">
        <v>-2868</v>
      </c>
      <c r="J27" s="116">
        <v>-5.4160214525814858</v>
      </c>
      <c r="K27"/>
      <c r="L27"/>
      <c r="M27"/>
      <c r="N27"/>
      <c r="O27"/>
      <c r="P27"/>
    </row>
    <row r="28" spans="1:16" s="110" customFormat="1" ht="14.45" customHeight="1" x14ac:dyDescent="0.2">
      <c r="A28" s="118"/>
      <c r="B28" s="121" t="s">
        <v>110</v>
      </c>
      <c r="C28" s="113">
        <v>21.836409616395166</v>
      </c>
      <c r="D28" s="115">
        <v>26595</v>
      </c>
      <c r="E28" s="114">
        <v>27262</v>
      </c>
      <c r="F28" s="114">
        <v>27616</v>
      </c>
      <c r="G28" s="114">
        <v>28005</v>
      </c>
      <c r="H28" s="140">
        <v>28144</v>
      </c>
      <c r="I28" s="115">
        <v>-1549</v>
      </c>
      <c r="J28" s="116">
        <v>-5.503837407617965</v>
      </c>
      <c r="K28"/>
      <c r="L28"/>
      <c r="M28"/>
      <c r="N28"/>
      <c r="O28"/>
      <c r="P28"/>
    </row>
    <row r="29" spans="1:16" s="110" customFormat="1" ht="14.45" customHeight="1" x14ac:dyDescent="0.2">
      <c r="A29" s="118"/>
      <c r="B29" s="121" t="s">
        <v>111</v>
      </c>
      <c r="C29" s="113">
        <v>21.816703888596951</v>
      </c>
      <c r="D29" s="115">
        <v>26571</v>
      </c>
      <c r="E29" s="114">
        <v>27308</v>
      </c>
      <c r="F29" s="114">
        <v>27245</v>
      </c>
      <c r="G29" s="114">
        <v>26831</v>
      </c>
      <c r="H29" s="140">
        <v>25668</v>
      </c>
      <c r="I29" s="115">
        <v>903</v>
      </c>
      <c r="J29" s="116">
        <v>3.5179990649836372</v>
      </c>
      <c r="K29"/>
      <c r="L29"/>
      <c r="M29"/>
      <c r="N29"/>
      <c r="O29"/>
      <c r="P29"/>
    </row>
    <row r="30" spans="1:16" s="110" customFormat="1" ht="14.45" customHeight="1" x14ac:dyDescent="0.2">
      <c r="A30" s="120"/>
      <c r="B30" s="121" t="s">
        <v>112</v>
      </c>
      <c r="C30" s="113">
        <v>2.6225039411455597</v>
      </c>
      <c r="D30" s="115">
        <v>3194</v>
      </c>
      <c r="E30" s="114">
        <v>3314</v>
      </c>
      <c r="F30" s="114">
        <v>3386</v>
      </c>
      <c r="G30" s="114">
        <v>2857</v>
      </c>
      <c r="H30" s="140">
        <v>2762</v>
      </c>
      <c r="I30" s="115">
        <v>432</v>
      </c>
      <c r="J30" s="116">
        <v>15.640839971035481</v>
      </c>
      <c r="K30"/>
      <c r="L30"/>
      <c r="M30"/>
      <c r="N30"/>
      <c r="O30"/>
      <c r="P30"/>
    </row>
    <row r="31" spans="1:16" s="110" customFormat="1" ht="14.45" customHeight="1" x14ac:dyDescent="0.2">
      <c r="A31" s="120" t="s">
        <v>113</v>
      </c>
      <c r="B31" s="119" t="s">
        <v>116</v>
      </c>
      <c r="C31" s="113">
        <v>93.941309774040988</v>
      </c>
      <c r="D31" s="115">
        <v>114413</v>
      </c>
      <c r="E31" s="114">
        <v>118509</v>
      </c>
      <c r="F31" s="114">
        <v>119471</v>
      </c>
      <c r="G31" s="114">
        <v>120876</v>
      </c>
      <c r="H31" s="140">
        <v>118079</v>
      </c>
      <c r="I31" s="115">
        <v>-3666</v>
      </c>
      <c r="J31" s="116">
        <v>-3.104701089948255</v>
      </c>
      <c r="K31"/>
      <c r="L31"/>
      <c r="M31"/>
      <c r="N31"/>
      <c r="O31"/>
      <c r="P31"/>
    </row>
    <row r="32" spans="1:16" s="110" customFormat="1" ht="14.45" customHeight="1" x14ac:dyDescent="0.2">
      <c r="A32" s="123"/>
      <c r="B32" s="124" t="s">
        <v>117</v>
      </c>
      <c r="C32" s="125">
        <v>5.8838018917498687</v>
      </c>
      <c r="D32" s="143">
        <v>7166</v>
      </c>
      <c r="E32" s="144">
        <v>7696</v>
      </c>
      <c r="F32" s="144">
        <v>7177</v>
      </c>
      <c r="G32" s="144">
        <v>7128</v>
      </c>
      <c r="H32" s="145">
        <v>6741</v>
      </c>
      <c r="I32" s="143">
        <v>425</v>
      </c>
      <c r="J32" s="146">
        <v>6.3047025663848091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5191</v>
      </c>
      <c r="E56" s="114">
        <v>5424</v>
      </c>
      <c r="F56" s="114">
        <v>5516</v>
      </c>
      <c r="G56" s="114">
        <v>5567</v>
      </c>
      <c r="H56" s="140">
        <v>5345</v>
      </c>
      <c r="I56" s="115">
        <v>-154</v>
      </c>
      <c r="J56" s="116">
        <v>-2.8811973807296538</v>
      </c>
      <c r="K56"/>
      <c r="L56"/>
      <c r="M56"/>
      <c r="N56"/>
      <c r="O56"/>
      <c r="P56"/>
    </row>
    <row r="57" spans="1:16" s="110" customFormat="1" ht="14.45" customHeight="1" x14ac:dyDescent="0.2">
      <c r="A57" s="120" t="s">
        <v>105</v>
      </c>
      <c r="B57" s="119" t="s">
        <v>106</v>
      </c>
      <c r="C57" s="113">
        <v>42.785590445000963</v>
      </c>
      <c r="D57" s="115">
        <v>2221</v>
      </c>
      <c r="E57" s="114">
        <v>2311</v>
      </c>
      <c r="F57" s="114">
        <v>2316</v>
      </c>
      <c r="G57" s="114">
        <v>2309</v>
      </c>
      <c r="H57" s="140">
        <v>2218</v>
      </c>
      <c r="I57" s="115">
        <v>3</v>
      </c>
      <c r="J57" s="116">
        <v>0.13525698827772767</v>
      </c>
    </row>
    <row r="58" spans="1:16" s="110" customFormat="1" ht="14.45" customHeight="1" x14ac:dyDescent="0.2">
      <c r="A58" s="120"/>
      <c r="B58" s="119" t="s">
        <v>107</v>
      </c>
      <c r="C58" s="113">
        <v>57.214409554999037</v>
      </c>
      <c r="D58" s="115">
        <v>2970</v>
      </c>
      <c r="E58" s="114">
        <v>3113</v>
      </c>
      <c r="F58" s="114">
        <v>3200</v>
      </c>
      <c r="G58" s="114">
        <v>3258</v>
      </c>
      <c r="H58" s="140">
        <v>3127</v>
      </c>
      <c r="I58" s="115">
        <v>-157</v>
      </c>
      <c r="J58" s="116">
        <v>-5.0207866965142305</v>
      </c>
    </row>
    <row r="59" spans="1:16" s="110" customFormat="1" ht="14.45" customHeight="1" x14ac:dyDescent="0.2">
      <c r="A59" s="118" t="s">
        <v>105</v>
      </c>
      <c r="B59" s="121" t="s">
        <v>108</v>
      </c>
      <c r="C59" s="113">
        <v>9.1311885956463108</v>
      </c>
      <c r="D59" s="115">
        <v>474</v>
      </c>
      <c r="E59" s="114">
        <v>490</v>
      </c>
      <c r="F59" s="114">
        <v>530</v>
      </c>
      <c r="G59" s="114">
        <v>541</v>
      </c>
      <c r="H59" s="140">
        <v>425</v>
      </c>
      <c r="I59" s="115">
        <v>49</v>
      </c>
      <c r="J59" s="116">
        <v>11.529411764705882</v>
      </c>
    </row>
    <row r="60" spans="1:16" s="110" customFormat="1" ht="14.45" customHeight="1" x14ac:dyDescent="0.2">
      <c r="A60" s="118"/>
      <c r="B60" s="121" t="s">
        <v>109</v>
      </c>
      <c r="C60" s="113">
        <v>40.685802350221536</v>
      </c>
      <c r="D60" s="115">
        <v>2112</v>
      </c>
      <c r="E60" s="114">
        <v>2252</v>
      </c>
      <c r="F60" s="114">
        <v>2243</v>
      </c>
      <c r="G60" s="114">
        <v>2267</v>
      </c>
      <c r="H60" s="140">
        <v>2228</v>
      </c>
      <c r="I60" s="115">
        <v>-116</v>
      </c>
      <c r="J60" s="116">
        <v>-5.2064631956912031</v>
      </c>
    </row>
    <row r="61" spans="1:16" s="110" customFormat="1" ht="14.45" customHeight="1" x14ac:dyDescent="0.2">
      <c r="A61" s="118"/>
      <c r="B61" s="121" t="s">
        <v>110</v>
      </c>
      <c r="C61" s="113">
        <v>25.467154690811018</v>
      </c>
      <c r="D61" s="115">
        <v>1322</v>
      </c>
      <c r="E61" s="114">
        <v>1360</v>
      </c>
      <c r="F61" s="114">
        <v>1409</v>
      </c>
      <c r="G61" s="114">
        <v>1453</v>
      </c>
      <c r="H61" s="140">
        <v>1464</v>
      </c>
      <c r="I61" s="115">
        <v>-142</v>
      </c>
      <c r="J61" s="116">
        <v>-9.6994535519125691</v>
      </c>
    </row>
    <row r="62" spans="1:16" s="110" customFormat="1" ht="14.45" customHeight="1" x14ac:dyDescent="0.2">
      <c r="A62" s="120"/>
      <c r="B62" s="121" t="s">
        <v>111</v>
      </c>
      <c r="C62" s="113">
        <v>24.715854363321132</v>
      </c>
      <c r="D62" s="115">
        <v>1283</v>
      </c>
      <c r="E62" s="114">
        <v>1322</v>
      </c>
      <c r="F62" s="114">
        <v>1334</v>
      </c>
      <c r="G62" s="114">
        <v>1306</v>
      </c>
      <c r="H62" s="140">
        <v>1228</v>
      </c>
      <c r="I62" s="115">
        <v>55</v>
      </c>
      <c r="J62" s="116">
        <v>4.4788273615635177</v>
      </c>
    </row>
    <row r="63" spans="1:16" s="110" customFormat="1" ht="14.45" customHeight="1" x14ac:dyDescent="0.2">
      <c r="A63" s="120"/>
      <c r="B63" s="121" t="s">
        <v>112</v>
      </c>
      <c r="C63" s="113">
        <v>3.082257753804662</v>
      </c>
      <c r="D63" s="115">
        <v>160</v>
      </c>
      <c r="E63" s="114">
        <v>177</v>
      </c>
      <c r="F63" s="114">
        <v>171</v>
      </c>
      <c r="G63" s="114">
        <v>136</v>
      </c>
      <c r="H63" s="140">
        <v>140</v>
      </c>
      <c r="I63" s="115">
        <v>20</v>
      </c>
      <c r="J63" s="116">
        <v>14.285714285714286</v>
      </c>
    </row>
    <row r="64" spans="1:16" s="110" customFormat="1" ht="14.45" customHeight="1" x14ac:dyDescent="0.2">
      <c r="A64" s="120" t="s">
        <v>113</v>
      </c>
      <c r="B64" s="119" t="s">
        <v>116</v>
      </c>
      <c r="C64" s="113">
        <v>97.380080909266042</v>
      </c>
      <c r="D64" s="115">
        <v>5055</v>
      </c>
      <c r="E64" s="114">
        <v>5259</v>
      </c>
      <c r="F64" s="114">
        <v>5364</v>
      </c>
      <c r="G64" s="114">
        <v>5420</v>
      </c>
      <c r="H64" s="140">
        <v>5201</v>
      </c>
      <c r="I64" s="115">
        <v>-146</v>
      </c>
      <c r="J64" s="116">
        <v>-2.8071524706787154</v>
      </c>
    </row>
    <row r="65" spans="1:10" s="110" customFormat="1" ht="14.45" customHeight="1" x14ac:dyDescent="0.2">
      <c r="A65" s="123"/>
      <c r="B65" s="124" t="s">
        <v>117</v>
      </c>
      <c r="C65" s="125">
        <v>2.562126757850125</v>
      </c>
      <c r="D65" s="143">
        <v>133</v>
      </c>
      <c r="E65" s="144">
        <v>162</v>
      </c>
      <c r="F65" s="144">
        <v>149</v>
      </c>
      <c r="G65" s="144">
        <v>143</v>
      </c>
      <c r="H65" s="145">
        <v>141</v>
      </c>
      <c r="I65" s="143">
        <v>-8</v>
      </c>
      <c r="J65" s="146">
        <v>-5.6737588652482271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4715</v>
      </c>
      <c r="G11" s="114">
        <v>4900</v>
      </c>
      <c r="H11" s="114">
        <v>4945</v>
      </c>
      <c r="I11" s="114">
        <v>4981</v>
      </c>
      <c r="J11" s="140">
        <v>4692</v>
      </c>
      <c r="K11" s="114">
        <v>23</v>
      </c>
      <c r="L11" s="116">
        <v>0.49019607843137253</v>
      </c>
    </row>
    <row r="12" spans="1:17" s="110" customFormat="1" ht="24" customHeight="1" x14ac:dyDescent="0.2">
      <c r="A12" s="604" t="s">
        <v>185</v>
      </c>
      <c r="B12" s="605"/>
      <c r="C12" s="605"/>
      <c r="D12" s="606"/>
      <c r="E12" s="113">
        <v>42.226935312831387</v>
      </c>
      <c r="F12" s="115">
        <v>1991</v>
      </c>
      <c r="G12" s="114">
        <v>2066</v>
      </c>
      <c r="H12" s="114">
        <v>2077</v>
      </c>
      <c r="I12" s="114">
        <v>2067</v>
      </c>
      <c r="J12" s="140">
        <v>1938</v>
      </c>
      <c r="K12" s="114">
        <v>53</v>
      </c>
      <c r="L12" s="116">
        <v>2.734778121775026</v>
      </c>
    </row>
    <row r="13" spans="1:17" s="110" customFormat="1" ht="15" customHeight="1" x14ac:dyDescent="0.2">
      <c r="A13" s="120"/>
      <c r="B13" s="612" t="s">
        <v>107</v>
      </c>
      <c r="C13" s="612"/>
      <c r="E13" s="113">
        <v>57.773064687168613</v>
      </c>
      <c r="F13" s="115">
        <v>2724</v>
      </c>
      <c r="G13" s="114">
        <v>2834</v>
      </c>
      <c r="H13" s="114">
        <v>2868</v>
      </c>
      <c r="I13" s="114">
        <v>2914</v>
      </c>
      <c r="J13" s="140">
        <v>2754</v>
      </c>
      <c r="K13" s="114">
        <v>-30</v>
      </c>
      <c r="L13" s="116">
        <v>-1.0893246187363834</v>
      </c>
    </row>
    <row r="14" spans="1:17" s="110" customFormat="1" ht="22.5" customHeight="1" x14ac:dyDescent="0.2">
      <c r="A14" s="604" t="s">
        <v>186</v>
      </c>
      <c r="B14" s="605"/>
      <c r="C14" s="605"/>
      <c r="D14" s="606"/>
      <c r="E14" s="113">
        <v>9.5652173913043477</v>
      </c>
      <c r="F14" s="115">
        <v>451</v>
      </c>
      <c r="G14" s="114">
        <v>470</v>
      </c>
      <c r="H14" s="114">
        <v>509</v>
      </c>
      <c r="I14" s="114">
        <v>514</v>
      </c>
      <c r="J14" s="140">
        <v>395</v>
      </c>
      <c r="K14" s="114">
        <v>56</v>
      </c>
      <c r="L14" s="116">
        <v>14.177215189873417</v>
      </c>
    </row>
    <row r="15" spans="1:17" s="110" customFormat="1" ht="15" customHeight="1" x14ac:dyDescent="0.2">
      <c r="A15" s="120"/>
      <c r="B15" s="119"/>
      <c r="C15" s="258" t="s">
        <v>106</v>
      </c>
      <c r="E15" s="113">
        <v>45.898004434589801</v>
      </c>
      <c r="F15" s="115">
        <v>207</v>
      </c>
      <c r="G15" s="114">
        <v>219</v>
      </c>
      <c r="H15" s="114">
        <v>228</v>
      </c>
      <c r="I15" s="114">
        <v>231</v>
      </c>
      <c r="J15" s="140">
        <v>186</v>
      </c>
      <c r="K15" s="114">
        <v>21</v>
      </c>
      <c r="L15" s="116">
        <v>11.290322580645162</v>
      </c>
    </row>
    <row r="16" spans="1:17" s="110" customFormat="1" ht="15" customHeight="1" x14ac:dyDescent="0.2">
      <c r="A16" s="120"/>
      <c r="B16" s="119"/>
      <c r="C16" s="258" t="s">
        <v>107</v>
      </c>
      <c r="E16" s="113">
        <v>54.101995565410199</v>
      </c>
      <c r="F16" s="115">
        <v>244</v>
      </c>
      <c r="G16" s="114">
        <v>251</v>
      </c>
      <c r="H16" s="114">
        <v>281</v>
      </c>
      <c r="I16" s="114">
        <v>283</v>
      </c>
      <c r="J16" s="140">
        <v>209</v>
      </c>
      <c r="K16" s="114">
        <v>35</v>
      </c>
      <c r="L16" s="116">
        <v>16.746411483253588</v>
      </c>
    </row>
    <row r="17" spans="1:12" s="110" customFormat="1" ht="15" customHeight="1" x14ac:dyDescent="0.2">
      <c r="A17" s="120"/>
      <c r="B17" s="121" t="s">
        <v>109</v>
      </c>
      <c r="C17" s="258"/>
      <c r="E17" s="113">
        <v>40.954400848356308</v>
      </c>
      <c r="F17" s="115">
        <v>1931</v>
      </c>
      <c r="G17" s="114">
        <v>2039</v>
      </c>
      <c r="H17" s="114">
        <v>2026</v>
      </c>
      <c r="I17" s="114">
        <v>2037</v>
      </c>
      <c r="J17" s="140">
        <v>1977</v>
      </c>
      <c r="K17" s="114">
        <v>-46</v>
      </c>
      <c r="L17" s="116">
        <v>-2.3267577137076376</v>
      </c>
    </row>
    <row r="18" spans="1:12" s="110" customFormat="1" ht="15" customHeight="1" x14ac:dyDescent="0.2">
      <c r="A18" s="120"/>
      <c r="B18" s="119"/>
      <c r="C18" s="258" t="s">
        <v>106</v>
      </c>
      <c r="E18" s="113">
        <v>39.616778871051267</v>
      </c>
      <c r="F18" s="115">
        <v>765</v>
      </c>
      <c r="G18" s="114">
        <v>804</v>
      </c>
      <c r="H18" s="114">
        <v>781</v>
      </c>
      <c r="I18" s="114">
        <v>769</v>
      </c>
      <c r="J18" s="140">
        <v>746</v>
      </c>
      <c r="K18" s="114">
        <v>19</v>
      </c>
      <c r="L18" s="116">
        <v>2.5469168900804289</v>
      </c>
    </row>
    <row r="19" spans="1:12" s="110" customFormat="1" ht="15" customHeight="1" x14ac:dyDescent="0.2">
      <c r="A19" s="120"/>
      <c r="B19" s="119"/>
      <c r="C19" s="258" t="s">
        <v>107</v>
      </c>
      <c r="E19" s="113">
        <v>60.383221128948733</v>
      </c>
      <c r="F19" s="115">
        <v>1166</v>
      </c>
      <c r="G19" s="114">
        <v>1235</v>
      </c>
      <c r="H19" s="114">
        <v>1245</v>
      </c>
      <c r="I19" s="114">
        <v>1268</v>
      </c>
      <c r="J19" s="140">
        <v>1231</v>
      </c>
      <c r="K19" s="114">
        <v>-65</v>
      </c>
      <c r="L19" s="116">
        <v>-5.2802599512591391</v>
      </c>
    </row>
    <row r="20" spans="1:12" s="110" customFormat="1" ht="15" customHeight="1" x14ac:dyDescent="0.2">
      <c r="A20" s="120"/>
      <c r="B20" s="121" t="s">
        <v>110</v>
      </c>
      <c r="C20" s="258"/>
      <c r="E20" s="113">
        <v>25.408271474019088</v>
      </c>
      <c r="F20" s="115">
        <v>1198</v>
      </c>
      <c r="G20" s="114">
        <v>1213</v>
      </c>
      <c r="H20" s="114">
        <v>1244</v>
      </c>
      <c r="I20" s="114">
        <v>1282</v>
      </c>
      <c r="J20" s="140">
        <v>1270</v>
      </c>
      <c r="K20" s="114">
        <v>-72</v>
      </c>
      <c r="L20" s="116">
        <v>-5.6692913385826769</v>
      </c>
    </row>
    <row r="21" spans="1:12" s="110" customFormat="1" ht="15" customHeight="1" x14ac:dyDescent="0.2">
      <c r="A21" s="120"/>
      <c r="B21" s="119"/>
      <c r="C21" s="258" t="s">
        <v>106</v>
      </c>
      <c r="E21" s="113">
        <v>33.138564273789648</v>
      </c>
      <c r="F21" s="115">
        <v>397</v>
      </c>
      <c r="G21" s="114">
        <v>414</v>
      </c>
      <c r="H21" s="114">
        <v>436</v>
      </c>
      <c r="I21" s="114">
        <v>447</v>
      </c>
      <c r="J21" s="140">
        <v>432</v>
      </c>
      <c r="K21" s="114">
        <v>-35</v>
      </c>
      <c r="L21" s="116">
        <v>-8.1018518518518512</v>
      </c>
    </row>
    <row r="22" spans="1:12" s="110" customFormat="1" ht="15" customHeight="1" x14ac:dyDescent="0.2">
      <c r="A22" s="120"/>
      <c r="B22" s="119"/>
      <c r="C22" s="258" t="s">
        <v>107</v>
      </c>
      <c r="E22" s="113">
        <v>66.861435726210345</v>
      </c>
      <c r="F22" s="115">
        <v>801</v>
      </c>
      <c r="G22" s="114">
        <v>799</v>
      </c>
      <c r="H22" s="114">
        <v>808</v>
      </c>
      <c r="I22" s="114">
        <v>835</v>
      </c>
      <c r="J22" s="140">
        <v>838</v>
      </c>
      <c r="K22" s="114">
        <v>-37</v>
      </c>
      <c r="L22" s="116">
        <v>-4.4152744630071599</v>
      </c>
    </row>
    <row r="23" spans="1:12" s="110" customFormat="1" ht="15" customHeight="1" x14ac:dyDescent="0.2">
      <c r="A23" s="120"/>
      <c r="B23" s="121" t="s">
        <v>111</v>
      </c>
      <c r="C23" s="258"/>
      <c r="E23" s="113">
        <v>24.072110286320253</v>
      </c>
      <c r="F23" s="115">
        <v>1135</v>
      </c>
      <c r="G23" s="114">
        <v>1178</v>
      </c>
      <c r="H23" s="114">
        <v>1166</v>
      </c>
      <c r="I23" s="114">
        <v>1148</v>
      </c>
      <c r="J23" s="140">
        <v>1050</v>
      </c>
      <c r="K23" s="114">
        <v>85</v>
      </c>
      <c r="L23" s="116">
        <v>8.0952380952380949</v>
      </c>
    </row>
    <row r="24" spans="1:12" s="110" customFormat="1" ht="15" customHeight="1" x14ac:dyDescent="0.2">
      <c r="A24" s="120"/>
      <c r="B24" s="119"/>
      <c r="C24" s="258" t="s">
        <v>106</v>
      </c>
      <c r="E24" s="113">
        <v>54.801762114537446</v>
      </c>
      <c r="F24" s="115">
        <v>622</v>
      </c>
      <c r="G24" s="114">
        <v>629</v>
      </c>
      <c r="H24" s="114">
        <v>632</v>
      </c>
      <c r="I24" s="114">
        <v>620</v>
      </c>
      <c r="J24" s="140">
        <v>574</v>
      </c>
      <c r="K24" s="114">
        <v>48</v>
      </c>
      <c r="L24" s="116">
        <v>8.3623693379790947</v>
      </c>
    </row>
    <row r="25" spans="1:12" s="110" customFormat="1" ht="15" customHeight="1" x14ac:dyDescent="0.2">
      <c r="A25" s="120"/>
      <c r="B25" s="119"/>
      <c r="C25" s="258" t="s">
        <v>107</v>
      </c>
      <c r="E25" s="113">
        <v>45.198237885462554</v>
      </c>
      <c r="F25" s="115">
        <v>513</v>
      </c>
      <c r="G25" s="114">
        <v>549</v>
      </c>
      <c r="H25" s="114">
        <v>534</v>
      </c>
      <c r="I25" s="114">
        <v>528</v>
      </c>
      <c r="J25" s="140">
        <v>476</v>
      </c>
      <c r="K25" s="114">
        <v>37</v>
      </c>
      <c r="L25" s="116">
        <v>7.7731092436974789</v>
      </c>
    </row>
    <row r="26" spans="1:12" s="110" customFormat="1" ht="15" customHeight="1" x14ac:dyDescent="0.2">
      <c r="A26" s="120"/>
      <c r="C26" s="121" t="s">
        <v>187</v>
      </c>
      <c r="D26" s="110" t="s">
        <v>188</v>
      </c>
      <c r="E26" s="113">
        <v>3.2025450689289503</v>
      </c>
      <c r="F26" s="115">
        <v>151</v>
      </c>
      <c r="G26" s="114">
        <v>173</v>
      </c>
      <c r="H26" s="114">
        <v>166</v>
      </c>
      <c r="I26" s="114">
        <v>135</v>
      </c>
      <c r="J26" s="140">
        <v>129</v>
      </c>
      <c r="K26" s="114">
        <v>22</v>
      </c>
      <c r="L26" s="116">
        <v>17.054263565891471</v>
      </c>
    </row>
    <row r="27" spans="1:12" s="110" customFormat="1" ht="15" customHeight="1" x14ac:dyDescent="0.2">
      <c r="A27" s="120"/>
      <c r="B27" s="119"/>
      <c r="D27" s="259" t="s">
        <v>106</v>
      </c>
      <c r="E27" s="113">
        <v>52.317880794701985</v>
      </c>
      <c r="F27" s="115">
        <v>79</v>
      </c>
      <c r="G27" s="114">
        <v>86</v>
      </c>
      <c r="H27" s="114">
        <v>78</v>
      </c>
      <c r="I27" s="114">
        <v>61</v>
      </c>
      <c r="J27" s="140">
        <v>50</v>
      </c>
      <c r="K27" s="114">
        <v>29</v>
      </c>
      <c r="L27" s="116">
        <v>58</v>
      </c>
    </row>
    <row r="28" spans="1:12" s="110" customFormat="1" ht="15" customHeight="1" x14ac:dyDescent="0.2">
      <c r="A28" s="120"/>
      <c r="B28" s="119"/>
      <c r="D28" s="259" t="s">
        <v>107</v>
      </c>
      <c r="E28" s="113">
        <v>47.682119205298015</v>
      </c>
      <c r="F28" s="115">
        <v>72</v>
      </c>
      <c r="G28" s="114">
        <v>87</v>
      </c>
      <c r="H28" s="114">
        <v>88</v>
      </c>
      <c r="I28" s="114">
        <v>74</v>
      </c>
      <c r="J28" s="140">
        <v>79</v>
      </c>
      <c r="K28" s="114">
        <v>-7</v>
      </c>
      <c r="L28" s="116">
        <v>-8.8607594936708853</v>
      </c>
    </row>
    <row r="29" spans="1:12" s="110" customFormat="1" ht="24" customHeight="1" x14ac:dyDescent="0.2">
      <c r="A29" s="604" t="s">
        <v>189</v>
      </c>
      <c r="B29" s="605"/>
      <c r="C29" s="605"/>
      <c r="D29" s="606"/>
      <c r="E29" s="113">
        <v>96.627783669141039</v>
      </c>
      <c r="F29" s="115">
        <v>4556</v>
      </c>
      <c r="G29" s="114">
        <v>4737</v>
      </c>
      <c r="H29" s="114">
        <v>4801</v>
      </c>
      <c r="I29" s="114">
        <v>4838</v>
      </c>
      <c r="J29" s="140">
        <v>4551</v>
      </c>
      <c r="K29" s="114">
        <v>5</v>
      </c>
      <c r="L29" s="116">
        <v>0.10986596352450011</v>
      </c>
    </row>
    <row r="30" spans="1:12" s="110" customFormat="1" ht="15" customHeight="1" x14ac:dyDescent="0.2">
      <c r="A30" s="120"/>
      <c r="B30" s="119"/>
      <c r="C30" s="258" t="s">
        <v>106</v>
      </c>
      <c r="E30" s="113">
        <v>42.120280948200175</v>
      </c>
      <c r="F30" s="115">
        <v>1919</v>
      </c>
      <c r="G30" s="114">
        <v>1999</v>
      </c>
      <c r="H30" s="114">
        <v>2017</v>
      </c>
      <c r="I30" s="114">
        <v>2009</v>
      </c>
      <c r="J30" s="140">
        <v>1873</v>
      </c>
      <c r="K30" s="114">
        <v>46</v>
      </c>
      <c r="L30" s="116">
        <v>2.4559530165509877</v>
      </c>
    </row>
    <row r="31" spans="1:12" s="110" customFormat="1" ht="15" customHeight="1" x14ac:dyDescent="0.2">
      <c r="A31" s="120"/>
      <c r="B31" s="119"/>
      <c r="C31" s="258" t="s">
        <v>107</v>
      </c>
      <c r="E31" s="113">
        <v>57.879719051799825</v>
      </c>
      <c r="F31" s="115">
        <v>2637</v>
      </c>
      <c r="G31" s="114">
        <v>2738</v>
      </c>
      <c r="H31" s="114">
        <v>2784</v>
      </c>
      <c r="I31" s="114">
        <v>2829</v>
      </c>
      <c r="J31" s="140">
        <v>2678</v>
      </c>
      <c r="K31" s="114">
        <v>-41</v>
      </c>
      <c r="L31" s="116">
        <v>-1.530993278566094</v>
      </c>
    </row>
    <row r="32" spans="1:12" s="110" customFormat="1" ht="15" customHeight="1" x14ac:dyDescent="0.2">
      <c r="A32" s="120"/>
      <c r="B32" s="119" t="s">
        <v>117</v>
      </c>
      <c r="C32" s="258"/>
      <c r="E32" s="113">
        <v>3.3297985153764582</v>
      </c>
      <c r="F32" s="114">
        <v>157</v>
      </c>
      <c r="G32" s="114">
        <v>161</v>
      </c>
      <c r="H32" s="114">
        <v>142</v>
      </c>
      <c r="I32" s="114">
        <v>139</v>
      </c>
      <c r="J32" s="140">
        <v>138</v>
      </c>
      <c r="K32" s="114">
        <v>19</v>
      </c>
      <c r="L32" s="116">
        <v>13.768115942028986</v>
      </c>
    </row>
    <row r="33" spans="1:12" s="110" customFormat="1" ht="15" customHeight="1" x14ac:dyDescent="0.2">
      <c r="A33" s="120"/>
      <c r="B33" s="119"/>
      <c r="C33" s="258" t="s">
        <v>106</v>
      </c>
      <c r="E33" s="113">
        <v>45.859872611464965</v>
      </c>
      <c r="F33" s="114">
        <v>72</v>
      </c>
      <c r="G33" s="114">
        <v>67</v>
      </c>
      <c r="H33" s="114">
        <v>60</v>
      </c>
      <c r="I33" s="114">
        <v>57</v>
      </c>
      <c r="J33" s="140">
        <v>64</v>
      </c>
      <c r="K33" s="114">
        <v>8</v>
      </c>
      <c r="L33" s="116">
        <v>12.5</v>
      </c>
    </row>
    <row r="34" spans="1:12" s="110" customFormat="1" ht="15" customHeight="1" x14ac:dyDescent="0.2">
      <c r="A34" s="120"/>
      <c r="B34" s="119"/>
      <c r="C34" s="258" t="s">
        <v>107</v>
      </c>
      <c r="E34" s="113">
        <v>54.140127388535035</v>
      </c>
      <c r="F34" s="114">
        <v>85</v>
      </c>
      <c r="G34" s="114">
        <v>94</v>
      </c>
      <c r="H34" s="114">
        <v>82</v>
      </c>
      <c r="I34" s="114">
        <v>82</v>
      </c>
      <c r="J34" s="140">
        <v>74</v>
      </c>
      <c r="K34" s="114">
        <v>11</v>
      </c>
      <c r="L34" s="116">
        <v>14.864864864864865</v>
      </c>
    </row>
    <row r="35" spans="1:12" s="110" customFormat="1" ht="24" customHeight="1" x14ac:dyDescent="0.2">
      <c r="A35" s="604" t="s">
        <v>192</v>
      </c>
      <c r="B35" s="605"/>
      <c r="C35" s="605"/>
      <c r="D35" s="606"/>
      <c r="E35" s="113">
        <v>9.7348886532343588</v>
      </c>
      <c r="F35" s="114">
        <v>459</v>
      </c>
      <c r="G35" s="114">
        <v>492</v>
      </c>
      <c r="H35" s="114">
        <v>521</v>
      </c>
      <c r="I35" s="114">
        <v>540</v>
      </c>
      <c r="J35" s="114">
        <v>431</v>
      </c>
      <c r="K35" s="318">
        <v>28</v>
      </c>
      <c r="L35" s="319">
        <v>6.4965197215777266</v>
      </c>
    </row>
    <row r="36" spans="1:12" s="110" customFormat="1" ht="15" customHeight="1" x14ac:dyDescent="0.2">
      <c r="A36" s="120"/>
      <c r="B36" s="119"/>
      <c r="C36" s="258" t="s">
        <v>106</v>
      </c>
      <c r="E36" s="113">
        <v>40.958605664488019</v>
      </c>
      <c r="F36" s="114">
        <v>188</v>
      </c>
      <c r="G36" s="114">
        <v>208</v>
      </c>
      <c r="H36" s="114">
        <v>210</v>
      </c>
      <c r="I36" s="114">
        <v>218</v>
      </c>
      <c r="J36" s="114">
        <v>165</v>
      </c>
      <c r="K36" s="318">
        <v>23</v>
      </c>
      <c r="L36" s="116">
        <v>13.939393939393939</v>
      </c>
    </row>
    <row r="37" spans="1:12" s="110" customFormat="1" ht="15" customHeight="1" x14ac:dyDescent="0.2">
      <c r="A37" s="120"/>
      <c r="B37" s="119"/>
      <c r="C37" s="258" t="s">
        <v>107</v>
      </c>
      <c r="E37" s="113">
        <v>59.041394335511981</v>
      </c>
      <c r="F37" s="114">
        <v>271</v>
      </c>
      <c r="G37" s="114">
        <v>284</v>
      </c>
      <c r="H37" s="114">
        <v>311</v>
      </c>
      <c r="I37" s="114">
        <v>322</v>
      </c>
      <c r="J37" s="140">
        <v>266</v>
      </c>
      <c r="K37" s="114">
        <v>5</v>
      </c>
      <c r="L37" s="116">
        <v>1.8796992481203008</v>
      </c>
    </row>
    <row r="38" spans="1:12" s="110" customFormat="1" ht="15" customHeight="1" x14ac:dyDescent="0.2">
      <c r="A38" s="120"/>
      <c r="B38" s="119" t="s">
        <v>328</v>
      </c>
      <c r="C38" s="258"/>
      <c r="E38" s="113">
        <v>63.393425238600209</v>
      </c>
      <c r="F38" s="114">
        <v>2989</v>
      </c>
      <c r="G38" s="114">
        <v>3108</v>
      </c>
      <c r="H38" s="114">
        <v>3097</v>
      </c>
      <c r="I38" s="114">
        <v>3094</v>
      </c>
      <c r="J38" s="140">
        <v>2965</v>
      </c>
      <c r="K38" s="114">
        <v>24</v>
      </c>
      <c r="L38" s="116">
        <v>0.8094435075885329</v>
      </c>
    </row>
    <row r="39" spans="1:12" s="110" customFormat="1" ht="15" customHeight="1" x14ac:dyDescent="0.2">
      <c r="A39" s="120"/>
      <c r="B39" s="119"/>
      <c r="C39" s="258" t="s">
        <v>106</v>
      </c>
      <c r="E39" s="113">
        <v>42.589494814319167</v>
      </c>
      <c r="F39" s="115">
        <v>1273</v>
      </c>
      <c r="G39" s="114">
        <v>1324</v>
      </c>
      <c r="H39" s="114">
        <v>1315</v>
      </c>
      <c r="I39" s="114">
        <v>1303</v>
      </c>
      <c r="J39" s="140">
        <v>1247</v>
      </c>
      <c r="K39" s="114">
        <v>26</v>
      </c>
      <c r="L39" s="116">
        <v>2.0850040096230953</v>
      </c>
    </row>
    <row r="40" spans="1:12" s="110" customFormat="1" ht="15" customHeight="1" x14ac:dyDescent="0.2">
      <c r="A40" s="120"/>
      <c r="B40" s="119"/>
      <c r="C40" s="258" t="s">
        <v>107</v>
      </c>
      <c r="E40" s="113">
        <v>57.410505185680833</v>
      </c>
      <c r="F40" s="115">
        <v>1716</v>
      </c>
      <c r="G40" s="114">
        <v>1784</v>
      </c>
      <c r="H40" s="114">
        <v>1782</v>
      </c>
      <c r="I40" s="114">
        <v>1791</v>
      </c>
      <c r="J40" s="140">
        <v>1718</v>
      </c>
      <c r="K40" s="114">
        <v>-2</v>
      </c>
      <c r="L40" s="116">
        <v>-0.11641443538998836</v>
      </c>
    </row>
    <row r="41" spans="1:12" s="110" customFormat="1" ht="15" customHeight="1" x14ac:dyDescent="0.2">
      <c r="A41" s="120"/>
      <c r="B41" s="320" t="s">
        <v>515</v>
      </c>
      <c r="C41" s="258"/>
      <c r="E41" s="113">
        <v>8.2078472958642639</v>
      </c>
      <c r="F41" s="115">
        <v>387</v>
      </c>
      <c r="G41" s="114">
        <v>398</v>
      </c>
      <c r="H41" s="114">
        <v>405</v>
      </c>
      <c r="I41" s="114">
        <v>404</v>
      </c>
      <c r="J41" s="140">
        <v>388</v>
      </c>
      <c r="K41" s="114">
        <v>-1</v>
      </c>
      <c r="L41" s="116">
        <v>-0.25773195876288657</v>
      </c>
    </row>
    <row r="42" spans="1:12" s="110" customFormat="1" ht="15" customHeight="1" x14ac:dyDescent="0.2">
      <c r="A42" s="120"/>
      <c r="B42" s="119"/>
      <c r="C42" s="268" t="s">
        <v>106</v>
      </c>
      <c r="D42" s="182"/>
      <c r="E42" s="113">
        <v>52.97157622739018</v>
      </c>
      <c r="F42" s="115">
        <v>205</v>
      </c>
      <c r="G42" s="114">
        <v>198</v>
      </c>
      <c r="H42" s="114">
        <v>202</v>
      </c>
      <c r="I42" s="114">
        <v>196</v>
      </c>
      <c r="J42" s="140">
        <v>195</v>
      </c>
      <c r="K42" s="114">
        <v>10</v>
      </c>
      <c r="L42" s="116">
        <v>5.1282051282051286</v>
      </c>
    </row>
    <row r="43" spans="1:12" s="110" customFormat="1" ht="15" customHeight="1" x14ac:dyDescent="0.2">
      <c r="A43" s="120"/>
      <c r="B43" s="119"/>
      <c r="C43" s="268" t="s">
        <v>107</v>
      </c>
      <c r="D43" s="182"/>
      <c r="E43" s="113">
        <v>47.02842377260982</v>
      </c>
      <c r="F43" s="115">
        <v>182</v>
      </c>
      <c r="G43" s="114">
        <v>200</v>
      </c>
      <c r="H43" s="114">
        <v>203</v>
      </c>
      <c r="I43" s="114">
        <v>208</v>
      </c>
      <c r="J43" s="140">
        <v>193</v>
      </c>
      <c r="K43" s="114">
        <v>-11</v>
      </c>
      <c r="L43" s="116">
        <v>-5.6994818652849739</v>
      </c>
    </row>
    <row r="44" spans="1:12" s="110" customFormat="1" ht="15" customHeight="1" x14ac:dyDescent="0.2">
      <c r="A44" s="120"/>
      <c r="B44" s="119" t="s">
        <v>205</v>
      </c>
      <c r="C44" s="268"/>
      <c r="D44" s="182"/>
      <c r="E44" s="113">
        <v>18.663838812301165</v>
      </c>
      <c r="F44" s="115">
        <v>880</v>
      </c>
      <c r="G44" s="114">
        <v>902</v>
      </c>
      <c r="H44" s="114">
        <v>922</v>
      </c>
      <c r="I44" s="114">
        <v>943</v>
      </c>
      <c r="J44" s="140">
        <v>908</v>
      </c>
      <c r="K44" s="114">
        <v>-28</v>
      </c>
      <c r="L44" s="116">
        <v>-3.0837004405286343</v>
      </c>
    </row>
    <row r="45" spans="1:12" s="110" customFormat="1" ht="15" customHeight="1" x14ac:dyDescent="0.2">
      <c r="A45" s="120"/>
      <c r="B45" s="119"/>
      <c r="C45" s="268" t="s">
        <v>106</v>
      </c>
      <c r="D45" s="182"/>
      <c r="E45" s="113">
        <v>36.93181818181818</v>
      </c>
      <c r="F45" s="115">
        <v>325</v>
      </c>
      <c r="G45" s="114">
        <v>336</v>
      </c>
      <c r="H45" s="114">
        <v>350</v>
      </c>
      <c r="I45" s="114">
        <v>350</v>
      </c>
      <c r="J45" s="140">
        <v>331</v>
      </c>
      <c r="K45" s="114">
        <v>-6</v>
      </c>
      <c r="L45" s="116">
        <v>-1.8126888217522659</v>
      </c>
    </row>
    <row r="46" spans="1:12" s="110" customFormat="1" ht="15" customHeight="1" x14ac:dyDescent="0.2">
      <c r="A46" s="123"/>
      <c r="B46" s="124"/>
      <c r="C46" s="260" t="s">
        <v>107</v>
      </c>
      <c r="D46" s="261"/>
      <c r="E46" s="125">
        <v>63.06818181818182</v>
      </c>
      <c r="F46" s="143">
        <v>555</v>
      </c>
      <c r="G46" s="144">
        <v>566</v>
      </c>
      <c r="H46" s="144">
        <v>572</v>
      </c>
      <c r="I46" s="144">
        <v>593</v>
      </c>
      <c r="J46" s="145">
        <v>577</v>
      </c>
      <c r="K46" s="144">
        <v>-22</v>
      </c>
      <c r="L46" s="146">
        <v>-3.8128249566724435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4715</v>
      </c>
      <c r="E11" s="114">
        <v>4900</v>
      </c>
      <c r="F11" s="114">
        <v>4945</v>
      </c>
      <c r="G11" s="114">
        <v>4981</v>
      </c>
      <c r="H11" s="140">
        <v>4692</v>
      </c>
      <c r="I11" s="115">
        <v>23</v>
      </c>
      <c r="J11" s="116">
        <v>0.49019607843137253</v>
      </c>
    </row>
    <row r="12" spans="1:15" s="110" customFormat="1" ht="24.95" customHeight="1" x14ac:dyDescent="0.2">
      <c r="A12" s="193" t="s">
        <v>132</v>
      </c>
      <c r="B12" s="194" t="s">
        <v>133</v>
      </c>
      <c r="C12" s="113">
        <v>2.0996818663838814</v>
      </c>
      <c r="D12" s="115">
        <v>99</v>
      </c>
      <c r="E12" s="114">
        <v>105</v>
      </c>
      <c r="F12" s="114">
        <v>116</v>
      </c>
      <c r="G12" s="114">
        <v>147</v>
      </c>
      <c r="H12" s="140">
        <v>97</v>
      </c>
      <c r="I12" s="115">
        <v>2</v>
      </c>
      <c r="J12" s="116">
        <v>2.0618556701030926</v>
      </c>
    </row>
    <row r="13" spans="1:15" s="110" customFormat="1" ht="24.95" customHeight="1" x14ac:dyDescent="0.2">
      <c r="A13" s="193" t="s">
        <v>134</v>
      </c>
      <c r="B13" s="199" t="s">
        <v>214</v>
      </c>
      <c r="C13" s="113">
        <v>0.69989395546129374</v>
      </c>
      <c r="D13" s="115">
        <v>33</v>
      </c>
      <c r="E13" s="114">
        <v>33</v>
      </c>
      <c r="F13" s="114">
        <v>34</v>
      </c>
      <c r="G13" s="114">
        <v>32</v>
      </c>
      <c r="H13" s="140">
        <v>33</v>
      </c>
      <c r="I13" s="115">
        <v>0</v>
      </c>
      <c r="J13" s="116">
        <v>0</v>
      </c>
    </row>
    <row r="14" spans="1:15" s="287" customFormat="1" ht="24.95" customHeight="1" x14ac:dyDescent="0.2">
      <c r="A14" s="193" t="s">
        <v>215</v>
      </c>
      <c r="B14" s="199" t="s">
        <v>137</v>
      </c>
      <c r="C14" s="113">
        <v>7.4443266171792155</v>
      </c>
      <c r="D14" s="115">
        <v>351</v>
      </c>
      <c r="E14" s="114">
        <v>349</v>
      </c>
      <c r="F14" s="114">
        <v>345</v>
      </c>
      <c r="G14" s="114">
        <v>325</v>
      </c>
      <c r="H14" s="140">
        <v>314</v>
      </c>
      <c r="I14" s="115">
        <v>37</v>
      </c>
      <c r="J14" s="116">
        <v>11.783439490445859</v>
      </c>
      <c r="K14" s="110"/>
      <c r="L14" s="110"/>
      <c r="M14" s="110"/>
      <c r="N14" s="110"/>
      <c r="O14" s="110"/>
    </row>
    <row r="15" spans="1:15" s="110" customFormat="1" ht="24.95" customHeight="1" x14ac:dyDescent="0.2">
      <c r="A15" s="193" t="s">
        <v>216</v>
      </c>
      <c r="B15" s="199" t="s">
        <v>217</v>
      </c>
      <c r="C15" s="113">
        <v>2.0996818663838814</v>
      </c>
      <c r="D15" s="115">
        <v>99</v>
      </c>
      <c r="E15" s="114">
        <v>92</v>
      </c>
      <c r="F15" s="114">
        <v>84</v>
      </c>
      <c r="G15" s="114">
        <v>72</v>
      </c>
      <c r="H15" s="140">
        <v>67</v>
      </c>
      <c r="I15" s="115">
        <v>32</v>
      </c>
      <c r="J15" s="116">
        <v>47.761194029850749</v>
      </c>
    </row>
    <row r="16" spans="1:15" s="287" customFormat="1" ht="24.95" customHeight="1" x14ac:dyDescent="0.2">
      <c r="A16" s="193" t="s">
        <v>218</v>
      </c>
      <c r="B16" s="199" t="s">
        <v>141</v>
      </c>
      <c r="C16" s="113">
        <v>4.0509013785790033</v>
      </c>
      <c r="D16" s="115">
        <v>191</v>
      </c>
      <c r="E16" s="114">
        <v>192</v>
      </c>
      <c r="F16" s="114">
        <v>190</v>
      </c>
      <c r="G16" s="114">
        <v>188</v>
      </c>
      <c r="H16" s="140">
        <v>181</v>
      </c>
      <c r="I16" s="115">
        <v>10</v>
      </c>
      <c r="J16" s="116">
        <v>5.5248618784530388</v>
      </c>
      <c r="K16" s="110"/>
      <c r="L16" s="110"/>
      <c r="M16" s="110"/>
      <c r="N16" s="110"/>
      <c r="O16" s="110"/>
    </row>
    <row r="17" spans="1:15" s="110" customFormat="1" ht="24.95" customHeight="1" x14ac:dyDescent="0.2">
      <c r="A17" s="193" t="s">
        <v>142</v>
      </c>
      <c r="B17" s="199" t="s">
        <v>220</v>
      </c>
      <c r="C17" s="113">
        <v>1.293743372216331</v>
      </c>
      <c r="D17" s="115">
        <v>61</v>
      </c>
      <c r="E17" s="114">
        <v>65</v>
      </c>
      <c r="F17" s="114">
        <v>71</v>
      </c>
      <c r="G17" s="114">
        <v>65</v>
      </c>
      <c r="H17" s="140">
        <v>66</v>
      </c>
      <c r="I17" s="115">
        <v>-5</v>
      </c>
      <c r="J17" s="116">
        <v>-7.5757575757575761</v>
      </c>
    </row>
    <row r="18" spans="1:15" s="287" customFormat="1" ht="24.95" customHeight="1" x14ac:dyDescent="0.2">
      <c r="A18" s="201" t="s">
        <v>144</v>
      </c>
      <c r="B18" s="202" t="s">
        <v>145</v>
      </c>
      <c r="C18" s="113">
        <v>7.1898197242841997</v>
      </c>
      <c r="D18" s="115">
        <v>339</v>
      </c>
      <c r="E18" s="114">
        <v>342</v>
      </c>
      <c r="F18" s="114">
        <v>356</v>
      </c>
      <c r="G18" s="114">
        <v>360</v>
      </c>
      <c r="H18" s="140">
        <v>330</v>
      </c>
      <c r="I18" s="115">
        <v>9</v>
      </c>
      <c r="J18" s="116">
        <v>2.7272727272727271</v>
      </c>
      <c r="K18" s="110"/>
      <c r="L18" s="110"/>
      <c r="M18" s="110"/>
      <c r="N18" s="110"/>
      <c r="O18" s="110"/>
    </row>
    <row r="19" spans="1:15" s="110" customFormat="1" ht="24.95" customHeight="1" x14ac:dyDescent="0.2">
      <c r="A19" s="193" t="s">
        <v>146</v>
      </c>
      <c r="B19" s="199" t="s">
        <v>147</v>
      </c>
      <c r="C19" s="113">
        <v>17.051961823966067</v>
      </c>
      <c r="D19" s="115">
        <v>804</v>
      </c>
      <c r="E19" s="114">
        <v>793</v>
      </c>
      <c r="F19" s="114">
        <v>821</v>
      </c>
      <c r="G19" s="114">
        <v>833</v>
      </c>
      <c r="H19" s="140">
        <v>847</v>
      </c>
      <c r="I19" s="115">
        <v>-43</v>
      </c>
      <c r="J19" s="116">
        <v>-5.0767414403778037</v>
      </c>
    </row>
    <row r="20" spans="1:15" s="287" customFormat="1" ht="24.95" customHeight="1" x14ac:dyDescent="0.2">
      <c r="A20" s="193" t="s">
        <v>148</v>
      </c>
      <c r="B20" s="199" t="s">
        <v>149</v>
      </c>
      <c r="C20" s="113">
        <v>4.1145281018027573</v>
      </c>
      <c r="D20" s="115">
        <v>194</v>
      </c>
      <c r="E20" s="114">
        <v>221</v>
      </c>
      <c r="F20" s="114">
        <v>219</v>
      </c>
      <c r="G20" s="114">
        <v>214</v>
      </c>
      <c r="H20" s="140">
        <v>212</v>
      </c>
      <c r="I20" s="115">
        <v>-18</v>
      </c>
      <c r="J20" s="116">
        <v>-8.4905660377358494</v>
      </c>
      <c r="K20" s="110"/>
      <c r="L20" s="110"/>
      <c r="M20" s="110"/>
      <c r="N20" s="110"/>
      <c r="O20" s="110"/>
    </row>
    <row r="21" spans="1:15" s="110" customFormat="1" ht="24.95" customHeight="1" x14ac:dyDescent="0.2">
      <c r="A21" s="201" t="s">
        <v>150</v>
      </c>
      <c r="B21" s="202" t="s">
        <v>151</v>
      </c>
      <c r="C21" s="113">
        <v>12.343584305408271</v>
      </c>
      <c r="D21" s="115">
        <v>582</v>
      </c>
      <c r="E21" s="114">
        <v>665</v>
      </c>
      <c r="F21" s="114">
        <v>741</v>
      </c>
      <c r="G21" s="114">
        <v>732</v>
      </c>
      <c r="H21" s="140">
        <v>609</v>
      </c>
      <c r="I21" s="115">
        <v>-27</v>
      </c>
      <c r="J21" s="116">
        <v>-4.4334975369458132</v>
      </c>
    </row>
    <row r="22" spans="1:15" s="110" customFormat="1" ht="24.95" customHeight="1" x14ac:dyDescent="0.2">
      <c r="A22" s="201" t="s">
        <v>152</v>
      </c>
      <c r="B22" s="199" t="s">
        <v>153</v>
      </c>
      <c r="C22" s="113">
        <v>0.65747613997879106</v>
      </c>
      <c r="D22" s="115">
        <v>31</v>
      </c>
      <c r="E22" s="114">
        <v>34</v>
      </c>
      <c r="F22" s="114">
        <v>31</v>
      </c>
      <c r="G22" s="114">
        <v>32</v>
      </c>
      <c r="H22" s="140">
        <v>33</v>
      </c>
      <c r="I22" s="115">
        <v>-2</v>
      </c>
      <c r="J22" s="116">
        <v>-6.0606060606060606</v>
      </c>
    </row>
    <row r="23" spans="1:15" s="110" customFormat="1" ht="24.95" customHeight="1" x14ac:dyDescent="0.2">
      <c r="A23" s="193" t="s">
        <v>154</v>
      </c>
      <c r="B23" s="199" t="s">
        <v>155</v>
      </c>
      <c r="C23" s="113">
        <v>1.0816542948038177</v>
      </c>
      <c r="D23" s="115">
        <v>51</v>
      </c>
      <c r="E23" s="114">
        <v>51</v>
      </c>
      <c r="F23" s="114">
        <v>52</v>
      </c>
      <c r="G23" s="114">
        <v>51</v>
      </c>
      <c r="H23" s="140">
        <v>51</v>
      </c>
      <c r="I23" s="115">
        <v>0</v>
      </c>
      <c r="J23" s="116">
        <v>0</v>
      </c>
    </row>
    <row r="24" spans="1:15" s="110" customFormat="1" ht="24.95" customHeight="1" x14ac:dyDescent="0.2">
      <c r="A24" s="193" t="s">
        <v>156</v>
      </c>
      <c r="B24" s="199" t="s">
        <v>221</v>
      </c>
      <c r="C24" s="113">
        <v>7.232237539766702</v>
      </c>
      <c r="D24" s="115">
        <v>341</v>
      </c>
      <c r="E24" s="114">
        <v>359</v>
      </c>
      <c r="F24" s="114">
        <v>361</v>
      </c>
      <c r="G24" s="114">
        <v>356</v>
      </c>
      <c r="H24" s="140">
        <v>343</v>
      </c>
      <c r="I24" s="115">
        <v>-2</v>
      </c>
      <c r="J24" s="116">
        <v>-0.58309037900874638</v>
      </c>
    </row>
    <row r="25" spans="1:15" s="110" customFormat="1" ht="24.95" customHeight="1" x14ac:dyDescent="0.2">
      <c r="A25" s="193" t="s">
        <v>222</v>
      </c>
      <c r="B25" s="204" t="s">
        <v>159</v>
      </c>
      <c r="C25" s="113">
        <v>18.388123011664899</v>
      </c>
      <c r="D25" s="115">
        <v>867</v>
      </c>
      <c r="E25" s="114">
        <v>875</v>
      </c>
      <c r="F25" s="114">
        <v>801</v>
      </c>
      <c r="G25" s="114">
        <v>812</v>
      </c>
      <c r="H25" s="140">
        <v>780</v>
      </c>
      <c r="I25" s="115">
        <v>87</v>
      </c>
      <c r="J25" s="116">
        <v>11.153846153846153</v>
      </c>
    </row>
    <row r="26" spans="1:15" s="110" customFormat="1" ht="24.95" customHeight="1" x14ac:dyDescent="0.2">
      <c r="A26" s="201">
        <v>782.78300000000002</v>
      </c>
      <c r="B26" s="203" t="s">
        <v>160</v>
      </c>
      <c r="C26" s="113">
        <v>0.29692470837751855</v>
      </c>
      <c r="D26" s="115">
        <v>14</v>
      </c>
      <c r="E26" s="114">
        <v>16</v>
      </c>
      <c r="F26" s="114">
        <v>14</v>
      </c>
      <c r="G26" s="114">
        <v>17</v>
      </c>
      <c r="H26" s="140">
        <v>18</v>
      </c>
      <c r="I26" s="115">
        <v>-4</v>
      </c>
      <c r="J26" s="116">
        <v>-22.222222222222221</v>
      </c>
    </row>
    <row r="27" spans="1:15" s="110" customFormat="1" ht="24.95" customHeight="1" x14ac:dyDescent="0.2">
      <c r="A27" s="193" t="s">
        <v>161</v>
      </c>
      <c r="B27" s="199" t="s">
        <v>162</v>
      </c>
      <c r="C27" s="113">
        <v>1.5482502651113468</v>
      </c>
      <c r="D27" s="115">
        <v>73</v>
      </c>
      <c r="E27" s="114">
        <v>79</v>
      </c>
      <c r="F27" s="114">
        <v>82</v>
      </c>
      <c r="G27" s="114">
        <v>80</v>
      </c>
      <c r="H27" s="140">
        <v>72</v>
      </c>
      <c r="I27" s="115">
        <v>1</v>
      </c>
      <c r="J27" s="116">
        <v>1.3888888888888888</v>
      </c>
    </row>
    <row r="28" spans="1:15" s="110" customFormat="1" ht="24.95" customHeight="1" x14ac:dyDescent="0.2">
      <c r="A28" s="193" t="s">
        <v>163</v>
      </c>
      <c r="B28" s="199" t="s">
        <v>164</v>
      </c>
      <c r="C28" s="113">
        <v>1.5270413573700954</v>
      </c>
      <c r="D28" s="115">
        <v>72</v>
      </c>
      <c r="E28" s="114">
        <v>83</v>
      </c>
      <c r="F28" s="114">
        <v>62</v>
      </c>
      <c r="G28" s="114">
        <v>69</v>
      </c>
      <c r="H28" s="140">
        <v>70</v>
      </c>
      <c r="I28" s="115">
        <v>2</v>
      </c>
      <c r="J28" s="116">
        <v>2.8571428571428572</v>
      </c>
    </row>
    <row r="29" spans="1:15" s="110" customFormat="1" ht="24.95" customHeight="1" x14ac:dyDescent="0.2">
      <c r="A29" s="193">
        <v>86</v>
      </c>
      <c r="B29" s="199" t="s">
        <v>165</v>
      </c>
      <c r="C29" s="113">
        <v>4.6871686108165429</v>
      </c>
      <c r="D29" s="115">
        <v>221</v>
      </c>
      <c r="E29" s="114">
        <v>224</v>
      </c>
      <c r="F29" s="114">
        <v>216</v>
      </c>
      <c r="G29" s="114">
        <v>220</v>
      </c>
      <c r="H29" s="140">
        <v>212</v>
      </c>
      <c r="I29" s="115">
        <v>9</v>
      </c>
      <c r="J29" s="116">
        <v>4.2452830188679247</v>
      </c>
    </row>
    <row r="30" spans="1:15" s="110" customFormat="1" ht="24.95" customHeight="1" x14ac:dyDescent="0.2">
      <c r="A30" s="193">
        <v>87.88</v>
      </c>
      <c r="B30" s="204" t="s">
        <v>166</v>
      </c>
      <c r="C30" s="113">
        <v>4.7932131495227992</v>
      </c>
      <c r="D30" s="115">
        <v>226</v>
      </c>
      <c r="E30" s="114">
        <v>235</v>
      </c>
      <c r="F30" s="114">
        <v>241</v>
      </c>
      <c r="G30" s="114">
        <v>241</v>
      </c>
      <c r="H30" s="140">
        <v>240</v>
      </c>
      <c r="I30" s="115">
        <v>-14</v>
      </c>
      <c r="J30" s="116">
        <v>-5.833333333333333</v>
      </c>
    </row>
    <row r="31" spans="1:15" s="110" customFormat="1" ht="24.95" customHeight="1" x14ac:dyDescent="0.2">
      <c r="A31" s="193" t="s">
        <v>167</v>
      </c>
      <c r="B31" s="199" t="s">
        <v>168</v>
      </c>
      <c r="C31" s="113">
        <v>8.8441145281018034</v>
      </c>
      <c r="D31" s="115">
        <v>417</v>
      </c>
      <c r="E31" s="114">
        <v>436</v>
      </c>
      <c r="F31" s="114">
        <v>453</v>
      </c>
      <c r="G31" s="114">
        <v>460</v>
      </c>
      <c r="H31" s="140">
        <v>431</v>
      </c>
      <c r="I31" s="115">
        <v>-14</v>
      </c>
      <c r="J31" s="116">
        <v>-3.2482598607888633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2.0996818663838814</v>
      </c>
      <c r="D34" s="115">
        <v>99</v>
      </c>
      <c r="E34" s="114">
        <v>105</v>
      </c>
      <c r="F34" s="114">
        <v>116</v>
      </c>
      <c r="G34" s="114">
        <v>147</v>
      </c>
      <c r="H34" s="140">
        <v>97</v>
      </c>
      <c r="I34" s="115">
        <v>2</v>
      </c>
      <c r="J34" s="116">
        <v>2.0618556701030926</v>
      </c>
    </row>
    <row r="35" spans="1:10" s="110" customFormat="1" ht="24.95" customHeight="1" x14ac:dyDescent="0.2">
      <c r="A35" s="292" t="s">
        <v>171</v>
      </c>
      <c r="B35" s="293" t="s">
        <v>172</v>
      </c>
      <c r="C35" s="113">
        <v>15.334040296924709</v>
      </c>
      <c r="D35" s="115">
        <v>723</v>
      </c>
      <c r="E35" s="114">
        <v>724</v>
      </c>
      <c r="F35" s="114">
        <v>735</v>
      </c>
      <c r="G35" s="114">
        <v>717</v>
      </c>
      <c r="H35" s="140">
        <v>677</v>
      </c>
      <c r="I35" s="115">
        <v>46</v>
      </c>
      <c r="J35" s="116">
        <v>6.7946824224519942</v>
      </c>
    </row>
    <row r="36" spans="1:10" s="110" customFormat="1" ht="24.95" customHeight="1" x14ac:dyDescent="0.2">
      <c r="A36" s="294" t="s">
        <v>173</v>
      </c>
      <c r="B36" s="295" t="s">
        <v>174</v>
      </c>
      <c r="C36" s="125">
        <v>82.566277836691413</v>
      </c>
      <c r="D36" s="143">
        <v>3893</v>
      </c>
      <c r="E36" s="144">
        <v>4071</v>
      </c>
      <c r="F36" s="144">
        <v>4094</v>
      </c>
      <c r="G36" s="144">
        <v>4117</v>
      </c>
      <c r="H36" s="145">
        <v>3918</v>
      </c>
      <c r="I36" s="143">
        <v>-25</v>
      </c>
      <c r="J36" s="146">
        <v>-0.63808065339458908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4715</v>
      </c>
      <c r="F11" s="264">
        <v>4900</v>
      </c>
      <c r="G11" s="264">
        <v>4945</v>
      </c>
      <c r="H11" s="264">
        <v>4981</v>
      </c>
      <c r="I11" s="265">
        <v>4692</v>
      </c>
      <c r="J11" s="263">
        <v>23</v>
      </c>
      <c r="K11" s="266">
        <v>0.49019607843137253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39.194061505832451</v>
      </c>
      <c r="E13" s="115">
        <v>1848</v>
      </c>
      <c r="F13" s="114">
        <v>1894</v>
      </c>
      <c r="G13" s="114">
        <v>1865</v>
      </c>
      <c r="H13" s="114">
        <v>1862</v>
      </c>
      <c r="I13" s="140">
        <v>1746</v>
      </c>
      <c r="J13" s="115">
        <v>102</v>
      </c>
      <c r="K13" s="116">
        <v>5.8419243986254292</v>
      </c>
    </row>
    <row r="14" spans="1:15" ht="15.95" customHeight="1" x14ac:dyDescent="0.2">
      <c r="A14" s="306" t="s">
        <v>230</v>
      </c>
      <c r="B14" s="307"/>
      <c r="C14" s="308"/>
      <c r="D14" s="113">
        <v>49.459172852598094</v>
      </c>
      <c r="E14" s="115">
        <v>2332</v>
      </c>
      <c r="F14" s="114">
        <v>2438</v>
      </c>
      <c r="G14" s="114">
        <v>2527</v>
      </c>
      <c r="H14" s="114">
        <v>2571</v>
      </c>
      <c r="I14" s="140">
        <v>2419</v>
      </c>
      <c r="J14" s="115">
        <v>-87</v>
      </c>
      <c r="K14" s="116">
        <v>-3.596527490698636</v>
      </c>
    </row>
    <row r="15" spans="1:15" ht="15.95" customHeight="1" x14ac:dyDescent="0.2">
      <c r="A15" s="306" t="s">
        <v>231</v>
      </c>
      <c r="B15" s="307"/>
      <c r="C15" s="308"/>
      <c r="D15" s="113">
        <v>5.471898197242842</v>
      </c>
      <c r="E15" s="115">
        <v>258</v>
      </c>
      <c r="F15" s="114">
        <v>274</v>
      </c>
      <c r="G15" s="114">
        <v>267</v>
      </c>
      <c r="H15" s="114">
        <v>265</v>
      </c>
      <c r="I15" s="140">
        <v>259</v>
      </c>
      <c r="J15" s="115">
        <v>-1</v>
      </c>
      <c r="K15" s="116">
        <v>-0.38610038610038611</v>
      </c>
    </row>
    <row r="16" spans="1:15" ht="15.95" customHeight="1" x14ac:dyDescent="0.2">
      <c r="A16" s="306" t="s">
        <v>232</v>
      </c>
      <c r="B16" s="307"/>
      <c r="C16" s="308"/>
      <c r="D16" s="113">
        <v>3.0328738069989396</v>
      </c>
      <c r="E16" s="115">
        <v>143</v>
      </c>
      <c r="F16" s="114">
        <v>160</v>
      </c>
      <c r="G16" s="114">
        <v>148</v>
      </c>
      <c r="H16" s="114">
        <v>146</v>
      </c>
      <c r="I16" s="140">
        <v>136</v>
      </c>
      <c r="J16" s="115">
        <v>7</v>
      </c>
      <c r="K16" s="116">
        <v>5.1470588235294121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1.3149522799575821</v>
      </c>
      <c r="E18" s="115">
        <v>62</v>
      </c>
      <c r="F18" s="114">
        <v>61</v>
      </c>
      <c r="G18" s="114">
        <v>68</v>
      </c>
      <c r="H18" s="114">
        <v>64</v>
      </c>
      <c r="I18" s="140">
        <v>57</v>
      </c>
      <c r="J18" s="115">
        <v>5</v>
      </c>
      <c r="K18" s="116">
        <v>8.7719298245614041</v>
      </c>
    </row>
    <row r="19" spans="1:11" ht="14.1" customHeight="1" x14ac:dyDescent="0.2">
      <c r="A19" s="306" t="s">
        <v>235</v>
      </c>
      <c r="B19" s="307" t="s">
        <v>236</v>
      </c>
      <c r="C19" s="308"/>
      <c r="D19" s="113">
        <v>0.76352067868504769</v>
      </c>
      <c r="E19" s="115">
        <v>36</v>
      </c>
      <c r="F19" s="114">
        <v>39</v>
      </c>
      <c r="G19" s="114">
        <v>41</v>
      </c>
      <c r="H19" s="114">
        <v>40</v>
      </c>
      <c r="I19" s="140">
        <v>43</v>
      </c>
      <c r="J19" s="115">
        <v>-7</v>
      </c>
      <c r="K19" s="116">
        <v>-16.279069767441861</v>
      </c>
    </row>
    <row r="20" spans="1:11" ht="14.1" customHeight="1" x14ac:dyDescent="0.2">
      <c r="A20" s="306">
        <v>12</v>
      </c>
      <c r="B20" s="307" t="s">
        <v>237</v>
      </c>
      <c r="C20" s="308"/>
      <c r="D20" s="113">
        <v>1.823966065747614</v>
      </c>
      <c r="E20" s="115">
        <v>86</v>
      </c>
      <c r="F20" s="114">
        <v>88</v>
      </c>
      <c r="G20" s="114">
        <v>83</v>
      </c>
      <c r="H20" s="114">
        <v>79</v>
      </c>
      <c r="I20" s="140">
        <v>78</v>
      </c>
      <c r="J20" s="115">
        <v>8</v>
      </c>
      <c r="K20" s="116">
        <v>10.256410256410257</v>
      </c>
    </row>
    <row r="21" spans="1:11" ht="14.1" customHeight="1" x14ac:dyDescent="0.2">
      <c r="A21" s="306">
        <v>21</v>
      </c>
      <c r="B21" s="307" t="s">
        <v>238</v>
      </c>
      <c r="C21" s="308"/>
      <c r="D21" s="113">
        <v>0.33934252386002123</v>
      </c>
      <c r="E21" s="115">
        <v>16</v>
      </c>
      <c r="F21" s="114">
        <v>18</v>
      </c>
      <c r="G21" s="114">
        <v>17</v>
      </c>
      <c r="H21" s="114">
        <v>18</v>
      </c>
      <c r="I21" s="140">
        <v>20</v>
      </c>
      <c r="J21" s="115">
        <v>-4</v>
      </c>
      <c r="K21" s="116">
        <v>-20</v>
      </c>
    </row>
    <row r="22" spans="1:11" ht="14.1" customHeight="1" x14ac:dyDescent="0.2">
      <c r="A22" s="306">
        <v>22</v>
      </c>
      <c r="B22" s="307" t="s">
        <v>239</v>
      </c>
      <c r="C22" s="308"/>
      <c r="D22" s="113">
        <v>0.99681866383881235</v>
      </c>
      <c r="E22" s="115">
        <v>47</v>
      </c>
      <c r="F22" s="114">
        <v>51</v>
      </c>
      <c r="G22" s="114">
        <v>50</v>
      </c>
      <c r="H22" s="114">
        <v>47</v>
      </c>
      <c r="I22" s="140">
        <v>44</v>
      </c>
      <c r="J22" s="115">
        <v>3</v>
      </c>
      <c r="K22" s="116">
        <v>6.8181818181818183</v>
      </c>
    </row>
    <row r="23" spans="1:11" ht="14.1" customHeight="1" x14ac:dyDescent="0.2">
      <c r="A23" s="306">
        <v>23</v>
      </c>
      <c r="B23" s="307" t="s">
        <v>240</v>
      </c>
      <c r="C23" s="308"/>
      <c r="D23" s="113">
        <v>0.29692470837751855</v>
      </c>
      <c r="E23" s="115">
        <v>14</v>
      </c>
      <c r="F23" s="114">
        <v>14</v>
      </c>
      <c r="G23" s="114">
        <v>12</v>
      </c>
      <c r="H23" s="114">
        <v>13</v>
      </c>
      <c r="I23" s="140">
        <v>16</v>
      </c>
      <c r="J23" s="115">
        <v>-2</v>
      </c>
      <c r="K23" s="116">
        <v>-12.5</v>
      </c>
    </row>
    <row r="24" spans="1:11" ht="14.1" customHeight="1" x14ac:dyDescent="0.2">
      <c r="A24" s="306">
        <v>24</v>
      </c>
      <c r="B24" s="307" t="s">
        <v>241</v>
      </c>
      <c r="C24" s="308"/>
      <c r="D24" s="113">
        <v>0.97560975609756095</v>
      </c>
      <c r="E24" s="115">
        <v>46</v>
      </c>
      <c r="F24" s="114">
        <v>51</v>
      </c>
      <c r="G24" s="114">
        <v>58</v>
      </c>
      <c r="H24" s="114">
        <v>53</v>
      </c>
      <c r="I24" s="140">
        <v>48</v>
      </c>
      <c r="J24" s="115">
        <v>-2</v>
      </c>
      <c r="K24" s="116">
        <v>-4.166666666666667</v>
      </c>
    </row>
    <row r="25" spans="1:11" ht="14.1" customHeight="1" x14ac:dyDescent="0.2">
      <c r="A25" s="306">
        <v>25</v>
      </c>
      <c r="B25" s="307" t="s">
        <v>242</v>
      </c>
      <c r="C25" s="308"/>
      <c r="D25" s="113">
        <v>1.6330858960763521</v>
      </c>
      <c r="E25" s="115">
        <v>77</v>
      </c>
      <c r="F25" s="114">
        <v>76</v>
      </c>
      <c r="G25" s="114">
        <v>75</v>
      </c>
      <c r="H25" s="114">
        <v>76</v>
      </c>
      <c r="I25" s="140">
        <v>65</v>
      </c>
      <c r="J25" s="115">
        <v>12</v>
      </c>
      <c r="K25" s="116">
        <v>18.46153846153846</v>
      </c>
    </row>
    <row r="26" spans="1:11" ht="14.1" customHeight="1" x14ac:dyDescent="0.2">
      <c r="A26" s="306">
        <v>26</v>
      </c>
      <c r="B26" s="307" t="s">
        <v>243</v>
      </c>
      <c r="C26" s="308"/>
      <c r="D26" s="113">
        <v>1.1028632025450689</v>
      </c>
      <c r="E26" s="115">
        <v>52</v>
      </c>
      <c r="F26" s="114">
        <v>54</v>
      </c>
      <c r="G26" s="114">
        <v>54</v>
      </c>
      <c r="H26" s="114">
        <v>50</v>
      </c>
      <c r="I26" s="140">
        <v>51</v>
      </c>
      <c r="J26" s="115">
        <v>1</v>
      </c>
      <c r="K26" s="116">
        <v>1.9607843137254901</v>
      </c>
    </row>
    <row r="27" spans="1:11" ht="14.1" customHeight="1" x14ac:dyDescent="0.2">
      <c r="A27" s="306">
        <v>27</v>
      </c>
      <c r="B27" s="307" t="s">
        <v>244</v>
      </c>
      <c r="C27" s="308"/>
      <c r="D27" s="113">
        <v>0.50901378579003176</v>
      </c>
      <c r="E27" s="115">
        <v>24</v>
      </c>
      <c r="F27" s="114">
        <v>27</v>
      </c>
      <c r="G27" s="114">
        <v>28</v>
      </c>
      <c r="H27" s="114">
        <v>28</v>
      </c>
      <c r="I27" s="140">
        <v>28</v>
      </c>
      <c r="J27" s="115">
        <v>-4</v>
      </c>
      <c r="K27" s="116">
        <v>-14.285714285714286</v>
      </c>
    </row>
    <row r="28" spans="1:11" ht="14.1" customHeight="1" x14ac:dyDescent="0.2">
      <c r="A28" s="306">
        <v>28</v>
      </c>
      <c r="B28" s="307" t="s">
        <v>245</v>
      </c>
      <c r="C28" s="308"/>
      <c r="D28" s="113">
        <v>0.19088016967126192</v>
      </c>
      <c r="E28" s="115">
        <v>9</v>
      </c>
      <c r="F28" s="114">
        <v>14</v>
      </c>
      <c r="G28" s="114">
        <v>13</v>
      </c>
      <c r="H28" s="114">
        <v>13</v>
      </c>
      <c r="I28" s="140">
        <v>11</v>
      </c>
      <c r="J28" s="115">
        <v>-2</v>
      </c>
      <c r="K28" s="116">
        <v>-18.181818181818183</v>
      </c>
    </row>
    <row r="29" spans="1:11" ht="14.1" customHeight="1" x14ac:dyDescent="0.2">
      <c r="A29" s="306">
        <v>29</v>
      </c>
      <c r="B29" s="307" t="s">
        <v>246</v>
      </c>
      <c r="C29" s="308"/>
      <c r="D29" s="113">
        <v>3.3934252386002122</v>
      </c>
      <c r="E29" s="115">
        <v>160</v>
      </c>
      <c r="F29" s="114">
        <v>172</v>
      </c>
      <c r="G29" s="114">
        <v>159</v>
      </c>
      <c r="H29" s="114">
        <v>159</v>
      </c>
      <c r="I29" s="140">
        <v>163</v>
      </c>
      <c r="J29" s="115">
        <v>-3</v>
      </c>
      <c r="K29" s="116">
        <v>-1.8404907975460123</v>
      </c>
    </row>
    <row r="30" spans="1:11" ht="14.1" customHeight="1" x14ac:dyDescent="0.2">
      <c r="A30" s="306" t="s">
        <v>247</v>
      </c>
      <c r="B30" s="307" t="s">
        <v>248</v>
      </c>
      <c r="C30" s="308"/>
      <c r="D30" s="113">
        <v>0.40296924708377518</v>
      </c>
      <c r="E30" s="115">
        <v>19</v>
      </c>
      <c r="F30" s="114">
        <v>14</v>
      </c>
      <c r="G30" s="114">
        <v>15</v>
      </c>
      <c r="H30" s="114">
        <v>15</v>
      </c>
      <c r="I30" s="140">
        <v>14</v>
      </c>
      <c r="J30" s="115">
        <v>5</v>
      </c>
      <c r="K30" s="116">
        <v>35.714285714285715</v>
      </c>
    </row>
    <row r="31" spans="1:11" ht="14.1" customHeight="1" x14ac:dyDescent="0.2">
      <c r="A31" s="306" t="s">
        <v>249</v>
      </c>
      <c r="B31" s="307" t="s">
        <v>250</v>
      </c>
      <c r="C31" s="308"/>
      <c r="D31" s="113">
        <v>2.9904559915164368</v>
      </c>
      <c r="E31" s="115">
        <v>141</v>
      </c>
      <c r="F31" s="114">
        <v>158</v>
      </c>
      <c r="G31" s="114">
        <v>144</v>
      </c>
      <c r="H31" s="114">
        <v>144</v>
      </c>
      <c r="I31" s="140">
        <v>149</v>
      </c>
      <c r="J31" s="115">
        <v>-8</v>
      </c>
      <c r="K31" s="116">
        <v>-5.3691275167785237</v>
      </c>
    </row>
    <row r="32" spans="1:11" ht="14.1" customHeight="1" x14ac:dyDescent="0.2">
      <c r="A32" s="306">
        <v>31</v>
      </c>
      <c r="B32" s="307" t="s">
        <v>251</v>
      </c>
      <c r="C32" s="308"/>
      <c r="D32" s="113">
        <v>0.33934252386002123</v>
      </c>
      <c r="E32" s="115">
        <v>16</v>
      </c>
      <c r="F32" s="114">
        <v>13</v>
      </c>
      <c r="G32" s="114">
        <v>12</v>
      </c>
      <c r="H32" s="114">
        <v>14</v>
      </c>
      <c r="I32" s="140">
        <v>12</v>
      </c>
      <c r="J32" s="115">
        <v>4</v>
      </c>
      <c r="K32" s="116">
        <v>33.333333333333336</v>
      </c>
    </row>
    <row r="33" spans="1:11" ht="14.1" customHeight="1" x14ac:dyDescent="0.2">
      <c r="A33" s="306">
        <v>32</v>
      </c>
      <c r="B33" s="307" t="s">
        <v>252</v>
      </c>
      <c r="C33" s="308"/>
      <c r="D33" s="113">
        <v>1.0180275715800635</v>
      </c>
      <c r="E33" s="115">
        <v>48</v>
      </c>
      <c r="F33" s="114">
        <v>45</v>
      </c>
      <c r="G33" s="114">
        <v>46</v>
      </c>
      <c r="H33" s="114">
        <v>49</v>
      </c>
      <c r="I33" s="140">
        <v>42</v>
      </c>
      <c r="J33" s="115">
        <v>6</v>
      </c>
      <c r="K33" s="116">
        <v>14.285714285714286</v>
      </c>
    </row>
    <row r="34" spans="1:11" ht="14.1" customHeight="1" x14ac:dyDescent="0.2">
      <c r="A34" s="306">
        <v>33</v>
      </c>
      <c r="B34" s="307" t="s">
        <v>253</v>
      </c>
      <c r="C34" s="308"/>
      <c r="D34" s="113">
        <v>0.44538706256627786</v>
      </c>
      <c r="E34" s="115">
        <v>21</v>
      </c>
      <c r="F34" s="114">
        <v>20</v>
      </c>
      <c r="G34" s="114">
        <v>21</v>
      </c>
      <c r="H34" s="114">
        <v>27</v>
      </c>
      <c r="I34" s="140">
        <v>23</v>
      </c>
      <c r="J34" s="115">
        <v>-2</v>
      </c>
      <c r="K34" s="116">
        <v>-8.695652173913043</v>
      </c>
    </row>
    <row r="35" spans="1:11" ht="14.1" customHeight="1" x14ac:dyDescent="0.2">
      <c r="A35" s="306">
        <v>34</v>
      </c>
      <c r="B35" s="307" t="s">
        <v>254</v>
      </c>
      <c r="C35" s="308"/>
      <c r="D35" s="113">
        <v>6.8928950159066806</v>
      </c>
      <c r="E35" s="115">
        <v>325</v>
      </c>
      <c r="F35" s="114">
        <v>328</v>
      </c>
      <c r="G35" s="114">
        <v>343</v>
      </c>
      <c r="H35" s="114">
        <v>335</v>
      </c>
      <c r="I35" s="140">
        <v>313</v>
      </c>
      <c r="J35" s="115">
        <v>12</v>
      </c>
      <c r="K35" s="116">
        <v>3.8338658146964857</v>
      </c>
    </row>
    <row r="36" spans="1:11" ht="14.1" customHeight="1" x14ac:dyDescent="0.2">
      <c r="A36" s="306">
        <v>41</v>
      </c>
      <c r="B36" s="307" t="s">
        <v>255</v>
      </c>
      <c r="C36" s="308"/>
      <c r="D36" s="113">
        <v>0.36055143160127251</v>
      </c>
      <c r="E36" s="115">
        <v>17</v>
      </c>
      <c r="F36" s="114">
        <v>17</v>
      </c>
      <c r="G36" s="114">
        <v>18</v>
      </c>
      <c r="H36" s="114">
        <v>19</v>
      </c>
      <c r="I36" s="140">
        <v>16</v>
      </c>
      <c r="J36" s="115">
        <v>1</v>
      </c>
      <c r="K36" s="116">
        <v>6.25</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0.36055143160127251</v>
      </c>
      <c r="E38" s="115">
        <v>17</v>
      </c>
      <c r="F38" s="114">
        <v>18</v>
      </c>
      <c r="G38" s="114">
        <v>20</v>
      </c>
      <c r="H38" s="114">
        <v>22</v>
      </c>
      <c r="I38" s="140">
        <v>21</v>
      </c>
      <c r="J38" s="115">
        <v>-4</v>
      </c>
      <c r="K38" s="116">
        <v>-19.047619047619047</v>
      </c>
    </row>
    <row r="39" spans="1:11" ht="14.1" customHeight="1" x14ac:dyDescent="0.2">
      <c r="A39" s="306">
        <v>51</v>
      </c>
      <c r="B39" s="307" t="s">
        <v>258</v>
      </c>
      <c r="C39" s="308"/>
      <c r="D39" s="113">
        <v>2.8844114528101801</v>
      </c>
      <c r="E39" s="115">
        <v>136</v>
      </c>
      <c r="F39" s="114">
        <v>144</v>
      </c>
      <c r="G39" s="114">
        <v>145</v>
      </c>
      <c r="H39" s="114">
        <v>140</v>
      </c>
      <c r="I39" s="140">
        <v>140</v>
      </c>
      <c r="J39" s="115">
        <v>-4</v>
      </c>
      <c r="K39" s="116">
        <v>-2.8571428571428572</v>
      </c>
    </row>
    <row r="40" spans="1:11" ht="14.1" customHeight="1" x14ac:dyDescent="0.2">
      <c r="A40" s="306" t="s">
        <v>259</v>
      </c>
      <c r="B40" s="307" t="s">
        <v>260</v>
      </c>
      <c r="C40" s="308"/>
      <c r="D40" s="113">
        <v>2.5874867444326619</v>
      </c>
      <c r="E40" s="115">
        <v>122</v>
      </c>
      <c r="F40" s="114">
        <v>127</v>
      </c>
      <c r="G40" s="114">
        <v>128</v>
      </c>
      <c r="H40" s="114">
        <v>121</v>
      </c>
      <c r="I40" s="140">
        <v>130</v>
      </c>
      <c r="J40" s="115">
        <v>-8</v>
      </c>
      <c r="K40" s="116">
        <v>-6.1538461538461542</v>
      </c>
    </row>
    <row r="41" spans="1:11" ht="14.1" customHeight="1" x14ac:dyDescent="0.2">
      <c r="A41" s="306"/>
      <c r="B41" s="307" t="s">
        <v>261</v>
      </c>
      <c r="C41" s="308"/>
      <c r="D41" s="113">
        <v>1.887592788971368</v>
      </c>
      <c r="E41" s="115">
        <v>89</v>
      </c>
      <c r="F41" s="114">
        <v>99</v>
      </c>
      <c r="G41" s="114">
        <v>101</v>
      </c>
      <c r="H41" s="114">
        <v>94</v>
      </c>
      <c r="I41" s="140">
        <v>102</v>
      </c>
      <c r="J41" s="115">
        <v>-13</v>
      </c>
      <c r="K41" s="116">
        <v>-12.745098039215685</v>
      </c>
    </row>
    <row r="42" spans="1:11" ht="14.1" customHeight="1" x14ac:dyDescent="0.2">
      <c r="A42" s="306">
        <v>52</v>
      </c>
      <c r="B42" s="307" t="s">
        <v>262</v>
      </c>
      <c r="C42" s="308"/>
      <c r="D42" s="113">
        <v>5.8960763520678681</v>
      </c>
      <c r="E42" s="115">
        <v>278</v>
      </c>
      <c r="F42" s="114">
        <v>299</v>
      </c>
      <c r="G42" s="114">
        <v>309</v>
      </c>
      <c r="H42" s="114">
        <v>301</v>
      </c>
      <c r="I42" s="140">
        <v>301</v>
      </c>
      <c r="J42" s="115">
        <v>-23</v>
      </c>
      <c r="K42" s="116">
        <v>-7.6411960132890364</v>
      </c>
    </row>
    <row r="43" spans="1:11" ht="14.1" customHeight="1" x14ac:dyDescent="0.2">
      <c r="A43" s="306" t="s">
        <v>263</v>
      </c>
      <c r="B43" s="307" t="s">
        <v>264</v>
      </c>
      <c r="C43" s="308"/>
      <c r="D43" s="113">
        <v>5.3870625662778364</v>
      </c>
      <c r="E43" s="115">
        <v>254</v>
      </c>
      <c r="F43" s="114">
        <v>273</v>
      </c>
      <c r="G43" s="114">
        <v>281</v>
      </c>
      <c r="H43" s="114">
        <v>272</v>
      </c>
      <c r="I43" s="140">
        <v>273</v>
      </c>
      <c r="J43" s="115">
        <v>-19</v>
      </c>
      <c r="K43" s="116">
        <v>-6.9597069597069599</v>
      </c>
    </row>
    <row r="44" spans="1:11" ht="14.1" customHeight="1" x14ac:dyDescent="0.2">
      <c r="A44" s="306">
        <v>53</v>
      </c>
      <c r="B44" s="307" t="s">
        <v>265</v>
      </c>
      <c r="C44" s="308"/>
      <c r="D44" s="113">
        <v>3.3510074231177094</v>
      </c>
      <c r="E44" s="115">
        <v>158</v>
      </c>
      <c r="F44" s="114">
        <v>161</v>
      </c>
      <c r="G44" s="114">
        <v>163</v>
      </c>
      <c r="H44" s="114">
        <v>170</v>
      </c>
      <c r="I44" s="140">
        <v>166</v>
      </c>
      <c r="J44" s="115">
        <v>-8</v>
      </c>
      <c r="K44" s="116">
        <v>-4.8192771084337354</v>
      </c>
    </row>
    <row r="45" spans="1:11" ht="14.1" customHeight="1" x14ac:dyDescent="0.2">
      <c r="A45" s="306" t="s">
        <v>266</v>
      </c>
      <c r="B45" s="307" t="s">
        <v>267</v>
      </c>
      <c r="C45" s="308"/>
      <c r="D45" s="113">
        <v>3.3297985153764582</v>
      </c>
      <c r="E45" s="115">
        <v>157</v>
      </c>
      <c r="F45" s="114">
        <v>160</v>
      </c>
      <c r="G45" s="114">
        <v>161</v>
      </c>
      <c r="H45" s="114">
        <v>168</v>
      </c>
      <c r="I45" s="140">
        <v>164</v>
      </c>
      <c r="J45" s="115">
        <v>-7</v>
      </c>
      <c r="K45" s="116">
        <v>-4.2682926829268295</v>
      </c>
    </row>
    <row r="46" spans="1:11" ht="14.1" customHeight="1" x14ac:dyDescent="0.2">
      <c r="A46" s="306">
        <v>54</v>
      </c>
      <c r="B46" s="307" t="s">
        <v>268</v>
      </c>
      <c r="C46" s="308"/>
      <c r="D46" s="113">
        <v>17.518557794273594</v>
      </c>
      <c r="E46" s="115">
        <v>826</v>
      </c>
      <c r="F46" s="114">
        <v>845</v>
      </c>
      <c r="G46" s="114">
        <v>780</v>
      </c>
      <c r="H46" s="114">
        <v>782</v>
      </c>
      <c r="I46" s="140">
        <v>753</v>
      </c>
      <c r="J46" s="115">
        <v>73</v>
      </c>
      <c r="K46" s="116">
        <v>9.6945551128818064</v>
      </c>
    </row>
    <row r="47" spans="1:11" ht="14.1" customHeight="1" x14ac:dyDescent="0.2">
      <c r="A47" s="306">
        <v>61</v>
      </c>
      <c r="B47" s="307" t="s">
        <v>269</v>
      </c>
      <c r="C47" s="308"/>
      <c r="D47" s="113">
        <v>0.82714740190880165</v>
      </c>
      <c r="E47" s="115">
        <v>39</v>
      </c>
      <c r="F47" s="114">
        <v>45</v>
      </c>
      <c r="G47" s="114">
        <v>50</v>
      </c>
      <c r="H47" s="114">
        <v>48</v>
      </c>
      <c r="I47" s="140">
        <v>39</v>
      </c>
      <c r="J47" s="115">
        <v>0</v>
      </c>
      <c r="K47" s="116">
        <v>0</v>
      </c>
    </row>
    <row r="48" spans="1:11" ht="14.1" customHeight="1" x14ac:dyDescent="0.2">
      <c r="A48" s="306">
        <v>62</v>
      </c>
      <c r="B48" s="307" t="s">
        <v>270</v>
      </c>
      <c r="C48" s="308"/>
      <c r="D48" s="113">
        <v>10.477200424178156</v>
      </c>
      <c r="E48" s="115">
        <v>494</v>
      </c>
      <c r="F48" s="114">
        <v>484</v>
      </c>
      <c r="G48" s="114">
        <v>508</v>
      </c>
      <c r="H48" s="114">
        <v>573</v>
      </c>
      <c r="I48" s="140">
        <v>520</v>
      </c>
      <c r="J48" s="115">
        <v>-26</v>
      </c>
      <c r="K48" s="116">
        <v>-5</v>
      </c>
    </row>
    <row r="49" spans="1:11" ht="14.1" customHeight="1" x14ac:dyDescent="0.2">
      <c r="A49" s="306">
        <v>63</v>
      </c>
      <c r="B49" s="307" t="s">
        <v>271</v>
      </c>
      <c r="C49" s="308"/>
      <c r="D49" s="113">
        <v>10.901378579003181</v>
      </c>
      <c r="E49" s="115">
        <v>514</v>
      </c>
      <c r="F49" s="114">
        <v>583</v>
      </c>
      <c r="G49" s="114">
        <v>648</v>
      </c>
      <c r="H49" s="114">
        <v>632</v>
      </c>
      <c r="I49" s="140">
        <v>509</v>
      </c>
      <c r="J49" s="115">
        <v>5</v>
      </c>
      <c r="K49" s="116">
        <v>0.98231827111984282</v>
      </c>
    </row>
    <row r="50" spans="1:11" ht="14.1" customHeight="1" x14ac:dyDescent="0.2">
      <c r="A50" s="306" t="s">
        <v>272</v>
      </c>
      <c r="B50" s="307" t="s">
        <v>273</v>
      </c>
      <c r="C50" s="308"/>
      <c r="D50" s="113">
        <v>0.74231177094379641</v>
      </c>
      <c r="E50" s="115">
        <v>35</v>
      </c>
      <c r="F50" s="114">
        <v>41</v>
      </c>
      <c r="G50" s="114">
        <v>53</v>
      </c>
      <c r="H50" s="114">
        <v>49</v>
      </c>
      <c r="I50" s="140">
        <v>39</v>
      </c>
      <c r="J50" s="115">
        <v>-4</v>
      </c>
      <c r="K50" s="116">
        <v>-10.256410256410257</v>
      </c>
    </row>
    <row r="51" spans="1:11" ht="14.1" customHeight="1" x14ac:dyDescent="0.2">
      <c r="A51" s="306" t="s">
        <v>274</v>
      </c>
      <c r="B51" s="307" t="s">
        <v>275</v>
      </c>
      <c r="C51" s="308"/>
      <c r="D51" s="113">
        <v>9.0986214209968193</v>
      </c>
      <c r="E51" s="115">
        <v>429</v>
      </c>
      <c r="F51" s="114">
        <v>497</v>
      </c>
      <c r="G51" s="114">
        <v>542</v>
      </c>
      <c r="H51" s="114">
        <v>530</v>
      </c>
      <c r="I51" s="140">
        <v>418</v>
      </c>
      <c r="J51" s="115">
        <v>11</v>
      </c>
      <c r="K51" s="116">
        <v>2.6315789473684212</v>
      </c>
    </row>
    <row r="52" spans="1:11" ht="14.1" customHeight="1" x14ac:dyDescent="0.2">
      <c r="A52" s="306">
        <v>71</v>
      </c>
      <c r="B52" s="307" t="s">
        <v>276</v>
      </c>
      <c r="C52" s="308"/>
      <c r="D52" s="113">
        <v>12.364793213149524</v>
      </c>
      <c r="E52" s="115">
        <v>583</v>
      </c>
      <c r="F52" s="114">
        <v>608</v>
      </c>
      <c r="G52" s="114">
        <v>622</v>
      </c>
      <c r="H52" s="114">
        <v>618</v>
      </c>
      <c r="I52" s="140">
        <v>609</v>
      </c>
      <c r="J52" s="115">
        <v>-26</v>
      </c>
      <c r="K52" s="116">
        <v>-4.2692939244663384</v>
      </c>
    </row>
    <row r="53" spans="1:11" ht="14.1" customHeight="1" x14ac:dyDescent="0.2">
      <c r="A53" s="306" t="s">
        <v>277</v>
      </c>
      <c r="B53" s="307" t="s">
        <v>278</v>
      </c>
      <c r="C53" s="308"/>
      <c r="D53" s="113">
        <v>1.9300106044538705</v>
      </c>
      <c r="E53" s="115">
        <v>91</v>
      </c>
      <c r="F53" s="114">
        <v>98</v>
      </c>
      <c r="G53" s="114">
        <v>104</v>
      </c>
      <c r="H53" s="114">
        <v>114</v>
      </c>
      <c r="I53" s="140">
        <v>117</v>
      </c>
      <c r="J53" s="115">
        <v>-26</v>
      </c>
      <c r="K53" s="116">
        <v>-22.222222222222221</v>
      </c>
    </row>
    <row r="54" spans="1:11" ht="14.1" customHeight="1" x14ac:dyDescent="0.2">
      <c r="A54" s="306" t="s">
        <v>279</v>
      </c>
      <c r="B54" s="307" t="s">
        <v>280</v>
      </c>
      <c r="C54" s="308"/>
      <c r="D54" s="113">
        <v>9.9257688229056207</v>
      </c>
      <c r="E54" s="115">
        <v>468</v>
      </c>
      <c r="F54" s="114">
        <v>485</v>
      </c>
      <c r="G54" s="114">
        <v>491</v>
      </c>
      <c r="H54" s="114">
        <v>479</v>
      </c>
      <c r="I54" s="140">
        <v>470</v>
      </c>
      <c r="J54" s="115">
        <v>-2</v>
      </c>
      <c r="K54" s="116">
        <v>-0.42553191489361702</v>
      </c>
    </row>
    <row r="55" spans="1:11" ht="14.1" customHeight="1" x14ac:dyDescent="0.2">
      <c r="A55" s="306">
        <v>72</v>
      </c>
      <c r="B55" s="307" t="s">
        <v>281</v>
      </c>
      <c r="C55" s="308"/>
      <c r="D55" s="113">
        <v>1.7391304347826086</v>
      </c>
      <c r="E55" s="115">
        <v>82</v>
      </c>
      <c r="F55" s="114">
        <v>85</v>
      </c>
      <c r="G55" s="114">
        <v>80</v>
      </c>
      <c r="H55" s="114">
        <v>79</v>
      </c>
      <c r="I55" s="140">
        <v>78</v>
      </c>
      <c r="J55" s="115">
        <v>4</v>
      </c>
      <c r="K55" s="116">
        <v>5.1282051282051286</v>
      </c>
    </row>
    <row r="56" spans="1:11" ht="14.1" customHeight="1" x14ac:dyDescent="0.2">
      <c r="A56" s="306" t="s">
        <v>282</v>
      </c>
      <c r="B56" s="307" t="s">
        <v>283</v>
      </c>
      <c r="C56" s="308"/>
      <c r="D56" s="113">
        <v>0.23329798515376457</v>
      </c>
      <c r="E56" s="115">
        <v>11</v>
      </c>
      <c r="F56" s="114">
        <v>9</v>
      </c>
      <c r="G56" s="114">
        <v>7</v>
      </c>
      <c r="H56" s="114">
        <v>6</v>
      </c>
      <c r="I56" s="140">
        <v>5</v>
      </c>
      <c r="J56" s="115">
        <v>6</v>
      </c>
      <c r="K56" s="116">
        <v>120</v>
      </c>
    </row>
    <row r="57" spans="1:11" ht="14.1" customHeight="1" x14ac:dyDescent="0.2">
      <c r="A57" s="306" t="s">
        <v>284</v>
      </c>
      <c r="B57" s="307" t="s">
        <v>285</v>
      </c>
      <c r="C57" s="308"/>
      <c r="D57" s="113">
        <v>1.2513255567338282</v>
      </c>
      <c r="E57" s="115">
        <v>59</v>
      </c>
      <c r="F57" s="114">
        <v>59</v>
      </c>
      <c r="G57" s="114">
        <v>59</v>
      </c>
      <c r="H57" s="114">
        <v>58</v>
      </c>
      <c r="I57" s="140">
        <v>58</v>
      </c>
      <c r="J57" s="115">
        <v>1</v>
      </c>
      <c r="K57" s="116">
        <v>1.7241379310344827</v>
      </c>
    </row>
    <row r="58" spans="1:11" ht="14.1" customHeight="1" x14ac:dyDescent="0.2">
      <c r="A58" s="306">
        <v>73</v>
      </c>
      <c r="B58" s="307" t="s">
        <v>286</v>
      </c>
      <c r="C58" s="308"/>
      <c r="D58" s="113">
        <v>0.57264050901378583</v>
      </c>
      <c r="E58" s="115">
        <v>27</v>
      </c>
      <c r="F58" s="114">
        <v>27</v>
      </c>
      <c r="G58" s="114">
        <v>24</v>
      </c>
      <c r="H58" s="114">
        <v>23</v>
      </c>
      <c r="I58" s="140">
        <v>26</v>
      </c>
      <c r="J58" s="115">
        <v>1</v>
      </c>
      <c r="K58" s="116">
        <v>3.8461538461538463</v>
      </c>
    </row>
    <row r="59" spans="1:11" ht="14.1" customHeight="1" x14ac:dyDescent="0.2">
      <c r="A59" s="306" t="s">
        <v>287</v>
      </c>
      <c r="B59" s="307" t="s">
        <v>288</v>
      </c>
      <c r="C59" s="308"/>
      <c r="D59" s="113">
        <v>0.46659597030752914</v>
      </c>
      <c r="E59" s="115">
        <v>22</v>
      </c>
      <c r="F59" s="114">
        <v>22</v>
      </c>
      <c r="G59" s="114">
        <v>19</v>
      </c>
      <c r="H59" s="114">
        <v>19</v>
      </c>
      <c r="I59" s="140">
        <v>21</v>
      </c>
      <c r="J59" s="115">
        <v>1</v>
      </c>
      <c r="K59" s="116">
        <v>4.7619047619047619</v>
      </c>
    </row>
    <row r="60" spans="1:11" ht="14.1" customHeight="1" x14ac:dyDescent="0.2">
      <c r="A60" s="306">
        <v>81</v>
      </c>
      <c r="B60" s="307" t="s">
        <v>289</v>
      </c>
      <c r="C60" s="308"/>
      <c r="D60" s="113">
        <v>2.4390243902439024</v>
      </c>
      <c r="E60" s="115">
        <v>115</v>
      </c>
      <c r="F60" s="114">
        <v>111</v>
      </c>
      <c r="G60" s="114">
        <v>111</v>
      </c>
      <c r="H60" s="114">
        <v>112</v>
      </c>
      <c r="I60" s="140">
        <v>114</v>
      </c>
      <c r="J60" s="115">
        <v>1</v>
      </c>
      <c r="K60" s="116">
        <v>0.8771929824561403</v>
      </c>
    </row>
    <row r="61" spans="1:11" ht="14.1" customHeight="1" x14ac:dyDescent="0.2">
      <c r="A61" s="306" t="s">
        <v>290</v>
      </c>
      <c r="B61" s="307" t="s">
        <v>291</v>
      </c>
      <c r="C61" s="308"/>
      <c r="D61" s="113">
        <v>0.69989395546129374</v>
      </c>
      <c r="E61" s="115">
        <v>33</v>
      </c>
      <c r="F61" s="114">
        <v>33</v>
      </c>
      <c r="G61" s="114">
        <v>37</v>
      </c>
      <c r="H61" s="114">
        <v>37</v>
      </c>
      <c r="I61" s="140">
        <v>39</v>
      </c>
      <c r="J61" s="115">
        <v>-6</v>
      </c>
      <c r="K61" s="116">
        <v>-15.384615384615385</v>
      </c>
    </row>
    <row r="62" spans="1:11" ht="14.1" customHeight="1" x14ac:dyDescent="0.2">
      <c r="A62" s="306" t="s">
        <v>292</v>
      </c>
      <c r="B62" s="307" t="s">
        <v>293</v>
      </c>
      <c r="C62" s="308"/>
      <c r="D62" s="113">
        <v>1.0180275715800635</v>
      </c>
      <c r="E62" s="115">
        <v>48</v>
      </c>
      <c r="F62" s="114">
        <v>42</v>
      </c>
      <c r="G62" s="114">
        <v>43</v>
      </c>
      <c r="H62" s="114">
        <v>45</v>
      </c>
      <c r="I62" s="140">
        <v>45</v>
      </c>
      <c r="J62" s="115">
        <v>3</v>
      </c>
      <c r="K62" s="116">
        <v>6.666666666666667</v>
      </c>
    </row>
    <row r="63" spans="1:11" ht="14.1" customHeight="1" x14ac:dyDescent="0.2">
      <c r="A63" s="306"/>
      <c r="B63" s="307" t="s">
        <v>294</v>
      </c>
      <c r="C63" s="308"/>
      <c r="D63" s="113">
        <v>0.80593849416755037</v>
      </c>
      <c r="E63" s="115">
        <v>38</v>
      </c>
      <c r="F63" s="114">
        <v>35</v>
      </c>
      <c r="G63" s="114">
        <v>37</v>
      </c>
      <c r="H63" s="114">
        <v>40</v>
      </c>
      <c r="I63" s="140">
        <v>40</v>
      </c>
      <c r="J63" s="115">
        <v>-2</v>
      </c>
      <c r="K63" s="116">
        <v>-5</v>
      </c>
    </row>
    <row r="64" spans="1:11" ht="14.1" customHeight="1" x14ac:dyDescent="0.2">
      <c r="A64" s="306" t="s">
        <v>295</v>
      </c>
      <c r="B64" s="307" t="s">
        <v>296</v>
      </c>
      <c r="C64" s="308"/>
      <c r="D64" s="113">
        <v>6.362672322375397E-2</v>
      </c>
      <c r="E64" s="115">
        <v>3</v>
      </c>
      <c r="F64" s="114">
        <v>3</v>
      </c>
      <c r="G64" s="114" t="s">
        <v>513</v>
      </c>
      <c r="H64" s="114" t="s">
        <v>513</v>
      </c>
      <c r="I64" s="140" t="s">
        <v>513</v>
      </c>
      <c r="J64" s="115" t="s">
        <v>513</v>
      </c>
      <c r="K64" s="116" t="s">
        <v>513</v>
      </c>
    </row>
    <row r="65" spans="1:11" ht="14.1" customHeight="1" x14ac:dyDescent="0.2">
      <c r="A65" s="306" t="s">
        <v>297</v>
      </c>
      <c r="B65" s="307" t="s">
        <v>298</v>
      </c>
      <c r="C65" s="308"/>
      <c r="D65" s="113">
        <v>0.46659597030752914</v>
      </c>
      <c r="E65" s="115">
        <v>22</v>
      </c>
      <c r="F65" s="114">
        <v>24</v>
      </c>
      <c r="G65" s="114">
        <v>20</v>
      </c>
      <c r="H65" s="114">
        <v>19</v>
      </c>
      <c r="I65" s="140">
        <v>16</v>
      </c>
      <c r="J65" s="115">
        <v>6</v>
      </c>
      <c r="K65" s="116">
        <v>37.5</v>
      </c>
    </row>
    <row r="66" spans="1:11" ht="14.1" customHeight="1" x14ac:dyDescent="0.2">
      <c r="A66" s="306">
        <v>82</v>
      </c>
      <c r="B66" s="307" t="s">
        <v>299</v>
      </c>
      <c r="C66" s="308"/>
      <c r="D66" s="113">
        <v>2.0148462354188759</v>
      </c>
      <c r="E66" s="115">
        <v>95</v>
      </c>
      <c r="F66" s="114">
        <v>99</v>
      </c>
      <c r="G66" s="114">
        <v>99</v>
      </c>
      <c r="H66" s="114">
        <v>100</v>
      </c>
      <c r="I66" s="140">
        <v>102</v>
      </c>
      <c r="J66" s="115">
        <v>-7</v>
      </c>
      <c r="K66" s="116">
        <v>-6.8627450980392153</v>
      </c>
    </row>
    <row r="67" spans="1:11" ht="14.1" customHeight="1" x14ac:dyDescent="0.2">
      <c r="A67" s="306" t="s">
        <v>300</v>
      </c>
      <c r="B67" s="307" t="s">
        <v>301</v>
      </c>
      <c r="C67" s="308"/>
      <c r="D67" s="113">
        <v>0.93319194061505828</v>
      </c>
      <c r="E67" s="115">
        <v>44</v>
      </c>
      <c r="F67" s="114">
        <v>45</v>
      </c>
      <c r="G67" s="114">
        <v>45</v>
      </c>
      <c r="H67" s="114">
        <v>44</v>
      </c>
      <c r="I67" s="140">
        <v>46</v>
      </c>
      <c r="J67" s="115">
        <v>-2</v>
      </c>
      <c r="K67" s="116">
        <v>-4.3478260869565215</v>
      </c>
    </row>
    <row r="68" spans="1:11" ht="14.1" customHeight="1" x14ac:dyDescent="0.2">
      <c r="A68" s="306" t="s">
        <v>302</v>
      </c>
      <c r="B68" s="307" t="s">
        <v>303</v>
      </c>
      <c r="C68" s="308"/>
      <c r="D68" s="113">
        <v>0.36055143160127251</v>
      </c>
      <c r="E68" s="115">
        <v>17</v>
      </c>
      <c r="F68" s="114">
        <v>19</v>
      </c>
      <c r="G68" s="114">
        <v>18</v>
      </c>
      <c r="H68" s="114">
        <v>20</v>
      </c>
      <c r="I68" s="140">
        <v>23</v>
      </c>
      <c r="J68" s="115">
        <v>-6</v>
      </c>
      <c r="K68" s="116">
        <v>-26.086956521739129</v>
      </c>
    </row>
    <row r="69" spans="1:11" ht="14.1" customHeight="1" x14ac:dyDescent="0.2">
      <c r="A69" s="306">
        <v>83</v>
      </c>
      <c r="B69" s="307" t="s">
        <v>304</v>
      </c>
      <c r="C69" s="308"/>
      <c r="D69" s="113">
        <v>2.9268292682926829</v>
      </c>
      <c r="E69" s="115">
        <v>138</v>
      </c>
      <c r="F69" s="114">
        <v>139</v>
      </c>
      <c r="G69" s="114">
        <v>137</v>
      </c>
      <c r="H69" s="114">
        <v>141</v>
      </c>
      <c r="I69" s="140">
        <v>141</v>
      </c>
      <c r="J69" s="115">
        <v>-3</v>
      </c>
      <c r="K69" s="116">
        <v>-2.1276595744680851</v>
      </c>
    </row>
    <row r="70" spans="1:11" ht="14.1" customHeight="1" x14ac:dyDescent="0.2">
      <c r="A70" s="306" t="s">
        <v>305</v>
      </c>
      <c r="B70" s="307" t="s">
        <v>306</v>
      </c>
      <c r="C70" s="308"/>
      <c r="D70" s="113">
        <v>1.4634146341463414</v>
      </c>
      <c r="E70" s="115">
        <v>69</v>
      </c>
      <c r="F70" s="114">
        <v>70</v>
      </c>
      <c r="G70" s="114">
        <v>62</v>
      </c>
      <c r="H70" s="114">
        <v>67</v>
      </c>
      <c r="I70" s="140">
        <v>70</v>
      </c>
      <c r="J70" s="115">
        <v>-1</v>
      </c>
      <c r="K70" s="116">
        <v>-1.4285714285714286</v>
      </c>
    </row>
    <row r="71" spans="1:11" ht="14.1" customHeight="1" x14ac:dyDescent="0.2">
      <c r="A71" s="306"/>
      <c r="B71" s="307" t="s">
        <v>307</v>
      </c>
      <c r="C71" s="308"/>
      <c r="D71" s="113">
        <v>0.93319194061505828</v>
      </c>
      <c r="E71" s="115">
        <v>44</v>
      </c>
      <c r="F71" s="114">
        <v>43</v>
      </c>
      <c r="G71" s="114">
        <v>39</v>
      </c>
      <c r="H71" s="114">
        <v>43</v>
      </c>
      <c r="I71" s="140">
        <v>47</v>
      </c>
      <c r="J71" s="115">
        <v>-3</v>
      </c>
      <c r="K71" s="116">
        <v>-6.3829787234042552</v>
      </c>
    </row>
    <row r="72" spans="1:11" ht="14.1" customHeight="1" x14ac:dyDescent="0.2">
      <c r="A72" s="306">
        <v>84</v>
      </c>
      <c r="B72" s="307" t="s">
        <v>308</v>
      </c>
      <c r="C72" s="308"/>
      <c r="D72" s="113">
        <v>0.69989395546129374</v>
      </c>
      <c r="E72" s="115">
        <v>33</v>
      </c>
      <c r="F72" s="114">
        <v>44</v>
      </c>
      <c r="G72" s="114">
        <v>27</v>
      </c>
      <c r="H72" s="114">
        <v>31</v>
      </c>
      <c r="I72" s="140">
        <v>24</v>
      </c>
      <c r="J72" s="115">
        <v>9</v>
      </c>
      <c r="K72" s="116">
        <v>37.5</v>
      </c>
    </row>
    <row r="73" spans="1:11" ht="14.1" customHeight="1" x14ac:dyDescent="0.2">
      <c r="A73" s="306" t="s">
        <v>309</v>
      </c>
      <c r="B73" s="307" t="s">
        <v>310</v>
      </c>
      <c r="C73" s="308"/>
      <c r="D73" s="113">
        <v>6.362672322375397E-2</v>
      </c>
      <c r="E73" s="115">
        <v>3</v>
      </c>
      <c r="F73" s="114">
        <v>4</v>
      </c>
      <c r="G73" s="114">
        <v>4</v>
      </c>
      <c r="H73" s="114">
        <v>3</v>
      </c>
      <c r="I73" s="140">
        <v>3</v>
      </c>
      <c r="J73" s="115">
        <v>0</v>
      </c>
      <c r="K73" s="116">
        <v>0</v>
      </c>
    </row>
    <row r="74" spans="1:11" ht="14.1" customHeight="1" x14ac:dyDescent="0.2">
      <c r="A74" s="306" t="s">
        <v>311</v>
      </c>
      <c r="B74" s="307" t="s">
        <v>312</v>
      </c>
      <c r="C74" s="308"/>
      <c r="D74" s="113" t="s">
        <v>513</v>
      </c>
      <c r="E74" s="115" t="s">
        <v>513</v>
      </c>
      <c r="F74" s="114" t="s">
        <v>513</v>
      </c>
      <c r="G74" s="114">
        <v>0</v>
      </c>
      <c r="H74" s="114">
        <v>0</v>
      </c>
      <c r="I74" s="140">
        <v>0</v>
      </c>
      <c r="J74" s="115" t="s">
        <v>513</v>
      </c>
      <c r="K74" s="116" t="s">
        <v>513</v>
      </c>
    </row>
    <row r="75" spans="1:11" ht="14.1" customHeight="1" x14ac:dyDescent="0.2">
      <c r="A75" s="306" t="s">
        <v>313</v>
      </c>
      <c r="B75" s="307" t="s">
        <v>314</v>
      </c>
      <c r="C75" s="308"/>
      <c r="D75" s="113">
        <v>0.19088016967126192</v>
      </c>
      <c r="E75" s="115">
        <v>9</v>
      </c>
      <c r="F75" s="114">
        <v>15</v>
      </c>
      <c r="G75" s="114">
        <v>9</v>
      </c>
      <c r="H75" s="114">
        <v>14</v>
      </c>
      <c r="I75" s="140">
        <v>9</v>
      </c>
      <c r="J75" s="115">
        <v>0</v>
      </c>
      <c r="K75" s="116">
        <v>0</v>
      </c>
    </row>
    <row r="76" spans="1:11" ht="14.1" customHeight="1" x14ac:dyDescent="0.2">
      <c r="A76" s="306">
        <v>91</v>
      </c>
      <c r="B76" s="307" t="s">
        <v>315</v>
      </c>
      <c r="C76" s="308"/>
      <c r="D76" s="113" t="s">
        <v>513</v>
      </c>
      <c r="E76" s="115" t="s">
        <v>513</v>
      </c>
      <c r="F76" s="114" t="s">
        <v>513</v>
      </c>
      <c r="G76" s="114">
        <v>4</v>
      </c>
      <c r="H76" s="114">
        <v>4</v>
      </c>
      <c r="I76" s="140">
        <v>4</v>
      </c>
      <c r="J76" s="115" t="s">
        <v>513</v>
      </c>
      <c r="K76" s="116" t="s">
        <v>513</v>
      </c>
    </row>
    <row r="77" spans="1:11" ht="14.1" customHeight="1" x14ac:dyDescent="0.2">
      <c r="A77" s="306">
        <v>92</v>
      </c>
      <c r="B77" s="307" t="s">
        <v>316</v>
      </c>
      <c r="C77" s="308"/>
      <c r="D77" s="113">
        <v>0.19088016967126192</v>
      </c>
      <c r="E77" s="115">
        <v>9</v>
      </c>
      <c r="F77" s="114">
        <v>6</v>
      </c>
      <c r="G77" s="114">
        <v>8</v>
      </c>
      <c r="H77" s="114">
        <v>7</v>
      </c>
      <c r="I77" s="140">
        <v>7</v>
      </c>
      <c r="J77" s="115">
        <v>2</v>
      </c>
      <c r="K77" s="116">
        <v>28.571428571428573</v>
      </c>
    </row>
    <row r="78" spans="1:11" ht="14.1" customHeight="1" x14ac:dyDescent="0.2">
      <c r="A78" s="306">
        <v>93</v>
      </c>
      <c r="B78" s="307" t="s">
        <v>317</v>
      </c>
      <c r="C78" s="308"/>
      <c r="D78" s="113">
        <v>6.362672322375397E-2</v>
      </c>
      <c r="E78" s="115">
        <v>3</v>
      </c>
      <c r="F78" s="114">
        <v>3</v>
      </c>
      <c r="G78" s="114" t="s">
        <v>513</v>
      </c>
      <c r="H78" s="114" t="s">
        <v>513</v>
      </c>
      <c r="I78" s="140" t="s">
        <v>513</v>
      </c>
      <c r="J78" s="115" t="s">
        <v>513</v>
      </c>
      <c r="K78" s="116" t="s">
        <v>513</v>
      </c>
    </row>
    <row r="79" spans="1:11" ht="14.1" customHeight="1" x14ac:dyDescent="0.2">
      <c r="A79" s="306">
        <v>94</v>
      </c>
      <c r="B79" s="307" t="s">
        <v>318</v>
      </c>
      <c r="C79" s="308"/>
      <c r="D79" s="113">
        <v>0.21208907741251326</v>
      </c>
      <c r="E79" s="115">
        <v>10</v>
      </c>
      <c r="F79" s="114">
        <v>11</v>
      </c>
      <c r="G79" s="114">
        <v>11</v>
      </c>
      <c r="H79" s="114">
        <v>12</v>
      </c>
      <c r="I79" s="140">
        <v>14</v>
      </c>
      <c r="J79" s="115">
        <v>-4</v>
      </c>
      <c r="K79" s="116">
        <v>-28.571428571428573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2.8419936373276777</v>
      </c>
      <c r="E81" s="143">
        <v>134</v>
      </c>
      <c r="F81" s="144">
        <v>134</v>
      </c>
      <c r="G81" s="144">
        <v>138</v>
      </c>
      <c r="H81" s="144">
        <v>137</v>
      </c>
      <c r="I81" s="145">
        <v>132</v>
      </c>
      <c r="J81" s="143">
        <v>2</v>
      </c>
      <c r="K81" s="146">
        <v>1.5151515151515151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2876</v>
      </c>
      <c r="G12" s="536">
        <v>1897</v>
      </c>
      <c r="H12" s="536">
        <v>2959</v>
      </c>
      <c r="I12" s="536">
        <v>2872</v>
      </c>
      <c r="J12" s="537">
        <v>2777</v>
      </c>
      <c r="K12" s="538">
        <v>99</v>
      </c>
      <c r="L12" s="349">
        <v>3.5649981994958591</v>
      </c>
    </row>
    <row r="13" spans="1:17" s="110" customFormat="1" ht="15" customHeight="1" x14ac:dyDescent="0.2">
      <c r="A13" s="350" t="s">
        <v>344</v>
      </c>
      <c r="B13" s="351" t="s">
        <v>345</v>
      </c>
      <c r="C13" s="347"/>
      <c r="D13" s="347"/>
      <c r="E13" s="348"/>
      <c r="F13" s="536">
        <v>1729</v>
      </c>
      <c r="G13" s="536">
        <v>951</v>
      </c>
      <c r="H13" s="536">
        <v>1740</v>
      </c>
      <c r="I13" s="536">
        <v>1569</v>
      </c>
      <c r="J13" s="537">
        <v>1638</v>
      </c>
      <c r="K13" s="538">
        <v>91</v>
      </c>
      <c r="L13" s="349">
        <v>5.5555555555555554</v>
      </c>
    </row>
    <row r="14" spans="1:17" s="110" customFormat="1" ht="22.5" customHeight="1" x14ac:dyDescent="0.2">
      <c r="A14" s="350"/>
      <c r="B14" s="351" t="s">
        <v>346</v>
      </c>
      <c r="C14" s="347"/>
      <c r="D14" s="347"/>
      <c r="E14" s="348"/>
      <c r="F14" s="536">
        <v>1147</v>
      </c>
      <c r="G14" s="536">
        <v>946</v>
      </c>
      <c r="H14" s="536">
        <v>1219</v>
      </c>
      <c r="I14" s="536">
        <v>1303</v>
      </c>
      <c r="J14" s="537">
        <v>1139</v>
      </c>
      <c r="K14" s="538">
        <v>8</v>
      </c>
      <c r="L14" s="349">
        <v>0.70237050043898153</v>
      </c>
    </row>
    <row r="15" spans="1:17" s="110" customFormat="1" ht="15" customHeight="1" x14ac:dyDescent="0.2">
      <c r="A15" s="350" t="s">
        <v>347</v>
      </c>
      <c r="B15" s="351" t="s">
        <v>108</v>
      </c>
      <c r="C15" s="347"/>
      <c r="D15" s="347"/>
      <c r="E15" s="348"/>
      <c r="F15" s="536">
        <v>365</v>
      </c>
      <c r="G15" s="536">
        <v>366</v>
      </c>
      <c r="H15" s="536">
        <v>945</v>
      </c>
      <c r="I15" s="536">
        <v>400</v>
      </c>
      <c r="J15" s="537">
        <v>344</v>
      </c>
      <c r="K15" s="538">
        <v>21</v>
      </c>
      <c r="L15" s="349">
        <v>6.1046511627906979</v>
      </c>
    </row>
    <row r="16" spans="1:17" s="110" customFormat="1" ht="15" customHeight="1" x14ac:dyDescent="0.2">
      <c r="A16" s="350"/>
      <c r="B16" s="351" t="s">
        <v>109</v>
      </c>
      <c r="C16" s="347"/>
      <c r="D16" s="347"/>
      <c r="E16" s="348"/>
      <c r="F16" s="536">
        <v>1983</v>
      </c>
      <c r="G16" s="536">
        <v>1263</v>
      </c>
      <c r="H16" s="536">
        <v>1708</v>
      </c>
      <c r="I16" s="536">
        <v>1973</v>
      </c>
      <c r="J16" s="537">
        <v>2009</v>
      </c>
      <c r="K16" s="538">
        <v>-26</v>
      </c>
      <c r="L16" s="349">
        <v>-1.294176207068193</v>
      </c>
    </row>
    <row r="17" spans="1:12" s="110" customFormat="1" ht="15" customHeight="1" x14ac:dyDescent="0.2">
      <c r="A17" s="350"/>
      <c r="B17" s="351" t="s">
        <v>110</v>
      </c>
      <c r="C17" s="347"/>
      <c r="D17" s="347"/>
      <c r="E17" s="348"/>
      <c r="F17" s="536">
        <v>488</v>
      </c>
      <c r="G17" s="536">
        <v>246</v>
      </c>
      <c r="H17" s="536">
        <v>277</v>
      </c>
      <c r="I17" s="536">
        <v>467</v>
      </c>
      <c r="J17" s="537">
        <v>394</v>
      </c>
      <c r="K17" s="538">
        <v>94</v>
      </c>
      <c r="L17" s="349">
        <v>23.857868020304569</v>
      </c>
    </row>
    <row r="18" spans="1:12" s="110" customFormat="1" ht="15" customHeight="1" x14ac:dyDescent="0.2">
      <c r="A18" s="350"/>
      <c r="B18" s="351" t="s">
        <v>111</v>
      </c>
      <c r="C18" s="347"/>
      <c r="D18" s="347"/>
      <c r="E18" s="348"/>
      <c r="F18" s="536">
        <v>40</v>
      </c>
      <c r="G18" s="536">
        <v>22</v>
      </c>
      <c r="H18" s="536">
        <v>29</v>
      </c>
      <c r="I18" s="536">
        <v>32</v>
      </c>
      <c r="J18" s="537">
        <v>30</v>
      </c>
      <c r="K18" s="538">
        <v>10</v>
      </c>
      <c r="L18" s="349">
        <v>33.333333333333336</v>
      </c>
    </row>
    <row r="19" spans="1:12" s="110" customFormat="1" ht="15" customHeight="1" x14ac:dyDescent="0.2">
      <c r="A19" s="118" t="s">
        <v>113</v>
      </c>
      <c r="B19" s="119" t="s">
        <v>181</v>
      </c>
      <c r="C19" s="347"/>
      <c r="D19" s="347"/>
      <c r="E19" s="348"/>
      <c r="F19" s="536">
        <v>1849</v>
      </c>
      <c r="G19" s="536">
        <v>1072</v>
      </c>
      <c r="H19" s="536">
        <v>1984</v>
      </c>
      <c r="I19" s="536">
        <v>1691</v>
      </c>
      <c r="J19" s="537">
        <v>1788</v>
      </c>
      <c r="K19" s="538">
        <v>61</v>
      </c>
      <c r="L19" s="349">
        <v>3.4116331096196868</v>
      </c>
    </row>
    <row r="20" spans="1:12" s="110" customFormat="1" ht="15" customHeight="1" x14ac:dyDescent="0.2">
      <c r="A20" s="118"/>
      <c r="B20" s="119" t="s">
        <v>182</v>
      </c>
      <c r="C20" s="347"/>
      <c r="D20" s="347"/>
      <c r="E20" s="348"/>
      <c r="F20" s="536">
        <v>1027</v>
      </c>
      <c r="G20" s="536">
        <v>825</v>
      </c>
      <c r="H20" s="536">
        <v>975</v>
      </c>
      <c r="I20" s="536">
        <v>1181</v>
      </c>
      <c r="J20" s="537">
        <v>989</v>
      </c>
      <c r="K20" s="538">
        <v>38</v>
      </c>
      <c r="L20" s="349">
        <v>3.8422649140546006</v>
      </c>
    </row>
    <row r="21" spans="1:12" s="110" customFormat="1" ht="15" customHeight="1" x14ac:dyDescent="0.2">
      <c r="A21" s="118" t="s">
        <v>113</v>
      </c>
      <c r="B21" s="119" t="s">
        <v>116</v>
      </c>
      <c r="C21" s="347"/>
      <c r="D21" s="347"/>
      <c r="E21" s="348"/>
      <c r="F21" s="536">
        <v>2530</v>
      </c>
      <c r="G21" s="536">
        <v>1625</v>
      </c>
      <c r="H21" s="536">
        <v>2513</v>
      </c>
      <c r="I21" s="536">
        <v>2434</v>
      </c>
      <c r="J21" s="537">
        <v>2467</v>
      </c>
      <c r="K21" s="538">
        <v>63</v>
      </c>
      <c r="L21" s="349">
        <v>2.5537089582488854</v>
      </c>
    </row>
    <row r="22" spans="1:12" s="110" customFormat="1" ht="15" customHeight="1" x14ac:dyDescent="0.2">
      <c r="A22" s="118"/>
      <c r="B22" s="119" t="s">
        <v>117</v>
      </c>
      <c r="C22" s="347"/>
      <c r="D22" s="347"/>
      <c r="E22" s="348"/>
      <c r="F22" s="536">
        <v>346</v>
      </c>
      <c r="G22" s="536">
        <v>266</v>
      </c>
      <c r="H22" s="536">
        <v>445</v>
      </c>
      <c r="I22" s="536">
        <v>436</v>
      </c>
      <c r="J22" s="537">
        <v>309</v>
      </c>
      <c r="K22" s="538">
        <v>37</v>
      </c>
      <c r="L22" s="349">
        <v>11.974110032362459</v>
      </c>
    </row>
    <row r="23" spans="1:12" s="110" customFormat="1" ht="15" customHeight="1" x14ac:dyDescent="0.2">
      <c r="A23" s="352" t="s">
        <v>347</v>
      </c>
      <c r="B23" s="353" t="s">
        <v>193</v>
      </c>
      <c r="C23" s="354"/>
      <c r="D23" s="354"/>
      <c r="E23" s="355"/>
      <c r="F23" s="539">
        <v>48</v>
      </c>
      <c r="G23" s="539">
        <v>138</v>
      </c>
      <c r="H23" s="539">
        <v>493</v>
      </c>
      <c r="I23" s="539">
        <v>25</v>
      </c>
      <c r="J23" s="540">
        <v>39</v>
      </c>
      <c r="K23" s="541">
        <v>9</v>
      </c>
      <c r="L23" s="356">
        <v>23.076923076923077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37.200000000000003</v>
      </c>
      <c r="G25" s="542">
        <v>41.4</v>
      </c>
      <c r="H25" s="542">
        <v>43.1</v>
      </c>
      <c r="I25" s="542">
        <v>47.8</v>
      </c>
      <c r="J25" s="542">
        <v>39.200000000000003</v>
      </c>
      <c r="K25" s="543" t="s">
        <v>349</v>
      </c>
      <c r="L25" s="364">
        <v>-2</v>
      </c>
    </row>
    <row r="26" spans="1:12" s="110" customFormat="1" ht="15" customHeight="1" x14ac:dyDescent="0.2">
      <c r="A26" s="365" t="s">
        <v>105</v>
      </c>
      <c r="B26" s="366" t="s">
        <v>345</v>
      </c>
      <c r="C26" s="362"/>
      <c r="D26" s="362"/>
      <c r="E26" s="363"/>
      <c r="F26" s="542">
        <v>31.4</v>
      </c>
      <c r="G26" s="542">
        <v>38.4</v>
      </c>
      <c r="H26" s="542">
        <v>41.3</v>
      </c>
      <c r="I26" s="542">
        <v>42.6</v>
      </c>
      <c r="J26" s="544">
        <v>33.799999999999997</v>
      </c>
      <c r="K26" s="543" t="s">
        <v>349</v>
      </c>
      <c r="L26" s="364">
        <v>-2.3999999999999986</v>
      </c>
    </row>
    <row r="27" spans="1:12" s="110" customFormat="1" ht="15" customHeight="1" x14ac:dyDescent="0.2">
      <c r="A27" s="365"/>
      <c r="B27" s="366" t="s">
        <v>346</v>
      </c>
      <c r="C27" s="362"/>
      <c r="D27" s="362"/>
      <c r="E27" s="363"/>
      <c r="F27" s="542">
        <v>46</v>
      </c>
      <c r="G27" s="542">
        <v>44.5</v>
      </c>
      <c r="H27" s="542">
        <v>45.4</v>
      </c>
      <c r="I27" s="542">
        <v>54</v>
      </c>
      <c r="J27" s="542">
        <v>46.9</v>
      </c>
      <c r="K27" s="543" t="s">
        <v>349</v>
      </c>
      <c r="L27" s="364">
        <v>-0.89999999999999858</v>
      </c>
    </row>
    <row r="28" spans="1:12" s="110" customFormat="1" ht="15" customHeight="1" x14ac:dyDescent="0.2">
      <c r="A28" s="365" t="s">
        <v>113</v>
      </c>
      <c r="B28" s="366" t="s">
        <v>108</v>
      </c>
      <c r="C28" s="362"/>
      <c r="D28" s="362"/>
      <c r="E28" s="363"/>
      <c r="F28" s="542">
        <v>50.2</v>
      </c>
      <c r="G28" s="542">
        <v>54.8</v>
      </c>
      <c r="H28" s="542">
        <v>51.8</v>
      </c>
      <c r="I28" s="542">
        <v>59.7</v>
      </c>
      <c r="J28" s="542">
        <v>44.1</v>
      </c>
      <c r="K28" s="543" t="s">
        <v>349</v>
      </c>
      <c r="L28" s="364">
        <v>6.1000000000000014</v>
      </c>
    </row>
    <row r="29" spans="1:12" s="110" customFormat="1" ht="11.25" x14ac:dyDescent="0.2">
      <c r="A29" s="365"/>
      <c r="B29" s="366" t="s">
        <v>109</v>
      </c>
      <c r="C29" s="362"/>
      <c r="D29" s="362"/>
      <c r="E29" s="363"/>
      <c r="F29" s="542">
        <v>36.799999999999997</v>
      </c>
      <c r="G29" s="542">
        <v>39</v>
      </c>
      <c r="H29" s="542">
        <v>40.700000000000003</v>
      </c>
      <c r="I29" s="542">
        <v>44</v>
      </c>
      <c r="J29" s="544">
        <v>38.6</v>
      </c>
      <c r="K29" s="543" t="s">
        <v>349</v>
      </c>
      <c r="L29" s="364">
        <v>-1.8000000000000043</v>
      </c>
    </row>
    <row r="30" spans="1:12" s="110" customFormat="1" ht="15" customHeight="1" x14ac:dyDescent="0.2">
      <c r="A30" s="365"/>
      <c r="B30" s="366" t="s">
        <v>110</v>
      </c>
      <c r="C30" s="362"/>
      <c r="D30" s="362"/>
      <c r="E30" s="363"/>
      <c r="F30" s="542">
        <v>30.6</v>
      </c>
      <c r="G30" s="542">
        <v>40.700000000000003</v>
      </c>
      <c r="H30" s="542">
        <v>43.2</v>
      </c>
      <c r="I30" s="542">
        <v>53.1</v>
      </c>
      <c r="J30" s="542">
        <v>37.6</v>
      </c>
      <c r="K30" s="543" t="s">
        <v>349</v>
      </c>
      <c r="L30" s="364">
        <v>-7</v>
      </c>
    </row>
    <row r="31" spans="1:12" s="110" customFormat="1" ht="15" customHeight="1" x14ac:dyDescent="0.2">
      <c r="A31" s="365"/>
      <c r="B31" s="366" t="s">
        <v>111</v>
      </c>
      <c r="C31" s="362"/>
      <c r="D31" s="362"/>
      <c r="E31" s="363"/>
      <c r="F31" s="542">
        <v>37.5</v>
      </c>
      <c r="G31" s="542">
        <v>54.5</v>
      </c>
      <c r="H31" s="542">
        <v>37.9</v>
      </c>
      <c r="I31" s="542">
        <v>65.599999999999994</v>
      </c>
      <c r="J31" s="542">
        <v>50</v>
      </c>
      <c r="K31" s="543" t="s">
        <v>349</v>
      </c>
      <c r="L31" s="364">
        <v>-12.5</v>
      </c>
    </row>
    <row r="32" spans="1:12" s="110" customFormat="1" ht="15" customHeight="1" x14ac:dyDescent="0.2">
      <c r="A32" s="367" t="s">
        <v>113</v>
      </c>
      <c r="B32" s="368" t="s">
        <v>181</v>
      </c>
      <c r="C32" s="362"/>
      <c r="D32" s="362"/>
      <c r="E32" s="363"/>
      <c r="F32" s="542">
        <v>27.2</v>
      </c>
      <c r="G32" s="542">
        <v>33.5</v>
      </c>
      <c r="H32" s="542">
        <v>38.200000000000003</v>
      </c>
      <c r="I32" s="542">
        <v>42.8</v>
      </c>
      <c r="J32" s="544">
        <v>35.9</v>
      </c>
      <c r="K32" s="543" t="s">
        <v>349</v>
      </c>
      <c r="L32" s="364">
        <v>-8.6999999999999993</v>
      </c>
    </row>
    <row r="33" spans="1:12" s="110" customFormat="1" ht="15" customHeight="1" x14ac:dyDescent="0.2">
      <c r="A33" s="367"/>
      <c r="B33" s="368" t="s">
        <v>182</v>
      </c>
      <c r="C33" s="362"/>
      <c r="D33" s="362"/>
      <c r="E33" s="363"/>
      <c r="F33" s="542">
        <v>55</v>
      </c>
      <c r="G33" s="542">
        <v>50.5</v>
      </c>
      <c r="H33" s="542">
        <v>50.7</v>
      </c>
      <c r="I33" s="542">
        <v>54.9</v>
      </c>
      <c r="J33" s="542">
        <v>45.1</v>
      </c>
      <c r="K33" s="543" t="s">
        <v>349</v>
      </c>
      <c r="L33" s="364">
        <v>9.8999999999999986</v>
      </c>
    </row>
    <row r="34" spans="1:12" s="369" customFormat="1" ht="15" customHeight="1" x14ac:dyDescent="0.2">
      <c r="A34" s="367" t="s">
        <v>113</v>
      </c>
      <c r="B34" s="368" t="s">
        <v>116</v>
      </c>
      <c r="C34" s="362"/>
      <c r="D34" s="362"/>
      <c r="E34" s="363"/>
      <c r="F34" s="542">
        <v>35</v>
      </c>
      <c r="G34" s="542">
        <v>38.4</v>
      </c>
      <c r="H34" s="542">
        <v>39.299999999999997</v>
      </c>
      <c r="I34" s="542">
        <v>45.5</v>
      </c>
      <c r="J34" s="542">
        <v>37.700000000000003</v>
      </c>
      <c r="K34" s="543" t="s">
        <v>349</v>
      </c>
      <c r="L34" s="364">
        <v>-2.7000000000000028</v>
      </c>
    </row>
    <row r="35" spans="1:12" s="369" customFormat="1" ht="11.25" x14ac:dyDescent="0.2">
      <c r="A35" s="370"/>
      <c r="B35" s="371" t="s">
        <v>117</v>
      </c>
      <c r="C35" s="372"/>
      <c r="D35" s="372"/>
      <c r="E35" s="373"/>
      <c r="F35" s="545">
        <v>52.9</v>
      </c>
      <c r="G35" s="545">
        <v>58.1</v>
      </c>
      <c r="H35" s="545">
        <v>60.7</v>
      </c>
      <c r="I35" s="545">
        <v>60.6</v>
      </c>
      <c r="J35" s="546">
        <v>51</v>
      </c>
      <c r="K35" s="547" t="s">
        <v>349</v>
      </c>
      <c r="L35" s="374">
        <v>1.8999999999999986</v>
      </c>
    </row>
    <row r="36" spans="1:12" s="369" customFormat="1" ht="15.95" customHeight="1" x14ac:dyDescent="0.2">
      <c r="A36" s="375" t="s">
        <v>350</v>
      </c>
      <c r="B36" s="376"/>
      <c r="C36" s="377"/>
      <c r="D36" s="376"/>
      <c r="E36" s="378"/>
      <c r="F36" s="548">
        <v>2799</v>
      </c>
      <c r="G36" s="548">
        <v>1729</v>
      </c>
      <c r="H36" s="548">
        <v>2436</v>
      </c>
      <c r="I36" s="548">
        <v>2809</v>
      </c>
      <c r="J36" s="548">
        <v>2716</v>
      </c>
      <c r="K36" s="549">
        <v>83</v>
      </c>
      <c r="L36" s="380">
        <v>3.055964653902798</v>
      </c>
    </row>
    <row r="37" spans="1:12" s="369" customFormat="1" ht="15.95" customHeight="1" x14ac:dyDescent="0.2">
      <c r="A37" s="381"/>
      <c r="B37" s="382" t="s">
        <v>113</v>
      </c>
      <c r="C37" s="382" t="s">
        <v>351</v>
      </c>
      <c r="D37" s="382"/>
      <c r="E37" s="383"/>
      <c r="F37" s="548">
        <v>1041</v>
      </c>
      <c r="G37" s="548">
        <v>716</v>
      </c>
      <c r="H37" s="548">
        <v>1049</v>
      </c>
      <c r="I37" s="548">
        <v>1342</v>
      </c>
      <c r="J37" s="548">
        <v>1065</v>
      </c>
      <c r="K37" s="549">
        <v>-24</v>
      </c>
      <c r="L37" s="380">
        <v>-2.2535211267605635</v>
      </c>
    </row>
    <row r="38" spans="1:12" s="369" customFormat="1" ht="15.95" customHeight="1" x14ac:dyDescent="0.2">
      <c r="A38" s="381"/>
      <c r="B38" s="384" t="s">
        <v>105</v>
      </c>
      <c r="C38" s="384" t="s">
        <v>106</v>
      </c>
      <c r="D38" s="385"/>
      <c r="E38" s="383"/>
      <c r="F38" s="548">
        <v>1688</v>
      </c>
      <c r="G38" s="548">
        <v>882</v>
      </c>
      <c r="H38" s="548">
        <v>1382</v>
      </c>
      <c r="I38" s="548">
        <v>1529</v>
      </c>
      <c r="J38" s="550">
        <v>1602</v>
      </c>
      <c r="K38" s="549">
        <v>86</v>
      </c>
      <c r="L38" s="380">
        <v>5.3682896379525591</v>
      </c>
    </row>
    <row r="39" spans="1:12" s="369" customFormat="1" ht="15.95" customHeight="1" x14ac:dyDescent="0.2">
      <c r="A39" s="381"/>
      <c r="B39" s="385"/>
      <c r="C39" s="382" t="s">
        <v>352</v>
      </c>
      <c r="D39" s="385"/>
      <c r="E39" s="383"/>
      <c r="F39" s="548">
        <v>530</v>
      </c>
      <c r="G39" s="548">
        <v>339</v>
      </c>
      <c r="H39" s="548">
        <v>571</v>
      </c>
      <c r="I39" s="548">
        <v>651</v>
      </c>
      <c r="J39" s="548">
        <v>542</v>
      </c>
      <c r="K39" s="549">
        <v>-12</v>
      </c>
      <c r="L39" s="380">
        <v>-2.2140221402214024</v>
      </c>
    </row>
    <row r="40" spans="1:12" s="369" customFormat="1" ht="15.95" customHeight="1" x14ac:dyDescent="0.2">
      <c r="A40" s="381"/>
      <c r="B40" s="384"/>
      <c r="C40" s="384" t="s">
        <v>107</v>
      </c>
      <c r="D40" s="385"/>
      <c r="E40" s="383"/>
      <c r="F40" s="548">
        <v>1111</v>
      </c>
      <c r="G40" s="548">
        <v>847</v>
      </c>
      <c r="H40" s="548">
        <v>1054</v>
      </c>
      <c r="I40" s="548">
        <v>1280</v>
      </c>
      <c r="J40" s="548">
        <v>1114</v>
      </c>
      <c r="K40" s="549">
        <v>-3</v>
      </c>
      <c r="L40" s="380">
        <v>-0.26929982046678635</v>
      </c>
    </row>
    <row r="41" spans="1:12" s="369" customFormat="1" ht="24" customHeight="1" x14ac:dyDescent="0.2">
      <c r="A41" s="381"/>
      <c r="B41" s="385"/>
      <c r="C41" s="382" t="s">
        <v>352</v>
      </c>
      <c r="D41" s="385"/>
      <c r="E41" s="383"/>
      <c r="F41" s="548">
        <v>511</v>
      </c>
      <c r="G41" s="548">
        <v>377</v>
      </c>
      <c r="H41" s="548">
        <v>478</v>
      </c>
      <c r="I41" s="548">
        <v>691</v>
      </c>
      <c r="J41" s="550">
        <v>523</v>
      </c>
      <c r="K41" s="549">
        <v>-12</v>
      </c>
      <c r="L41" s="380">
        <v>-2.2944550669216062</v>
      </c>
    </row>
    <row r="42" spans="1:12" s="110" customFormat="1" ht="15" customHeight="1" x14ac:dyDescent="0.2">
      <c r="A42" s="381"/>
      <c r="B42" s="384" t="s">
        <v>113</v>
      </c>
      <c r="C42" s="384" t="s">
        <v>353</v>
      </c>
      <c r="D42" s="385"/>
      <c r="E42" s="383"/>
      <c r="F42" s="548">
        <v>311</v>
      </c>
      <c r="G42" s="548">
        <v>221</v>
      </c>
      <c r="H42" s="548">
        <v>463</v>
      </c>
      <c r="I42" s="548">
        <v>372</v>
      </c>
      <c r="J42" s="548">
        <v>304</v>
      </c>
      <c r="K42" s="549">
        <v>7</v>
      </c>
      <c r="L42" s="380">
        <v>2.3026315789473686</v>
      </c>
    </row>
    <row r="43" spans="1:12" s="110" customFormat="1" ht="15" customHeight="1" x14ac:dyDescent="0.2">
      <c r="A43" s="381"/>
      <c r="B43" s="385"/>
      <c r="C43" s="382" t="s">
        <v>352</v>
      </c>
      <c r="D43" s="385"/>
      <c r="E43" s="383"/>
      <c r="F43" s="548">
        <v>156</v>
      </c>
      <c r="G43" s="548">
        <v>121</v>
      </c>
      <c r="H43" s="548">
        <v>240</v>
      </c>
      <c r="I43" s="548">
        <v>222</v>
      </c>
      <c r="J43" s="548">
        <v>134</v>
      </c>
      <c r="K43" s="549">
        <v>22</v>
      </c>
      <c r="L43" s="380">
        <v>16.417910447761194</v>
      </c>
    </row>
    <row r="44" spans="1:12" s="110" customFormat="1" ht="15" customHeight="1" x14ac:dyDescent="0.2">
      <c r="A44" s="381"/>
      <c r="B44" s="384"/>
      <c r="C44" s="366" t="s">
        <v>109</v>
      </c>
      <c r="D44" s="385"/>
      <c r="E44" s="383"/>
      <c r="F44" s="548">
        <v>1964</v>
      </c>
      <c r="G44" s="548">
        <v>1245</v>
      </c>
      <c r="H44" s="548">
        <v>1671</v>
      </c>
      <c r="I44" s="548">
        <v>1947</v>
      </c>
      <c r="J44" s="550">
        <v>1994</v>
      </c>
      <c r="K44" s="549">
        <v>-30</v>
      </c>
      <c r="L44" s="380">
        <v>-1.5045135406218655</v>
      </c>
    </row>
    <row r="45" spans="1:12" s="110" customFormat="1" ht="15" customHeight="1" x14ac:dyDescent="0.2">
      <c r="A45" s="381"/>
      <c r="B45" s="385"/>
      <c r="C45" s="382" t="s">
        <v>352</v>
      </c>
      <c r="D45" s="385"/>
      <c r="E45" s="383"/>
      <c r="F45" s="548">
        <v>722</v>
      </c>
      <c r="G45" s="548">
        <v>485</v>
      </c>
      <c r="H45" s="548">
        <v>680</v>
      </c>
      <c r="I45" s="548">
        <v>856</v>
      </c>
      <c r="J45" s="548">
        <v>770</v>
      </c>
      <c r="K45" s="549">
        <v>-48</v>
      </c>
      <c r="L45" s="380">
        <v>-6.2337662337662341</v>
      </c>
    </row>
    <row r="46" spans="1:12" s="110" customFormat="1" ht="15" customHeight="1" x14ac:dyDescent="0.2">
      <c r="A46" s="381"/>
      <c r="B46" s="384"/>
      <c r="C46" s="366" t="s">
        <v>110</v>
      </c>
      <c r="D46" s="385"/>
      <c r="E46" s="383"/>
      <c r="F46" s="548">
        <v>484</v>
      </c>
      <c r="G46" s="548">
        <v>241</v>
      </c>
      <c r="H46" s="548">
        <v>273</v>
      </c>
      <c r="I46" s="548">
        <v>458</v>
      </c>
      <c r="J46" s="548">
        <v>388</v>
      </c>
      <c r="K46" s="549">
        <v>96</v>
      </c>
      <c r="L46" s="380">
        <v>24.742268041237114</v>
      </c>
    </row>
    <row r="47" spans="1:12" s="110" customFormat="1" ht="15" customHeight="1" x14ac:dyDescent="0.2">
      <c r="A47" s="381"/>
      <c r="B47" s="385"/>
      <c r="C47" s="382" t="s">
        <v>352</v>
      </c>
      <c r="D47" s="385"/>
      <c r="E47" s="383"/>
      <c r="F47" s="548">
        <v>148</v>
      </c>
      <c r="G47" s="548">
        <v>98</v>
      </c>
      <c r="H47" s="548">
        <v>118</v>
      </c>
      <c r="I47" s="548">
        <v>243</v>
      </c>
      <c r="J47" s="550">
        <v>146</v>
      </c>
      <c r="K47" s="549">
        <v>2</v>
      </c>
      <c r="L47" s="380">
        <v>1.3698630136986301</v>
      </c>
    </row>
    <row r="48" spans="1:12" s="110" customFormat="1" ht="15" customHeight="1" x14ac:dyDescent="0.2">
      <c r="A48" s="381"/>
      <c r="B48" s="385"/>
      <c r="C48" s="366" t="s">
        <v>111</v>
      </c>
      <c r="D48" s="386"/>
      <c r="E48" s="387"/>
      <c r="F48" s="548">
        <v>40</v>
      </c>
      <c r="G48" s="548">
        <v>22</v>
      </c>
      <c r="H48" s="548">
        <v>29</v>
      </c>
      <c r="I48" s="548">
        <v>32</v>
      </c>
      <c r="J48" s="548">
        <v>30</v>
      </c>
      <c r="K48" s="549">
        <v>10</v>
      </c>
      <c r="L48" s="380">
        <v>33.333333333333336</v>
      </c>
    </row>
    <row r="49" spans="1:12" s="110" customFormat="1" ht="15" customHeight="1" x14ac:dyDescent="0.2">
      <c r="A49" s="381"/>
      <c r="B49" s="385"/>
      <c r="C49" s="382" t="s">
        <v>352</v>
      </c>
      <c r="D49" s="385"/>
      <c r="E49" s="383"/>
      <c r="F49" s="548">
        <v>15</v>
      </c>
      <c r="G49" s="548">
        <v>12</v>
      </c>
      <c r="H49" s="548">
        <v>11</v>
      </c>
      <c r="I49" s="548">
        <v>21</v>
      </c>
      <c r="J49" s="548">
        <v>15</v>
      </c>
      <c r="K49" s="549">
        <v>0</v>
      </c>
      <c r="L49" s="380">
        <v>0</v>
      </c>
    </row>
    <row r="50" spans="1:12" s="110" customFormat="1" ht="15" customHeight="1" x14ac:dyDescent="0.2">
      <c r="A50" s="381"/>
      <c r="B50" s="384" t="s">
        <v>113</v>
      </c>
      <c r="C50" s="382" t="s">
        <v>181</v>
      </c>
      <c r="D50" s="385"/>
      <c r="E50" s="383"/>
      <c r="F50" s="548">
        <v>1792</v>
      </c>
      <c r="G50" s="548">
        <v>927</v>
      </c>
      <c r="H50" s="548">
        <v>1487</v>
      </c>
      <c r="I50" s="548">
        <v>1657</v>
      </c>
      <c r="J50" s="550">
        <v>1743</v>
      </c>
      <c r="K50" s="549">
        <v>49</v>
      </c>
      <c r="L50" s="380">
        <v>2.8112449799196786</v>
      </c>
    </row>
    <row r="51" spans="1:12" s="110" customFormat="1" ht="15" customHeight="1" x14ac:dyDescent="0.2">
      <c r="A51" s="381"/>
      <c r="B51" s="385"/>
      <c r="C51" s="382" t="s">
        <v>352</v>
      </c>
      <c r="D51" s="385"/>
      <c r="E51" s="383"/>
      <c r="F51" s="548">
        <v>487</v>
      </c>
      <c r="G51" s="548">
        <v>311</v>
      </c>
      <c r="H51" s="548">
        <v>568</v>
      </c>
      <c r="I51" s="548">
        <v>710</v>
      </c>
      <c r="J51" s="548">
        <v>626</v>
      </c>
      <c r="K51" s="549">
        <v>-139</v>
      </c>
      <c r="L51" s="380">
        <v>-22.204472843450478</v>
      </c>
    </row>
    <row r="52" spans="1:12" s="110" customFormat="1" ht="15" customHeight="1" x14ac:dyDescent="0.2">
      <c r="A52" s="381"/>
      <c r="B52" s="384"/>
      <c r="C52" s="382" t="s">
        <v>182</v>
      </c>
      <c r="D52" s="385"/>
      <c r="E52" s="383"/>
      <c r="F52" s="548">
        <v>1007</v>
      </c>
      <c r="G52" s="548">
        <v>802</v>
      </c>
      <c r="H52" s="548">
        <v>949</v>
      </c>
      <c r="I52" s="548">
        <v>1152</v>
      </c>
      <c r="J52" s="548">
        <v>973</v>
      </c>
      <c r="K52" s="549">
        <v>34</v>
      </c>
      <c r="L52" s="380">
        <v>3.4943473792394655</v>
      </c>
    </row>
    <row r="53" spans="1:12" s="269" customFormat="1" ht="11.25" customHeight="1" x14ac:dyDescent="0.2">
      <c r="A53" s="381"/>
      <c r="B53" s="385"/>
      <c r="C53" s="382" t="s">
        <v>352</v>
      </c>
      <c r="D53" s="385"/>
      <c r="E53" s="383"/>
      <c r="F53" s="548">
        <v>554</v>
      </c>
      <c r="G53" s="548">
        <v>405</v>
      </c>
      <c r="H53" s="548">
        <v>481</v>
      </c>
      <c r="I53" s="548">
        <v>632</v>
      </c>
      <c r="J53" s="550">
        <v>439</v>
      </c>
      <c r="K53" s="549">
        <v>115</v>
      </c>
      <c r="L53" s="380">
        <v>26.195899772209568</v>
      </c>
    </row>
    <row r="54" spans="1:12" s="151" customFormat="1" ht="12.75" customHeight="1" x14ac:dyDescent="0.2">
      <c r="A54" s="381"/>
      <c r="B54" s="384" t="s">
        <v>113</v>
      </c>
      <c r="C54" s="384" t="s">
        <v>116</v>
      </c>
      <c r="D54" s="385"/>
      <c r="E54" s="383"/>
      <c r="F54" s="548">
        <v>2457</v>
      </c>
      <c r="G54" s="548">
        <v>1465</v>
      </c>
      <c r="H54" s="548">
        <v>2010</v>
      </c>
      <c r="I54" s="548">
        <v>2375</v>
      </c>
      <c r="J54" s="548">
        <v>2407</v>
      </c>
      <c r="K54" s="549">
        <v>50</v>
      </c>
      <c r="L54" s="380">
        <v>2.0772746157041961</v>
      </c>
    </row>
    <row r="55" spans="1:12" ht="11.25" x14ac:dyDescent="0.2">
      <c r="A55" s="381"/>
      <c r="B55" s="385"/>
      <c r="C55" s="382" t="s">
        <v>352</v>
      </c>
      <c r="D55" s="385"/>
      <c r="E55" s="383"/>
      <c r="F55" s="548">
        <v>860</v>
      </c>
      <c r="G55" s="548">
        <v>562</v>
      </c>
      <c r="H55" s="548">
        <v>790</v>
      </c>
      <c r="I55" s="548">
        <v>1080</v>
      </c>
      <c r="J55" s="548">
        <v>907</v>
      </c>
      <c r="K55" s="549">
        <v>-47</v>
      </c>
      <c r="L55" s="380">
        <v>-5.1819184123484012</v>
      </c>
    </row>
    <row r="56" spans="1:12" ht="14.25" customHeight="1" x14ac:dyDescent="0.2">
      <c r="A56" s="381"/>
      <c r="B56" s="385"/>
      <c r="C56" s="384" t="s">
        <v>117</v>
      </c>
      <c r="D56" s="385"/>
      <c r="E56" s="383"/>
      <c r="F56" s="548">
        <v>342</v>
      </c>
      <c r="G56" s="548">
        <v>258</v>
      </c>
      <c r="H56" s="548">
        <v>425</v>
      </c>
      <c r="I56" s="548">
        <v>432</v>
      </c>
      <c r="J56" s="548">
        <v>308</v>
      </c>
      <c r="K56" s="549">
        <v>34</v>
      </c>
      <c r="L56" s="380">
        <v>11.038961038961039</v>
      </c>
    </row>
    <row r="57" spans="1:12" ht="18.75" customHeight="1" x14ac:dyDescent="0.2">
      <c r="A57" s="388"/>
      <c r="B57" s="389"/>
      <c r="C57" s="390" t="s">
        <v>352</v>
      </c>
      <c r="D57" s="389"/>
      <c r="E57" s="391"/>
      <c r="F57" s="551">
        <v>181</v>
      </c>
      <c r="G57" s="552">
        <v>150</v>
      </c>
      <c r="H57" s="552">
        <v>258</v>
      </c>
      <c r="I57" s="552">
        <v>262</v>
      </c>
      <c r="J57" s="552">
        <v>157</v>
      </c>
      <c r="K57" s="553">
        <f t="shared" ref="K57" si="0">IF(OR(F57=".",J57=".")=TRUE,".",IF(OR(F57="*",J57="*")=TRUE,"*",IF(AND(F57="-",J57="-")=TRUE,"-",IF(AND(ISNUMBER(J57),ISNUMBER(F57))=TRUE,IF(F57-J57=0,0,F57-J57),IF(ISNUMBER(F57)=TRUE,F57,-J57)))))</f>
        <v>24</v>
      </c>
      <c r="L57" s="392">
        <f t="shared" ref="L57" si="1">IF(K57 =".",".",IF(K57 ="*","*",IF(K57="-","-",IF(K57=0,0,IF(OR(J57="-",J57=".",F57="-",F57=".")=TRUE,"X",IF(J57=0,"0,0",IF(ABS(K57*100/J57)&gt;250,".X",(K57*100/J57))))))))</f>
        <v>15.286624203821656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2876</v>
      </c>
      <c r="E11" s="114">
        <v>1897</v>
      </c>
      <c r="F11" s="114">
        <v>2959</v>
      </c>
      <c r="G11" s="114">
        <v>2872</v>
      </c>
      <c r="H11" s="140">
        <v>2777</v>
      </c>
      <c r="I11" s="115">
        <v>99</v>
      </c>
      <c r="J11" s="116">
        <v>3.5649981994958591</v>
      </c>
    </row>
    <row r="12" spans="1:15" s="110" customFormat="1" ht="24.95" customHeight="1" x14ac:dyDescent="0.2">
      <c r="A12" s="193" t="s">
        <v>132</v>
      </c>
      <c r="B12" s="194" t="s">
        <v>133</v>
      </c>
      <c r="C12" s="113">
        <v>2.5730180806675937</v>
      </c>
      <c r="D12" s="115">
        <v>74</v>
      </c>
      <c r="E12" s="114">
        <v>28</v>
      </c>
      <c r="F12" s="114">
        <v>95</v>
      </c>
      <c r="G12" s="114">
        <v>186</v>
      </c>
      <c r="H12" s="140">
        <v>129</v>
      </c>
      <c r="I12" s="115">
        <v>-55</v>
      </c>
      <c r="J12" s="116">
        <v>-42.63565891472868</v>
      </c>
    </row>
    <row r="13" spans="1:15" s="110" customFormat="1" ht="24.95" customHeight="1" x14ac:dyDescent="0.2">
      <c r="A13" s="193" t="s">
        <v>134</v>
      </c>
      <c r="B13" s="199" t="s">
        <v>214</v>
      </c>
      <c r="C13" s="113">
        <v>5.0764951321279552</v>
      </c>
      <c r="D13" s="115">
        <v>146</v>
      </c>
      <c r="E13" s="114">
        <v>51</v>
      </c>
      <c r="F13" s="114">
        <v>92</v>
      </c>
      <c r="G13" s="114">
        <v>76</v>
      </c>
      <c r="H13" s="140">
        <v>99</v>
      </c>
      <c r="I13" s="115">
        <v>47</v>
      </c>
      <c r="J13" s="116">
        <v>47.474747474747474</v>
      </c>
    </row>
    <row r="14" spans="1:15" s="287" customFormat="1" ht="24.95" customHeight="1" x14ac:dyDescent="0.2">
      <c r="A14" s="193" t="s">
        <v>215</v>
      </c>
      <c r="B14" s="199" t="s">
        <v>137</v>
      </c>
      <c r="C14" s="113">
        <v>17.037552155771905</v>
      </c>
      <c r="D14" s="115">
        <v>490</v>
      </c>
      <c r="E14" s="114">
        <v>251</v>
      </c>
      <c r="F14" s="114">
        <v>457</v>
      </c>
      <c r="G14" s="114">
        <v>439</v>
      </c>
      <c r="H14" s="140">
        <v>428</v>
      </c>
      <c r="I14" s="115">
        <v>62</v>
      </c>
      <c r="J14" s="116">
        <v>14.485981308411215</v>
      </c>
      <c r="K14" s="110"/>
      <c r="L14" s="110"/>
      <c r="M14" s="110"/>
      <c r="N14" s="110"/>
      <c r="O14" s="110"/>
    </row>
    <row r="15" spans="1:15" s="110" customFormat="1" ht="24.95" customHeight="1" x14ac:dyDescent="0.2">
      <c r="A15" s="193" t="s">
        <v>216</v>
      </c>
      <c r="B15" s="199" t="s">
        <v>217</v>
      </c>
      <c r="C15" s="113">
        <v>1.0083449235048678</v>
      </c>
      <c r="D15" s="115">
        <v>29</v>
      </c>
      <c r="E15" s="114">
        <v>49</v>
      </c>
      <c r="F15" s="114">
        <v>57</v>
      </c>
      <c r="G15" s="114">
        <v>49</v>
      </c>
      <c r="H15" s="140">
        <v>39</v>
      </c>
      <c r="I15" s="115">
        <v>-10</v>
      </c>
      <c r="J15" s="116">
        <v>-25.641025641025642</v>
      </c>
    </row>
    <row r="16" spans="1:15" s="287" customFormat="1" ht="24.95" customHeight="1" x14ac:dyDescent="0.2">
      <c r="A16" s="193" t="s">
        <v>218</v>
      </c>
      <c r="B16" s="199" t="s">
        <v>141</v>
      </c>
      <c r="C16" s="113">
        <v>12.517385257301807</v>
      </c>
      <c r="D16" s="115">
        <v>360</v>
      </c>
      <c r="E16" s="114">
        <v>143</v>
      </c>
      <c r="F16" s="114">
        <v>183</v>
      </c>
      <c r="G16" s="114">
        <v>178</v>
      </c>
      <c r="H16" s="140">
        <v>213</v>
      </c>
      <c r="I16" s="115">
        <v>147</v>
      </c>
      <c r="J16" s="116">
        <v>69.014084507042256</v>
      </c>
      <c r="K16" s="110"/>
      <c r="L16" s="110"/>
      <c r="M16" s="110"/>
      <c r="N16" s="110"/>
      <c r="O16" s="110"/>
    </row>
    <row r="17" spans="1:15" s="110" customFormat="1" ht="24.95" customHeight="1" x14ac:dyDescent="0.2">
      <c r="A17" s="193" t="s">
        <v>142</v>
      </c>
      <c r="B17" s="199" t="s">
        <v>220</v>
      </c>
      <c r="C17" s="113">
        <v>3.5118219749652293</v>
      </c>
      <c r="D17" s="115">
        <v>101</v>
      </c>
      <c r="E17" s="114">
        <v>59</v>
      </c>
      <c r="F17" s="114">
        <v>217</v>
      </c>
      <c r="G17" s="114">
        <v>212</v>
      </c>
      <c r="H17" s="140">
        <v>176</v>
      </c>
      <c r="I17" s="115">
        <v>-75</v>
      </c>
      <c r="J17" s="116">
        <v>-42.613636363636367</v>
      </c>
    </row>
    <row r="18" spans="1:15" s="287" customFormat="1" ht="24.95" customHeight="1" x14ac:dyDescent="0.2">
      <c r="A18" s="201" t="s">
        <v>144</v>
      </c>
      <c r="B18" s="202" t="s">
        <v>145</v>
      </c>
      <c r="C18" s="113">
        <v>8.5883171070931859</v>
      </c>
      <c r="D18" s="115">
        <v>247</v>
      </c>
      <c r="E18" s="114">
        <v>101</v>
      </c>
      <c r="F18" s="114">
        <v>252</v>
      </c>
      <c r="G18" s="114">
        <v>184</v>
      </c>
      <c r="H18" s="140">
        <v>252</v>
      </c>
      <c r="I18" s="115">
        <v>-5</v>
      </c>
      <c r="J18" s="116">
        <v>-1.9841269841269842</v>
      </c>
      <c r="K18" s="110"/>
      <c r="L18" s="110"/>
      <c r="M18" s="110"/>
      <c r="N18" s="110"/>
      <c r="O18" s="110"/>
    </row>
    <row r="19" spans="1:15" s="110" customFormat="1" ht="24.95" customHeight="1" x14ac:dyDescent="0.2">
      <c r="A19" s="193" t="s">
        <v>146</v>
      </c>
      <c r="B19" s="199" t="s">
        <v>147</v>
      </c>
      <c r="C19" s="113">
        <v>9.1098748261474274</v>
      </c>
      <c r="D19" s="115">
        <v>262</v>
      </c>
      <c r="E19" s="114">
        <v>178</v>
      </c>
      <c r="F19" s="114">
        <v>305</v>
      </c>
      <c r="G19" s="114">
        <v>310</v>
      </c>
      <c r="H19" s="140">
        <v>232</v>
      </c>
      <c r="I19" s="115">
        <v>30</v>
      </c>
      <c r="J19" s="116">
        <v>12.931034482758621</v>
      </c>
    </row>
    <row r="20" spans="1:15" s="287" customFormat="1" ht="24.95" customHeight="1" x14ac:dyDescent="0.2">
      <c r="A20" s="193" t="s">
        <v>148</v>
      </c>
      <c r="B20" s="199" t="s">
        <v>149</v>
      </c>
      <c r="C20" s="113">
        <v>8.2058414464534071</v>
      </c>
      <c r="D20" s="115">
        <v>236</v>
      </c>
      <c r="E20" s="114">
        <v>149</v>
      </c>
      <c r="F20" s="114">
        <v>205</v>
      </c>
      <c r="G20" s="114">
        <v>147</v>
      </c>
      <c r="H20" s="140">
        <v>172</v>
      </c>
      <c r="I20" s="115">
        <v>64</v>
      </c>
      <c r="J20" s="116">
        <v>37.209302325581397</v>
      </c>
      <c r="K20" s="110"/>
      <c r="L20" s="110"/>
      <c r="M20" s="110"/>
      <c r="N20" s="110"/>
      <c r="O20" s="110"/>
    </row>
    <row r="21" spans="1:15" s="110" customFormat="1" ht="24.95" customHeight="1" x14ac:dyDescent="0.2">
      <c r="A21" s="201" t="s">
        <v>150</v>
      </c>
      <c r="B21" s="202" t="s">
        <v>151</v>
      </c>
      <c r="C21" s="113">
        <v>7.6147426981919333</v>
      </c>
      <c r="D21" s="115">
        <v>219</v>
      </c>
      <c r="E21" s="114">
        <v>135</v>
      </c>
      <c r="F21" s="114">
        <v>190</v>
      </c>
      <c r="G21" s="114">
        <v>380</v>
      </c>
      <c r="H21" s="140">
        <v>242</v>
      </c>
      <c r="I21" s="115">
        <v>-23</v>
      </c>
      <c r="J21" s="116">
        <v>-9.5041322314049594</v>
      </c>
    </row>
    <row r="22" spans="1:15" s="110" customFormat="1" ht="24.95" customHeight="1" x14ac:dyDescent="0.2">
      <c r="A22" s="201" t="s">
        <v>152</v>
      </c>
      <c r="B22" s="199" t="s">
        <v>153</v>
      </c>
      <c r="C22" s="113">
        <v>0.52155771905424197</v>
      </c>
      <c r="D22" s="115">
        <v>15</v>
      </c>
      <c r="E22" s="114" t="s">
        <v>513</v>
      </c>
      <c r="F22" s="114">
        <v>21</v>
      </c>
      <c r="G22" s="114">
        <v>21</v>
      </c>
      <c r="H22" s="140">
        <v>16</v>
      </c>
      <c r="I22" s="115">
        <v>-1</v>
      </c>
      <c r="J22" s="116">
        <v>-6.25</v>
      </c>
    </row>
    <row r="23" spans="1:15" s="110" customFormat="1" ht="24.95" customHeight="1" x14ac:dyDescent="0.2">
      <c r="A23" s="193" t="s">
        <v>154</v>
      </c>
      <c r="B23" s="199" t="s">
        <v>155</v>
      </c>
      <c r="C23" s="113">
        <v>0.45201668984700971</v>
      </c>
      <c r="D23" s="115">
        <v>13</v>
      </c>
      <c r="E23" s="114" t="s">
        <v>513</v>
      </c>
      <c r="F23" s="114">
        <v>16</v>
      </c>
      <c r="G23" s="114">
        <v>9</v>
      </c>
      <c r="H23" s="140">
        <v>22</v>
      </c>
      <c r="I23" s="115">
        <v>-9</v>
      </c>
      <c r="J23" s="116">
        <v>-40.909090909090907</v>
      </c>
    </row>
    <row r="24" spans="1:15" s="110" customFormat="1" ht="24.95" customHeight="1" x14ac:dyDescent="0.2">
      <c r="A24" s="193" t="s">
        <v>156</v>
      </c>
      <c r="B24" s="199" t="s">
        <v>221</v>
      </c>
      <c r="C24" s="113">
        <v>3.963838664812239</v>
      </c>
      <c r="D24" s="115">
        <v>114</v>
      </c>
      <c r="E24" s="114">
        <v>64</v>
      </c>
      <c r="F24" s="114">
        <v>138</v>
      </c>
      <c r="G24" s="114">
        <v>81</v>
      </c>
      <c r="H24" s="140">
        <v>112</v>
      </c>
      <c r="I24" s="115">
        <v>2</v>
      </c>
      <c r="J24" s="116">
        <v>1.7857142857142858</v>
      </c>
    </row>
    <row r="25" spans="1:15" s="110" customFormat="1" ht="24.95" customHeight="1" x14ac:dyDescent="0.2">
      <c r="A25" s="193" t="s">
        <v>222</v>
      </c>
      <c r="B25" s="204" t="s">
        <v>159</v>
      </c>
      <c r="C25" s="113">
        <v>11.404728789986091</v>
      </c>
      <c r="D25" s="115">
        <v>328</v>
      </c>
      <c r="E25" s="114">
        <v>228</v>
      </c>
      <c r="F25" s="114">
        <v>288</v>
      </c>
      <c r="G25" s="114">
        <v>283</v>
      </c>
      <c r="H25" s="140">
        <v>302</v>
      </c>
      <c r="I25" s="115">
        <v>26</v>
      </c>
      <c r="J25" s="116">
        <v>8.6092715231788084</v>
      </c>
    </row>
    <row r="26" spans="1:15" s="110" customFormat="1" ht="24.95" customHeight="1" x14ac:dyDescent="0.2">
      <c r="A26" s="201">
        <v>782.78300000000002</v>
      </c>
      <c r="B26" s="203" t="s">
        <v>160</v>
      </c>
      <c r="C26" s="113">
        <v>5.5980528511821976</v>
      </c>
      <c r="D26" s="115">
        <v>161</v>
      </c>
      <c r="E26" s="114">
        <v>113</v>
      </c>
      <c r="F26" s="114">
        <v>207</v>
      </c>
      <c r="G26" s="114">
        <v>233</v>
      </c>
      <c r="H26" s="140">
        <v>161</v>
      </c>
      <c r="I26" s="115">
        <v>0</v>
      </c>
      <c r="J26" s="116">
        <v>0</v>
      </c>
    </row>
    <row r="27" spans="1:15" s="110" customFormat="1" ht="24.95" customHeight="1" x14ac:dyDescent="0.2">
      <c r="A27" s="193" t="s">
        <v>161</v>
      </c>
      <c r="B27" s="199" t="s">
        <v>162</v>
      </c>
      <c r="C27" s="113">
        <v>2.8164116828929067</v>
      </c>
      <c r="D27" s="115">
        <v>81</v>
      </c>
      <c r="E27" s="114">
        <v>88</v>
      </c>
      <c r="F27" s="114">
        <v>115</v>
      </c>
      <c r="G27" s="114">
        <v>66</v>
      </c>
      <c r="H27" s="140">
        <v>75</v>
      </c>
      <c r="I27" s="115">
        <v>6</v>
      </c>
      <c r="J27" s="116">
        <v>8</v>
      </c>
    </row>
    <row r="28" spans="1:15" s="110" customFormat="1" ht="24.95" customHeight="1" x14ac:dyDescent="0.2">
      <c r="A28" s="193" t="s">
        <v>163</v>
      </c>
      <c r="B28" s="199" t="s">
        <v>164</v>
      </c>
      <c r="C28" s="113">
        <v>2.642559109874826</v>
      </c>
      <c r="D28" s="115">
        <v>76</v>
      </c>
      <c r="E28" s="114">
        <v>77</v>
      </c>
      <c r="F28" s="114">
        <v>124</v>
      </c>
      <c r="G28" s="114">
        <v>51</v>
      </c>
      <c r="H28" s="140">
        <v>80</v>
      </c>
      <c r="I28" s="115">
        <v>-4</v>
      </c>
      <c r="J28" s="116">
        <v>-5</v>
      </c>
    </row>
    <row r="29" spans="1:15" s="110" customFormat="1" ht="24.95" customHeight="1" x14ac:dyDescent="0.2">
      <c r="A29" s="193">
        <v>86</v>
      </c>
      <c r="B29" s="199" t="s">
        <v>165</v>
      </c>
      <c r="C29" s="113">
        <v>3.4075104311543809</v>
      </c>
      <c r="D29" s="115">
        <v>98</v>
      </c>
      <c r="E29" s="114">
        <v>109</v>
      </c>
      <c r="F29" s="114">
        <v>85</v>
      </c>
      <c r="G29" s="114">
        <v>84</v>
      </c>
      <c r="H29" s="140">
        <v>108</v>
      </c>
      <c r="I29" s="115">
        <v>-10</v>
      </c>
      <c r="J29" s="116">
        <v>-9.2592592592592595</v>
      </c>
    </row>
    <row r="30" spans="1:15" s="110" customFormat="1" ht="24.95" customHeight="1" x14ac:dyDescent="0.2">
      <c r="A30" s="193">
        <v>87.88</v>
      </c>
      <c r="B30" s="204" t="s">
        <v>166</v>
      </c>
      <c r="C30" s="113">
        <v>6.2934631432545203</v>
      </c>
      <c r="D30" s="115">
        <v>181</v>
      </c>
      <c r="E30" s="114">
        <v>235</v>
      </c>
      <c r="F30" s="114">
        <v>252</v>
      </c>
      <c r="G30" s="114">
        <v>191</v>
      </c>
      <c r="H30" s="140">
        <v>192</v>
      </c>
      <c r="I30" s="115">
        <v>-11</v>
      </c>
      <c r="J30" s="116">
        <v>-5.729166666666667</v>
      </c>
    </row>
    <row r="31" spans="1:15" s="110" customFormat="1" ht="24.95" customHeight="1" x14ac:dyDescent="0.2">
      <c r="A31" s="193" t="s">
        <v>167</v>
      </c>
      <c r="B31" s="199" t="s">
        <v>168</v>
      </c>
      <c r="C31" s="113">
        <v>4.6940194714881782</v>
      </c>
      <c r="D31" s="115">
        <v>135</v>
      </c>
      <c r="E31" s="114">
        <v>74</v>
      </c>
      <c r="F31" s="114">
        <v>117</v>
      </c>
      <c r="G31" s="114">
        <v>131</v>
      </c>
      <c r="H31" s="140">
        <v>155</v>
      </c>
      <c r="I31" s="115">
        <v>-20</v>
      </c>
      <c r="J31" s="116">
        <v>-12.903225806451612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2.5730180806675937</v>
      </c>
      <c r="D34" s="115">
        <v>74</v>
      </c>
      <c r="E34" s="114">
        <v>28</v>
      </c>
      <c r="F34" s="114">
        <v>95</v>
      </c>
      <c r="G34" s="114">
        <v>186</v>
      </c>
      <c r="H34" s="140">
        <v>129</v>
      </c>
      <c r="I34" s="115">
        <v>-55</v>
      </c>
      <c r="J34" s="116">
        <v>-42.63565891472868</v>
      </c>
    </row>
    <row r="35" spans="1:10" s="110" customFormat="1" ht="24.95" customHeight="1" x14ac:dyDescent="0.2">
      <c r="A35" s="292" t="s">
        <v>171</v>
      </c>
      <c r="B35" s="293" t="s">
        <v>172</v>
      </c>
      <c r="C35" s="113">
        <v>30.702364394993047</v>
      </c>
      <c r="D35" s="115">
        <v>883</v>
      </c>
      <c r="E35" s="114">
        <v>403</v>
      </c>
      <c r="F35" s="114">
        <v>801</v>
      </c>
      <c r="G35" s="114">
        <v>699</v>
      </c>
      <c r="H35" s="140">
        <v>779</v>
      </c>
      <c r="I35" s="115">
        <v>104</v>
      </c>
      <c r="J35" s="116">
        <v>13.350449293966625</v>
      </c>
    </row>
    <row r="36" spans="1:10" s="110" customFormat="1" ht="24.95" customHeight="1" x14ac:dyDescent="0.2">
      <c r="A36" s="294" t="s">
        <v>173</v>
      </c>
      <c r="B36" s="295" t="s">
        <v>174</v>
      </c>
      <c r="C36" s="125">
        <v>66.724617524339365</v>
      </c>
      <c r="D36" s="143">
        <v>1919</v>
      </c>
      <c r="E36" s="144">
        <v>1466</v>
      </c>
      <c r="F36" s="144">
        <v>2063</v>
      </c>
      <c r="G36" s="144">
        <v>1987</v>
      </c>
      <c r="H36" s="145">
        <v>1869</v>
      </c>
      <c r="I36" s="143">
        <v>50</v>
      </c>
      <c r="J36" s="146">
        <v>2.6752273943285179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2876</v>
      </c>
      <c r="F11" s="264">
        <v>1897</v>
      </c>
      <c r="G11" s="264">
        <v>2959</v>
      </c>
      <c r="H11" s="264">
        <v>2872</v>
      </c>
      <c r="I11" s="265">
        <v>2777</v>
      </c>
      <c r="J11" s="263">
        <v>99</v>
      </c>
      <c r="K11" s="266">
        <v>3.5649981994958591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24.826147426981919</v>
      </c>
      <c r="E13" s="115">
        <v>714</v>
      </c>
      <c r="F13" s="114">
        <v>520</v>
      </c>
      <c r="G13" s="114">
        <v>760</v>
      </c>
      <c r="H13" s="114">
        <v>883</v>
      </c>
      <c r="I13" s="140">
        <v>731</v>
      </c>
      <c r="J13" s="115">
        <v>-17</v>
      </c>
      <c r="K13" s="116">
        <v>-2.3255813953488373</v>
      </c>
    </row>
    <row r="14" spans="1:15" ht="15.95" customHeight="1" x14ac:dyDescent="0.2">
      <c r="A14" s="306" t="s">
        <v>230</v>
      </c>
      <c r="B14" s="307"/>
      <c r="C14" s="308"/>
      <c r="D14" s="113">
        <v>60.396383866481223</v>
      </c>
      <c r="E14" s="115">
        <v>1737</v>
      </c>
      <c r="F14" s="114">
        <v>1082</v>
      </c>
      <c r="G14" s="114">
        <v>1749</v>
      </c>
      <c r="H14" s="114">
        <v>1624</v>
      </c>
      <c r="I14" s="140">
        <v>1594</v>
      </c>
      <c r="J14" s="115">
        <v>143</v>
      </c>
      <c r="K14" s="116">
        <v>8.9711417816813057</v>
      </c>
    </row>
    <row r="15" spans="1:15" ht="15.95" customHeight="1" x14ac:dyDescent="0.2">
      <c r="A15" s="306" t="s">
        <v>231</v>
      </c>
      <c r="B15" s="307"/>
      <c r="C15" s="308"/>
      <c r="D15" s="113">
        <v>7.267037552155772</v>
      </c>
      <c r="E15" s="115">
        <v>209</v>
      </c>
      <c r="F15" s="114">
        <v>136</v>
      </c>
      <c r="G15" s="114">
        <v>230</v>
      </c>
      <c r="H15" s="114">
        <v>228</v>
      </c>
      <c r="I15" s="140">
        <v>222</v>
      </c>
      <c r="J15" s="115">
        <v>-13</v>
      </c>
      <c r="K15" s="116">
        <v>-5.8558558558558556</v>
      </c>
    </row>
    <row r="16" spans="1:15" ht="15.95" customHeight="1" x14ac:dyDescent="0.2">
      <c r="A16" s="306" t="s">
        <v>232</v>
      </c>
      <c r="B16" s="307"/>
      <c r="C16" s="308"/>
      <c r="D16" s="113">
        <v>7.1974965229485397</v>
      </c>
      <c r="E16" s="115">
        <v>207</v>
      </c>
      <c r="F16" s="114">
        <v>147</v>
      </c>
      <c r="G16" s="114">
        <v>202</v>
      </c>
      <c r="H16" s="114">
        <v>125</v>
      </c>
      <c r="I16" s="140">
        <v>219</v>
      </c>
      <c r="J16" s="115">
        <v>-12</v>
      </c>
      <c r="K16" s="116">
        <v>-5.4794520547945202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1.9819193324061195</v>
      </c>
      <c r="E18" s="115">
        <v>57</v>
      </c>
      <c r="F18" s="114">
        <v>29</v>
      </c>
      <c r="G18" s="114">
        <v>89</v>
      </c>
      <c r="H18" s="114">
        <v>75</v>
      </c>
      <c r="I18" s="140">
        <v>103</v>
      </c>
      <c r="J18" s="115">
        <v>-46</v>
      </c>
      <c r="K18" s="116">
        <v>-44.660194174757279</v>
      </c>
    </row>
    <row r="19" spans="1:11" ht="14.1" customHeight="1" x14ac:dyDescent="0.2">
      <c r="A19" s="306" t="s">
        <v>235</v>
      </c>
      <c r="B19" s="307" t="s">
        <v>236</v>
      </c>
      <c r="C19" s="308"/>
      <c r="D19" s="113">
        <v>1.5299026425591098</v>
      </c>
      <c r="E19" s="115">
        <v>44</v>
      </c>
      <c r="F19" s="114">
        <v>17</v>
      </c>
      <c r="G19" s="114">
        <v>67</v>
      </c>
      <c r="H19" s="114">
        <v>59</v>
      </c>
      <c r="I19" s="140">
        <v>69</v>
      </c>
      <c r="J19" s="115">
        <v>-25</v>
      </c>
      <c r="K19" s="116">
        <v>-36.231884057971016</v>
      </c>
    </row>
    <row r="20" spans="1:11" ht="14.1" customHeight="1" x14ac:dyDescent="0.2">
      <c r="A20" s="306">
        <v>12</v>
      </c>
      <c r="B20" s="307" t="s">
        <v>237</v>
      </c>
      <c r="C20" s="308"/>
      <c r="D20" s="113">
        <v>2.364394993045897</v>
      </c>
      <c r="E20" s="115">
        <v>68</v>
      </c>
      <c r="F20" s="114">
        <v>27</v>
      </c>
      <c r="G20" s="114">
        <v>30</v>
      </c>
      <c r="H20" s="114">
        <v>68</v>
      </c>
      <c r="I20" s="140">
        <v>72</v>
      </c>
      <c r="J20" s="115">
        <v>-4</v>
      </c>
      <c r="K20" s="116">
        <v>-5.5555555555555554</v>
      </c>
    </row>
    <row r="21" spans="1:11" ht="14.1" customHeight="1" x14ac:dyDescent="0.2">
      <c r="A21" s="306">
        <v>21</v>
      </c>
      <c r="B21" s="307" t="s">
        <v>238</v>
      </c>
      <c r="C21" s="308"/>
      <c r="D21" s="113">
        <v>1.1126564673157162</v>
      </c>
      <c r="E21" s="115">
        <v>32</v>
      </c>
      <c r="F21" s="114">
        <v>8</v>
      </c>
      <c r="G21" s="114">
        <v>22</v>
      </c>
      <c r="H21" s="114">
        <v>18</v>
      </c>
      <c r="I21" s="140">
        <v>43</v>
      </c>
      <c r="J21" s="115">
        <v>-11</v>
      </c>
      <c r="K21" s="116">
        <v>-25.581395348837209</v>
      </c>
    </row>
    <row r="22" spans="1:11" ht="14.1" customHeight="1" x14ac:dyDescent="0.2">
      <c r="A22" s="306">
        <v>22</v>
      </c>
      <c r="B22" s="307" t="s">
        <v>239</v>
      </c>
      <c r="C22" s="308"/>
      <c r="D22" s="113">
        <v>1.6689847009735743</v>
      </c>
      <c r="E22" s="115">
        <v>48</v>
      </c>
      <c r="F22" s="114">
        <v>26</v>
      </c>
      <c r="G22" s="114">
        <v>47</v>
      </c>
      <c r="H22" s="114">
        <v>39</v>
      </c>
      <c r="I22" s="140">
        <v>59</v>
      </c>
      <c r="J22" s="115">
        <v>-11</v>
      </c>
      <c r="K22" s="116">
        <v>-18.64406779661017</v>
      </c>
    </row>
    <row r="23" spans="1:11" ht="14.1" customHeight="1" x14ac:dyDescent="0.2">
      <c r="A23" s="306">
        <v>23</v>
      </c>
      <c r="B23" s="307" t="s">
        <v>240</v>
      </c>
      <c r="C23" s="308"/>
      <c r="D23" s="113">
        <v>0.38247566063977745</v>
      </c>
      <c r="E23" s="115">
        <v>11</v>
      </c>
      <c r="F23" s="114">
        <v>27</v>
      </c>
      <c r="G23" s="114">
        <v>47</v>
      </c>
      <c r="H23" s="114">
        <v>32</v>
      </c>
      <c r="I23" s="140">
        <v>32</v>
      </c>
      <c r="J23" s="115">
        <v>-21</v>
      </c>
      <c r="K23" s="116">
        <v>-65.625</v>
      </c>
    </row>
    <row r="24" spans="1:11" ht="14.1" customHeight="1" x14ac:dyDescent="0.2">
      <c r="A24" s="306">
        <v>24</v>
      </c>
      <c r="B24" s="307" t="s">
        <v>241</v>
      </c>
      <c r="C24" s="308"/>
      <c r="D24" s="113">
        <v>8.2753824756606402</v>
      </c>
      <c r="E24" s="115">
        <v>238</v>
      </c>
      <c r="F24" s="114">
        <v>89</v>
      </c>
      <c r="G24" s="114">
        <v>148</v>
      </c>
      <c r="H24" s="114">
        <v>126</v>
      </c>
      <c r="I24" s="140">
        <v>132</v>
      </c>
      <c r="J24" s="115">
        <v>106</v>
      </c>
      <c r="K24" s="116">
        <v>80.303030303030297</v>
      </c>
    </row>
    <row r="25" spans="1:11" ht="14.1" customHeight="1" x14ac:dyDescent="0.2">
      <c r="A25" s="306">
        <v>25</v>
      </c>
      <c r="B25" s="307" t="s">
        <v>242</v>
      </c>
      <c r="C25" s="308"/>
      <c r="D25" s="113">
        <v>4.902642559109875</v>
      </c>
      <c r="E25" s="115">
        <v>141</v>
      </c>
      <c r="F25" s="114">
        <v>73</v>
      </c>
      <c r="G25" s="114">
        <v>147</v>
      </c>
      <c r="H25" s="114">
        <v>118</v>
      </c>
      <c r="I25" s="140">
        <v>154</v>
      </c>
      <c r="J25" s="115">
        <v>-13</v>
      </c>
      <c r="K25" s="116">
        <v>-8.4415584415584419</v>
      </c>
    </row>
    <row r="26" spans="1:11" ht="14.1" customHeight="1" x14ac:dyDescent="0.2">
      <c r="A26" s="306">
        <v>26</v>
      </c>
      <c r="B26" s="307" t="s">
        <v>243</v>
      </c>
      <c r="C26" s="308"/>
      <c r="D26" s="113">
        <v>2.8859527121001389</v>
      </c>
      <c r="E26" s="115">
        <v>83</v>
      </c>
      <c r="F26" s="114">
        <v>34</v>
      </c>
      <c r="G26" s="114">
        <v>133</v>
      </c>
      <c r="H26" s="114">
        <v>59</v>
      </c>
      <c r="I26" s="140">
        <v>81</v>
      </c>
      <c r="J26" s="115">
        <v>2</v>
      </c>
      <c r="K26" s="116">
        <v>2.4691358024691357</v>
      </c>
    </row>
    <row r="27" spans="1:11" ht="14.1" customHeight="1" x14ac:dyDescent="0.2">
      <c r="A27" s="306">
        <v>27</v>
      </c>
      <c r="B27" s="307" t="s">
        <v>244</v>
      </c>
      <c r="C27" s="308"/>
      <c r="D27" s="113">
        <v>2.8164116828929067</v>
      </c>
      <c r="E27" s="115">
        <v>81</v>
      </c>
      <c r="F27" s="114">
        <v>33</v>
      </c>
      <c r="G27" s="114">
        <v>26</v>
      </c>
      <c r="H27" s="114">
        <v>30</v>
      </c>
      <c r="I27" s="140">
        <v>37</v>
      </c>
      <c r="J27" s="115">
        <v>44</v>
      </c>
      <c r="K27" s="116">
        <v>118.91891891891892</v>
      </c>
    </row>
    <row r="28" spans="1:11" ht="14.1" customHeight="1" x14ac:dyDescent="0.2">
      <c r="A28" s="306">
        <v>28</v>
      </c>
      <c r="B28" s="307" t="s">
        <v>245</v>
      </c>
      <c r="C28" s="308"/>
      <c r="D28" s="113">
        <v>0</v>
      </c>
      <c r="E28" s="115">
        <v>0</v>
      </c>
      <c r="F28" s="114" t="s">
        <v>513</v>
      </c>
      <c r="G28" s="114" t="s">
        <v>513</v>
      </c>
      <c r="H28" s="114" t="s">
        <v>513</v>
      </c>
      <c r="I28" s="140">
        <v>4</v>
      </c>
      <c r="J28" s="115">
        <v>-4</v>
      </c>
      <c r="K28" s="116">
        <v>-100</v>
      </c>
    </row>
    <row r="29" spans="1:11" ht="14.1" customHeight="1" x14ac:dyDescent="0.2">
      <c r="A29" s="306">
        <v>29</v>
      </c>
      <c r="B29" s="307" t="s">
        <v>246</v>
      </c>
      <c r="C29" s="308"/>
      <c r="D29" s="113">
        <v>3.0250347705146035</v>
      </c>
      <c r="E29" s="115">
        <v>87</v>
      </c>
      <c r="F29" s="114">
        <v>80</v>
      </c>
      <c r="G29" s="114">
        <v>83</v>
      </c>
      <c r="H29" s="114">
        <v>151</v>
      </c>
      <c r="I29" s="140">
        <v>106</v>
      </c>
      <c r="J29" s="115">
        <v>-19</v>
      </c>
      <c r="K29" s="116">
        <v>-17.924528301886792</v>
      </c>
    </row>
    <row r="30" spans="1:11" ht="14.1" customHeight="1" x14ac:dyDescent="0.2">
      <c r="A30" s="306" t="s">
        <v>247</v>
      </c>
      <c r="B30" s="307" t="s">
        <v>248</v>
      </c>
      <c r="C30" s="308"/>
      <c r="D30" s="113">
        <v>0.34770514603616132</v>
      </c>
      <c r="E30" s="115">
        <v>10</v>
      </c>
      <c r="F30" s="114" t="s">
        <v>513</v>
      </c>
      <c r="G30" s="114" t="s">
        <v>513</v>
      </c>
      <c r="H30" s="114">
        <v>29</v>
      </c>
      <c r="I30" s="140">
        <v>16</v>
      </c>
      <c r="J30" s="115">
        <v>-6</v>
      </c>
      <c r="K30" s="116">
        <v>-37.5</v>
      </c>
    </row>
    <row r="31" spans="1:11" ht="14.1" customHeight="1" x14ac:dyDescent="0.2">
      <c r="A31" s="306" t="s">
        <v>249</v>
      </c>
      <c r="B31" s="307" t="s">
        <v>250</v>
      </c>
      <c r="C31" s="308"/>
      <c r="D31" s="113">
        <v>2.6773296244784421</v>
      </c>
      <c r="E31" s="115">
        <v>77</v>
      </c>
      <c r="F31" s="114">
        <v>57</v>
      </c>
      <c r="G31" s="114">
        <v>68</v>
      </c>
      <c r="H31" s="114">
        <v>122</v>
      </c>
      <c r="I31" s="140">
        <v>90</v>
      </c>
      <c r="J31" s="115">
        <v>-13</v>
      </c>
      <c r="K31" s="116">
        <v>-14.444444444444445</v>
      </c>
    </row>
    <row r="32" spans="1:11" ht="14.1" customHeight="1" x14ac:dyDescent="0.2">
      <c r="A32" s="306">
        <v>31</v>
      </c>
      <c r="B32" s="307" t="s">
        <v>251</v>
      </c>
      <c r="C32" s="308"/>
      <c r="D32" s="113">
        <v>0.79972183588317103</v>
      </c>
      <c r="E32" s="115">
        <v>23</v>
      </c>
      <c r="F32" s="114">
        <v>10</v>
      </c>
      <c r="G32" s="114">
        <v>21</v>
      </c>
      <c r="H32" s="114">
        <v>14</v>
      </c>
      <c r="I32" s="140">
        <v>12</v>
      </c>
      <c r="J32" s="115">
        <v>11</v>
      </c>
      <c r="K32" s="116">
        <v>91.666666666666671</v>
      </c>
    </row>
    <row r="33" spans="1:11" ht="14.1" customHeight="1" x14ac:dyDescent="0.2">
      <c r="A33" s="306">
        <v>32</v>
      </c>
      <c r="B33" s="307" t="s">
        <v>252</v>
      </c>
      <c r="C33" s="308"/>
      <c r="D33" s="113">
        <v>2.8859527121001389</v>
      </c>
      <c r="E33" s="115">
        <v>83</v>
      </c>
      <c r="F33" s="114">
        <v>49</v>
      </c>
      <c r="G33" s="114">
        <v>94</v>
      </c>
      <c r="H33" s="114">
        <v>98</v>
      </c>
      <c r="I33" s="140">
        <v>120</v>
      </c>
      <c r="J33" s="115">
        <v>-37</v>
      </c>
      <c r="K33" s="116">
        <v>-30.833333333333332</v>
      </c>
    </row>
    <row r="34" spans="1:11" ht="14.1" customHeight="1" x14ac:dyDescent="0.2">
      <c r="A34" s="306">
        <v>33</v>
      </c>
      <c r="B34" s="307" t="s">
        <v>253</v>
      </c>
      <c r="C34" s="308"/>
      <c r="D34" s="113">
        <v>1.842837273991655</v>
      </c>
      <c r="E34" s="115">
        <v>53</v>
      </c>
      <c r="F34" s="114">
        <v>15</v>
      </c>
      <c r="G34" s="114">
        <v>50</v>
      </c>
      <c r="H34" s="114">
        <v>39</v>
      </c>
      <c r="I34" s="140">
        <v>53</v>
      </c>
      <c r="J34" s="115">
        <v>0</v>
      </c>
      <c r="K34" s="116">
        <v>0</v>
      </c>
    </row>
    <row r="35" spans="1:11" ht="14.1" customHeight="1" x14ac:dyDescent="0.2">
      <c r="A35" s="306">
        <v>34</v>
      </c>
      <c r="B35" s="307" t="s">
        <v>254</v>
      </c>
      <c r="C35" s="308"/>
      <c r="D35" s="113">
        <v>3.1293463143254518</v>
      </c>
      <c r="E35" s="115">
        <v>90</v>
      </c>
      <c r="F35" s="114">
        <v>51</v>
      </c>
      <c r="G35" s="114">
        <v>71</v>
      </c>
      <c r="H35" s="114">
        <v>86</v>
      </c>
      <c r="I35" s="140">
        <v>96</v>
      </c>
      <c r="J35" s="115">
        <v>-6</v>
      </c>
      <c r="K35" s="116">
        <v>-6.25</v>
      </c>
    </row>
    <row r="36" spans="1:11" ht="14.1" customHeight="1" x14ac:dyDescent="0.2">
      <c r="A36" s="306">
        <v>41</v>
      </c>
      <c r="B36" s="307" t="s">
        <v>255</v>
      </c>
      <c r="C36" s="308"/>
      <c r="D36" s="113">
        <v>0.52155771905424197</v>
      </c>
      <c r="E36" s="115">
        <v>15</v>
      </c>
      <c r="F36" s="114">
        <v>18</v>
      </c>
      <c r="G36" s="114">
        <v>75</v>
      </c>
      <c r="H36" s="114">
        <v>15</v>
      </c>
      <c r="I36" s="140">
        <v>16</v>
      </c>
      <c r="J36" s="115">
        <v>-1</v>
      </c>
      <c r="K36" s="116">
        <v>-6.25</v>
      </c>
    </row>
    <row r="37" spans="1:11" ht="14.1" customHeight="1" x14ac:dyDescent="0.2">
      <c r="A37" s="306">
        <v>42</v>
      </c>
      <c r="B37" s="307" t="s">
        <v>256</v>
      </c>
      <c r="C37" s="308"/>
      <c r="D37" s="113" t="s">
        <v>513</v>
      </c>
      <c r="E37" s="115" t="s">
        <v>513</v>
      </c>
      <c r="F37" s="114" t="s">
        <v>513</v>
      </c>
      <c r="G37" s="114">
        <v>7</v>
      </c>
      <c r="H37" s="114" t="s">
        <v>513</v>
      </c>
      <c r="I37" s="140">
        <v>5</v>
      </c>
      <c r="J37" s="115" t="s">
        <v>513</v>
      </c>
      <c r="K37" s="116" t="s">
        <v>513</v>
      </c>
    </row>
    <row r="38" spans="1:11" ht="14.1" customHeight="1" x14ac:dyDescent="0.2">
      <c r="A38" s="306">
        <v>43</v>
      </c>
      <c r="B38" s="307" t="s">
        <v>257</v>
      </c>
      <c r="C38" s="308"/>
      <c r="D38" s="113">
        <v>0.73018080667593876</v>
      </c>
      <c r="E38" s="115">
        <v>21</v>
      </c>
      <c r="F38" s="114">
        <v>12</v>
      </c>
      <c r="G38" s="114">
        <v>22</v>
      </c>
      <c r="H38" s="114">
        <v>15</v>
      </c>
      <c r="I38" s="140">
        <v>24</v>
      </c>
      <c r="J38" s="115">
        <v>-3</v>
      </c>
      <c r="K38" s="116">
        <v>-12.5</v>
      </c>
    </row>
    <row r="39" spans="1:11" ht="14.1" customHeight="1" x14ac:dyDescent="0.2">
      <c r="A39" s="306">
        <v>51</v>
      </c>
      <c r="B39" s="307" t="s">
        <v>258</v>
      </c>
      <c r="C39" s="308"/>
      <c r="D39" s="113">
        <v>7.4408901251738522</v>
      </c>
      <c r="E39" s="115">
        <v>214</v>
      </c>
      <c r="F39" s="114">
        <v>166</v>
      </c>
      <c r="G39" s="114">
        <v>257</v>
      </c>
      <c r="H39" s="114">
        <v>245</v>
      </c>
      <c r="I39" s="140">
        <v>194</v>
      </c>
      <c r="J39" s="115">
        <v>20</v>
      </c>
      <c r="K39" s="116">
        <v>10.309278350515465</v>
      </c>
    </row>
    <row r="40" spans="1:11" ht="14.1" customHeight="1" x14ac:dyDescent="0.2">
      <c r="A40" s="306" t="s">
        <v>259</v>
      </c>
      <c r="B40" s="307" t="s">
        <v>260</v>
      </c>
      <c r="C40" s="308"/>
      <c r="D40" s="113">
        <v>6.2586926286509037</v>
      </c>
      <c r="E40" s="115">
        <v>180</v>
      </c>
      <c r="F40" s="114">
        <v>146</v>
      </c>
      <c r="G40" s="114">
        <v>235</v>
      </c>
      <c r="H40" s="114">
        <v>218</v>
      </c>
      <c r="I40" s="140">
        <v>152</v>
      </c>
      <c r="J40" s="115">
        <v>28</v>
      </c>
      <c r="K40" s="116">
        <v>18.421052631578949</v>
      </c>
    </row>
    <row r="41" spans="1:11" ht="14.1" customHeight="1" x14ac:dyDescent="0.2">
      <c r="A41" s="306"/>
      <c r="B41" s="307" t="s">
        <v>261</v>
      </c>
      <c r="C41" s="308"/>
      <c r="D41" s="113">
        <v>5.945757997218359</v>
      </c>
      <c r="E41" s="115">
        <v>171</v>
      </c>
      <c r="F41" s="114">
        <v>126</v>
      </c>
      <c r="G41" s="114">
        <v>194</v>
      </c>
      <c r="H41" s="114">
        <v>207</v>
      </c>
      <c r="I41" s="140">
        <v>136</v>
      </c>
      <c r="J41" s="115">
        <v>35</v>
      </c>
      <c r="K41" s="116">
        <v>25.735294117647058</v>
      </c>
    </row>
    <row r="42" spans="1:11" ht="14.1" customHeight="1" x14ac:dyDescent="0.2">
      <c r="A42" s="306">
        <v>52</v>
      </c>
      <c r="B42" s="307" t="s">
        <v>262</v>
      </c>
      <c r="C42" s="308"/>
      <c r="D42" s="113">
        <v>8.0667593880389425</v>
      </c>
      <c r="E42" s="115">
        <v>232</v>
      </c>
      <c r="F42" s="114">
        <v>92</v>
      </c>
      <c r="G42" s="114">
        <v>131</v>
      </c>
      <c r="H42" s="114">
        <v>145</v>
      </c>
      <c r="I42" s="140">
        <v>164</v>
      </c>
      <c r="J42" s="115">
        <v>68</v>
      </c>
      <c r="K42" s="116">
        <v>41.463414634146339</v>
      </c>
    </row>
    <row r="43" spans="1:11" ht="14.1" customHeight="1" x14ac:dyDescent="0.2">
      <c r="A43" s="306" t="s">
        <v>263</v>
      </c>
      <c r="B43" s="307" t="s">
        <v>264</v>
      </c>
      <c r="C43" s="308"/>
      <c r="D43" s="113">
        <v>5.8066759388038944</v>
      </c>
      <c r="E43" s="115">
        <v>167</v>
      </c>
      <c r="F43" s="114">
        <v>75</v>
      </c>
      <c r="G43" s="114">
        <v>95</v>
      </c>
      <c r="H43" s="114">
        <v>93</v>
      </c>
      <c r="I43" s="140">
        <v>113</v>
      </c>
      <c r="J43" s="115">
        <v>54</v>
      </c>
      <c r="K43" s="116">
        <v>47.787610619469028</v>
      </c>
    </row>
    <row r="44" spans="1:11" ht="14.1" customHeight="1" x14ac:dyDescent="0.2">
      <c r="A44" s="306">
        <v>53</v>
      </c>
      <c r="B44" s="307" t="s">
        <v>265</v>
      </c>
      <c r="C44" s="308"/>
      <c r="D44" s="113">
        <v>1.1821974965229485</v>
      </c>
      <c r="E44" s="115">
        <v>34</v>
      </c>
      <c r="F44" s="114">
        <v>16</v>
      </c>
      <c r="G44" s="114">
        <v>28</v>
      </c>
      <c r="H44" s="114">
        <v>24</v>
      </c>
      <c r="I44" s="140">
        <v>34</v>
      </c>
      <c r="J44" s="115">
        <v>0</v>
      </c>
      <c r="K44" s="116">
        <v>0</v>
      </c>
    </row>
    <row r="45" spans="1:11" ht="14.1" customHeight="1" x14ac:dyDescent="0.2">
      <c r="A45" s="306" t="s">
        <v>266</v>
      </c>
      <c r="B45" s="307" t="s">
        <v>267</v>
      </c>
      <c r="C45" s="308"/>
      <c r="D45" s="113">
        <v>1.1126564673157162</v>
      </c>
      <c r="E45" s="115">
        <v>32</v>
      </c>
      <c r="F45" s="114">
        <v>15</v>
      </c>
      <c r="G45" s="114">
        <v>28</v>
      </c>
      <c r="H45" s="114">
        <v>24</v>
      </c>
      <c r="I45" s="140">
        <v>34</v>
      </c>
      <c r="J45" s="115">
        <v>-2</v>
      </c>
      <c r="K45" s="116">
        <v>-5.882352941176471</v>
      </c>
    </row>
    <row r="46" spans="1:11" ht="14.1" customHeight="1" x14ac:dyDescent="0.2">
      <c r="A46" s="306">
        <v>54</v>
      </c>
      <c r="B46" s="307" t="s">
        <v>268</v>
      </c>
      <c r="C46" s="308"/>
      <c r="D46" s="113">
        <v>9.2837273991655085</v>
      </c>
      <c r="E46" s="115">
        <v>267</v>
      </c>
      <c r="F46" s="114">
        <v>153</v>
      </c>
      <c r="G46" s="114">
        <v>175</v>
      </c>
      <c r="H46" s="114">
        <v>169</v>
      </c>
      <c r="I46" s="140">
        <v>189</v>
      </c>
      <c r="J46" s="115">
        <v>78</v>
      </c>
      <c r="K46" s="116">
        <v>41.269841269841272</v>
      </c>
    </row>
    <row r="47" spans="1:11" ht="14.1" customHeight="1" x14ac:dyDescent="0.2">
      <c r="A47" s="306">
        <v>61</v>
      </c>
      <c r="B47" s="307" t="s">
        <v>269</v>
      </c>
      <c r="C47" s="308"/>
      <c r="D47" s="113">
        <v>1.3908205841446453</v>
      </c>
      <c r="E47" s="115">
        <v>40</v>
      </c>
      <c r="F47" s="114">
        <v>16</v>
      </c>
      <c r="G47" s="114">
        <v>36</v>
      </c>
      <c r="H47" s="114">
        <v>27</v>
      </c>
      <c r="I47" s="140">
        <v>34</v>
      </c>
      <c r="J47" s="115">
        <v>6</v>
      </c>
      <c r="K47" s="116">
        <v>17.647058823529413</v>
      </c>
    </row>
    <row r="48" spans="1:11" ht="14.1" customHeight="1" x14ac:dyDescent="0.2">
      <c r="A48" s="306">
        <v>62</v>
      </c>
      <c r="B48" s="307" t="s">
        <v>270</v>
      </c>
      <c r="C48" s="308"/>
      <c r="D48" s="113">
        <v>5.3546592489568843</v>
      </c>
      <c r="E48" s="115">
        <v>154</v>
      </c>
      <c r="F48" s="114">
        <v>140</v>
      </c>
      <c r="G48" s="114">
        <v>225</v>
      </c>
      <c r="H48" s="114">
        <v>315</v>
      </c>
      <c r="I48" s="140">
        <v>139</v>
      </c>
      <c r="J48" s="115">
        <v>15</v>
      </c>
      <c r="K48" s="116">
        <v>10.791366906474821</v>
      </c>
    </row>
    <row r="49" spans="1:11" ht="14.1" customHeight="1" x14ac:dyDescent="0.2">
      <c r="A49" s="306">
        <v>63</v>
      </c>
      <c r="B49" s="307" t="s">
        <v>271</v>
      </c>
      <c r="C49" s="308"/>
      <c r="D49" s="113">
        <v>5.5285118219749654</v>
      </c>
      <c r="E49" s="115">
        <v>159</v>
      </c>
      <c r="F49" s="114">
        <v>118</v>
      </c>
      <c r="G49" s="114">
        <v>143</v>
      </c>
      <c r="H49" s="114">
        <v>286</v>
      </c>
      <c r="I49" s="140">
        <v>168</v>
      </c>
      <c r="J49" s="115">
        <v>-9</v>
      </c>
      <c r="K49" s="116">
        <v>-5.3571428571428568</v>
      </c>
    </row>
    <row r="50" spans="1:11" ht="14.1" customHeight="1" x14ac:dyDescent="0.2">
      <c r="A50" s="306" t="s">
        <v>272</v>
      </c>
      <c r="B50" s="307" t="s">
        <v>273</v>
      </c>
      <c r="C50" s="308"/>
      <c r="D50" s="113">
        <v>1.1821974965229485</v>
      </c>
      <c r="E50" s="115">
        <v>34</v>
      </c>
      <c r="F50" s="114">
        <v>30</v>
      </c>
      <c r="G50" s="114">
        <v>33</v>
      </c>
      <c r="H50" s="114">
        <v>50</v>
      </c>
      <c r="I50" s="140">
        <v>42</v>
      </c>
      <c r="J50" s="115">
        <v>-8</v>
      </c>
      <c r="K50" s="116">
        <v>-19.047619047619047</v>
      </c>
    </row>
    <row r="51" spans="1:11" ht="14.1" customHeight="1" x14ac:dyDescent="0.2">
      <c r="A51" s="306" t="s">
        <v>274</v>
      </c>
      <c r="B51" s="307" t="s">
        <v>275</v>
      </c>
      <c r="C51" s="308"/>
      <c r="D51" s="113">
        <v>3.8247566063977745</v>
      </c>
      <c r="E51" s="115">
        <v>110</v>
      </c>
      <c r="F51" s="114">
        <v>80</v>
      </c>
      <c r="G51" s="114">
        <v>93</v>
      </c>
      <c r="H51" s="114">
        <v>218</v>
      </c>
      <c r="I51" s="140">
        <v>115</v>
      </c>
      <c r="J51" s="115">
        <v>-5</v>
      </c>
      <c r="K51" s="116">
        <v>-4.3478260869565215</v>
      </c>
    </row>
    <row r="52" spans="1:11" ht="14.1" customHeight="1" x14ac:dyDescent="0.2">
      <c r="A52" s="306">
        <v>71</v>
      </c>
      <c r="B52" s="307" t="s">
        <v>276</v>
      </c>
      <c r="C52" s="308"/>
      <c r="D52" s="113">
        <v>6.2934631432545203</v>
      </c>
      <c r="E52" s="115">
        <v>181</v>
      </c>
      <c r="F52" s="114">
        <v>124</v>
      </c>
      <c r="G52" s="114">
        <v>239</v>
      </c>
      <c r="H52" s="114">
        <v>260</v>
      </c>
      <c r="I52" s="140">
        <v>225</v>
      </c>
      <c r="J52" s="115">
        <v>-44</v>
      </c>
      <c r="K52" s="116">
        <v>-19.555555555555557</v>
      </c>
    </row>
    <row r="53" spans="1:11" ht="14.1" customHeight="1" x14ac:dyDescent="0.2">
      <c r="A53" s="306" t="s">
        <v>277</v>
      </c>
      <c r="B53" s="307" t="s">
        <v>278</v>
      </c>
      <c r="C53" s="308"/>
      <c r="D53" s="113">
        <v>2.5382475660639776</v>
      </c>
      <c r="E53" s="115">
        <v>73</v>
      </c>
      <c r="F53" s="114">
        <v>52</v>
      </c>
      <c r="G53" s="114">
        <v>132</v>
      </c>
      <c r="H53" s="114">
        <v>163</v>
      </c>
      <c r="I53" s="140">
        <v>104</v>
      </c>
      <c r="J53" s="115">
        <v>-31</v>
      </c>
      <c r="K53" s="116">
        <v>-29.807692307692307</v>
      </c>
    </row>
    <row r="54" spans="1:11" ht="14.1" customHeight="1" x14ac:dyDescent="0.2">
      <c r="A54" s="306" t="s">
        <v>279</v>
      </c>
      <c r="B54" s="307" t="s">
        <v>280</v>
      </c>
      <c r="C54" s="308"/>
      <c r="D54" s="113">
        <v>3.1293463143254518</v>
      </c>
      <c r="E54" s="115">
        <v>90</v>
      </c>
      <c r="F54" s="114">
        <v>59</v>
      </c>
      <c r="G54" s="114">
        <v>94</v>
      </c>
      <c r="H54" s="114">
        <v>81</v>
      </c>
      <c r="I54" s="140">
        <v>98</v>
      </c>
      <c r="J54" s="115">
        <v>-8</v>
      </c>
      <c r="K54" s="116">
        <v>-8.1632653061224492</v>
      </c>
    </row>
    <row r="55" spans="1:11" ht="14.1" customHeight="1" x14ac:dyDescent="0.2">
      <c r="A55" s="306">
        <v>72</v>
      </c>
      <c r="B55" s="307" t="s">
        <v>281</v>
      </c>
      <c r="C55" s="308"/>
      <c r="D55" s="113">
        <v>1.4603616133518775</v>
      </c>
      <c r="E55" s="115">
        <v>42</v>
      </c>
      <c r="F55" s="114">
        <v>13</v>
      </c>
      <c r="G55" s="114">
        <v>41</v>
      </c>
      <c r="H55" s="114">
        <v>29</v>
      </c>
      <c r="I55" s="140">
        <v>46</v>
      </c>
      <c r="J55" s="115">
        <v>-4</v>
      </c>
      <c r="K55" s="116">
        <v>-8.695652173913043</v>
      </c>
    </row>
    <row r="56" spans="1:11" ht="14.1" customHeight="1" x14ac:dyDescent="0.2">
      <c r="A56" s="306" t="s">
        <v>282</v>
      </c>
      <c r="B56" s="307" t="s">
        <v>283</v>
      </c>
      <c r="C56" s="308"/>
      <c r="D56" s="113">
        <v>0.20862308762169679</v>
      </c>
      <c r="E56" s="115">
        <v>6</v>
      </c>
      <c r="F56" s="114">
        <v>0</v>
      </c>
      <c r="G56" s="114">
        <v>12</v>
      </c>
      <c r="H56" s="114">
        <v>5</v>
      </c>
      <c r="I56" s="140">
        <v>15</v>
      </c>
      <c r="J56" s="115">
        <v>-9</v>
      </c>
      <c r="K56" s="116">
        <v>-60</v>
      </c>
    </row>
    <row r="57" spans="1:11" ht="14.1" customHeight="1" x14ac:dyDescent="0.2">
      <c r="A57" s="306" t="s">
        <v>284</v>
      </c>
      <c r="B57" s="307" t="s">
        <v>285</v>
      </c>
      <c r="C57" s="308"/>
      <c r="D57" s="113">
        <v>0.90403337969401942</v>
      </c>
      <c r="E57" s="115">
        <v>26</v>
      </c>
      <c r="F57" s="114" t="s">
        <v>513</v>
      </c>
      <c r="G57" s="114">
        <v>17</v>
      </c>
      <c r="H57" s="114">
        <v>21</v>
      </c>
      <c r="I57" s="140">
        <v>24</v>
      </c>
      <c r="J57" s="115">
        <v>2</v>
      </c>
      <c r="K57" s="116">
        <v>8.3333333333333339</v>
      </c>
    </row>
    <row r="58" spans="1:11" ht="14.1" customHeight="1" x14ac:dyDescent="0.2">
      <c r="A58" s="306">
        <v>73</v>
      </c>
      <c r="B58" s="307" t="s">
        <v>286</v>
      </c>
      <c r="C58" s="308"/>
      <c r="D58" s="113">
        <v>1.1474269819193323</v>
      </c>
      <c r="E58" s="115">
        <v>33</v>
      </c>
      <c r="F58" s="114">
        <v>18</v>
      </c>
      <c r="G58" s="114">
        <v>53</v>
      </c>
      <c r="H58" s="114">
        <v>22</v>
      </c>
      <c r="I58" s="140">
        <v>24</v>
      </c>
      <c r="J58" s="115">
        <v>9</v>
      </c>
      <c r="K58" s="116">
        <v>37.5</v>
      </c>
    </row>
    <row r="59" spans="1:11" ht="14.1" customHeight="1" x14ac:dyDescent="0.2">
      <c r="A59" s="306" t="s">
        <v>287</v>
      </c>
      <c r="B59" s="307" t="s">
        <v>288</v>
      </c>
      <c r="C59" s="308"/>
      <c r="D59" s="113">
        <v>0.90403337969401942</v>
      </c>
      <c r="E59" s="115">
        <v>26</v>
      </c>
      <c r="F59" s="114">
        <v>16</v>
      </c>
      <c r="G59" s="114">
        <v>44</v>
      </c>
      <c r="H59" s="114">
        <v>21</v>
      </c>
      <c r="I59" s="140">
        <v>19</v>
      </c>
      <c r="J59" s="115">
        <v>7</v>
      </c>
      <c r="K59" s="116">
        <v>36.842105263157897</v>
      </c>
    </row>
    <row r="60" spans="1:11" ht="14.1" customHeight="1" x14ac:dyDescent="0.2">
      <c r="A60" s="306">
        <v>81</v>
      </c>
      <c r="B60" s="307" t="s">
        <v>289</v>
      </c>
      <c r="C60" s="308"/>
      <c r="D60" s="113">
        <v>3.9986091794158551</v>
      </c>
      <c r="E60" s="115">
        <v>115</v>
      </c>
      <c r="F60" s="114">
        <v>123</v>
      </c>
      <c r="G60" s="114">
        <v>110</v>
      </c>
      <c r="H60" s="114">
        <v>118</v>
      </c>
      <c r="I60" s="140">
        <v>133</v>
      </c>
      <c r="J60" s="115">
        <v>-18</v>
      </c>
      <c r="K60" s="116">
        <v>-13.533834586466165</v>
      </c>
    </row>
    <row r="61" spans="1:11" ht="14.1" customHeight="1" x14ac:dyDescent="0.2">
      <c r="A61" s="306" t="s">
        <v>290</v>
      </c>
      <c r="B61" s="307" t="s">
        <v>291</v>
      </c>
      <c r="C61" s="308"/>
      <c r="D61" s="113">
        <v>0.90403337969401942</v>
      </c>
      <c r="E61" s="115">
        <v>26</v>
      </c>
      <c r="F61" s="114">
        <v>15</v>
      </c>
      <c r="G61" s="114">
        <v>32</v>
      </c>
      <c r="H61" s="114">
        <v>35</v>
      </c>
      <c r="I61" s="140">
        <v>45</v>
      </c>
      <c r="J61" s="115">
        <v>-19</v>
      </c>
      <c r="K61" s="116">
        <v>-42.222222222222221</v>
      </c>
    </row>
    <row r="62" spans="1:11" ht="14.1" customHeight="1" x14ac:dyDescent="0.2">
      <c r="A62" s="306" t="s">
        <v>292</v>
      </c>
      <c r="B62" s="307" t="s">
        <v>293</v>
      </c>
      <c r="C62" s="308"/>
      <c r="D62" s="113">
        <v>1.5646731571627259</v>
      </c>
      <c r="E62" s="115">
        <v>45</v>
      </c>
      <c r="F62" s="114">
        <v>77</v>
      </c>
      <c r="G62" s="114">
        <v>41</v>
      </c>
      <c r="H62" s="114">
        <v>43</v>
      </c>
      <c r="I62" s="140">
        <v>51</v>
      </c>
      <c r="J62" s="115">
        <v>-6</v>
      </c>
      <c r="K62" s="116">
        <v>-11.764705882352942</v>
      </c>
    </row>
    <row r="63" spans="1:11" ht="14.1" customHeight="1" x14ac:dyDescent="0.2">
      <c r="A63" s="306"/>
      <c r="B63" s="307" t="s">
        <v>294</v>
      </c>
      <c r="C63" s="308"/>
      <c r="D63" s="113">
        <v>1.4603616133518775</v>
      </c>
      <c r="E63" s="115">
        <v>42</v>
      </c>
      <c r="F63" s="114">
        <v>66</v>
      </c>
      <c r="G63" s="114">
        <v>35</v>
      </c>
      <c r="H63" s="114">
        <v>35</v>
      </c>
      <c r="I63" s="140">
        <v>46</v>
      </c>
      <c r="J63" s="115">
        <v>-4</v>
      </c>
      <c r="K63" s="116">
        <v>-8.695652173913043</v>
      </c>
    </row>
    <row r="64" spans="1:11" ht="14.1" customHeight="1" x14ac:dyDescent="0.2">
      <c r="A64" s="306" t="s">
        <v>295</v>
      </c>
      <c r="B64" s="307" t="s">
        <v>296</v>
      </c>
      <c r="C64" s="308"/>
      <c r="D64" s="113">
        <v>0.83449235048678716</v>
      </c>
      <c r="E64" s="115">
        <v>24</v>
      </c>
      <c r="F64" s="114">
        <v>19</v>
      </c>
      <c r="G64" s="114">
        <v>10</v>
      </c>
      <c r="H64" s="114">
        <v>16</v>
      </c>
      <c r="I64" s="140">
        <v>15</v>
      </c>
      <c r="J64" s="115">
        <v>9</v>
      </c>
      <c r="K64" s="116">
        <v>60</v>
      </c>
    </row>
    <row r="65" spans="1:11" ht="14.1" customHeight="1" x14ac:dyDescent="0.2">
      <c r="A65" s="306" t="s">
        <v>297</v>
      </c>
      <c r="B65" s="307" t="s">
        <v>298</v>
      </c>
      <c r="C65" s="308"/>
      <c r="D65" s="113">
        <v>0.52155771905424197</v>
      </c>
      <c r="E65" s="115">
        <v>15</v>
      </c>
      <c r="F65" s="114">
        <v>6</v>
      </c>
      <c r="G65" s="114">
        <v>17</v>
      </c>
      <c r="H65" s="114">
        <v>13</v>
      </c>
      <c r="I65" s="140">
        <v>11</v>
      </c>
      <c r="J65" s="115">
        <v>4</v>
      </c>
      <c r="K65" s="116">
        <v>36.363636363636367</v>
      </c>
    </row>
    <row r="66" spans="1:11" ht="14.1" customHeight="1" x14ac:dyDescent="0.2">
      <c r="A66" s="306">
        <v>82</v>
      </c>
      <c r="B66" s="307" t="s">
        <v>299</v>
      </c>
      <c r="C66" s="308"/>
      <c r="D66" s="113">
        <v>3.3727399165507648</v>
      </c>
      <c r="E66" s="115">
        <v>97</v>
      </c>
      <c r="F66" s="114">
        <v>147</v>
      </c>
      <c r="G66" s="114">
        <v>117</v>
      </c>
      <c r="H66" s="114">
        <v>89</v>
      </c>
      <c r="I66" s="140">
        <v>85</v>
      </c>
      <c r="J66" s="115">
        <v>12</v>
      </c>
      <c r="K66" s="116">
        <v>14.117647058823529</v>
      </c>
    </row>
    <row r="67" spans="1:11" ht="14.1" customHeight="1" x14ac:dyDescent="0.2">
      <c r="A67" s="306" t="s">
        <v>300</v>
      </c>
      <c r="B67" s="307" t="s">
        <v>301</v>
      </c>
      <c r="C67" s="308"/>
      <c r="D67" s="113">
        <v>2.364394993045897</v>
      </c>
      <c r="E67" s="115">
        <v>68</v>
      </c>
      <c r="F67" s="114">
        <v>126</v>
      </c>
      <c r="G67" s="114">
        <v>85</v>
      </c>
      <c r="H67" s="114">
        <v>61</v>
      </c>
      <c r="I67" s="140">
        <v>64</v>
      </c>
      <c r="J67" s="115">
        <v>4</v>
      </c>
      <c r="K67" s="116">
        <v>6.25</v>
      </c>
    </row>
    <row r="68" spans="1:11" ht="14.1" customHeight="1" x14ac:dyDescent="0.2">
      <c r="A68" s="306" t="s">
        <v>302</v>
      </c>
      <c r="B68" s="307" t="s">
        <v>303</v>
      </c>
      <c r="C68" s="308"/>
      <c r="D68" s="113">
        <v>0.45201668984700971</v>
      </c>
      <c r="E68" s="115">
        <v>13</v>
      </c>
      <c r="F68" s="114">
        <v>13</v>
      </c>
      <c r="G68" s="114">
        <v>19</v>
      </c>
      <c r="H68" s="114">
        <v>21</v>
      </c>
      <c r="I68" s="140">
        <v>14</v>
      </c>
      <c r="J68" s="115">
        <v>-1</v>
      </c>
      <c r="K68" s="116">
        <v>-7.1428571428571432</v>
      </c>
    </row>
    <row r="69" spans="1:11" ht="14.1" customHeight="1" x14ac:dyDescent="0.2">
      <c r="A69" s="306">
        <v>83</v>
      </c>
      <c r="B69" s="307" t="s">
        <v>304</v>
      </c>
      <c r="C69" s="308"/>
      <c r="D69" s="113">
        <v>3.2684283727399164</v>
      </c>
      <c r="E69" s="115">
        <v>94</v>
      </c>
      <c r="F69" s="114">
        <v>109</v>
      </c>
      <c r="G69" s="114">
        <v>164</v>
      </c>
      <c r="H69" s="114">
        <v>107</v>
      </c>
      <c r="I69" s="140">
        <v>110</v>
      </c>
      <c r="J69" s="115">
        <v>-16</v>
      </c>
      <c r="K69" s="116">
        <v>-14.545454545454545</v>
      </c>
    </row>
    <row r="70" spans="1:11" ht="14.1" customHeight="1" x14ac:dyDescent="0.2">
      <c r="A70" s="306" t="s">
        <v>305</v>
      </c>
      <c r="B70" s="307" t="s">
        <v>306</v>
      </c>
      <c r="C70" s="308"/>
      <c r="D70" s="113">
        <v>2.7121001390820583</v>
      </c>
      <c r="E70" s="115">
        <v>78</v>
      </c>
      <c r="F70" s="114">
        <v>86</v>
      </c>
      <c r="G70" s="114">
        <v>148</v>
      </c>
      <c r="H70" s="114">
        <v>93</v>
      </c>
      <c r="I70" s="140">
        <v>94</v>
      </c>
      <c r="J70" s="115">
        <v>-16</v>
      </c>
      <c r="K70" s="116">
        <v>-17.021276595744681</v>
      </c>
    </row>
    <row r="71" spans="1:11" ht="14.1" customHeight="1" x14ac:dyDescent="0.2">
      <c r="A71" s="306"/>
      <c r="B71" s="307" t="s">
        <v>307</v>
      </c>
      <c r="C71" s="308"/>
      <c r="D71" s="113">
        <v>1.842837273991655</v>
      </c>
      <c r="E71" s="115">
        <v>53</v>
      </c>
      <c r="F71" s="114">
        <v>61</v>
      </c>
      <c r="G71" s="114">
        <v>98</v>
      </c>
      <c r="H71" s="114">
        <v>69</v>
      </c>
      <c r="I71" s="140">
        <v>53</v>
      </c>
      <c r="J71" s="115">
        <v>0</v>
      </c>
      <c r="K71" s="116">
        <v>0</v>
      </c>
    </row>
    <row r="72" spans="1:11" ht="14.1" customHeight="1" x14ac:dyDescent="0.2">
      <c r="A72" s="306">
        <v>84</v>
      </c>
      <c r="B72" s="307" t="s">
        <v>308</v>
      </c>
      <c r="C72" s="308"/>
      <c r="D72" s="113">
        <v>1.5646731571627259</v>
      </c>
      <c r="E72" s="115">
        <v>45</v>
      </c>
      <c r="F72" s="114">
        <v>44</v>
      </c>
      <c r="G72" s="114">
        <v>74</v>
      </c>
      <c r="H72" s="114">
        <v>15</v>
      </c>
      <c r="I72" s="140">
        <v>42</v>
      </c>
      <c r="J72" s="115">
        <v>3</v>
      </c>
      <c r="K72" s="116">
        <v>7.1428571428571432</v>
      </c>
    </row>
    <row r="73" spans="1:11" ht="14.1" customHeight="1" x14ac:dyDescent="0.2">
      <c r="A73" s="306" t="s">
        <v>309</v>
      </c>
      <c r="B73" s="307" t="s">
        <v>310</v>
      </c>
      <c r="C73" s="308"/>
      <c r="D73" s="113">
        <v>0.90403337969401942</v>
      </c>
      <c r="E73" s="115">
        <v>26</v>
      </c>
      <c r="F73" s="114">
        <v>17</v>
      </c>
      <c r="G73" s="114">
        <v>47</v>
      </c>
      <c r="H73" s="114">
        <v>6</v>
      </c>
      <c r="I73" s="140">
        <v>15</v>
      </c>
      <c r="J73" s="115">
        <v>11</v>
      </c>
      <c r="K73" s="116">
        <v>73.333333333333329</v>
      </c>
    </row>
    <row r="74" spans="1:11" ht="14.1" customHeight="1" x14ac:dyDescent="0.2">
      <c r="A74" s="306" t="s">
        <v>311</v>
      </c>
      <c r="B74" s="307" t="s">
        <v>312</v>
      </c>
      <c r="C74" s="308"/>
      <c r="D74" s="113">
        <v>0.13908205841446453</v>
      </c>
      <c r="E74" s="115">
        <v>4</v>
      </c>
      <c r="F74" s="114">
        <v>5</v>
      </c>
      <c r="G74" s="114">
        <v>7</v>
      </c>
      <c r="H74" s="114" t="s">
        <v>513</v>
      </c>
      <c r="I74" s="140">
        <v>4</v>
      </c>
      <c r="J74" s="115">
        <v>0</v>
      </c>
      <c r="K74" s="116">
        <v>0</v>
      </c>
    </row>
    <row r="75" spans="1:11" ht="14.1" customHeight="1" x14ac:dyDescent="0.2">
      <c r="A75" s="306" t="s">
        <v>313</v>
      </c>
      <c r="B75" s="307" t="s">
        <v>314</v>
      </c>
      <c r="C75" s="308"/>
      <c r="D75" s="113">
        <v>0.38247566063977745</v>
      </c>
      <c r="E75" s="115">
        <v>11</v>
      </c>
      <c r="F75" s="114">
        <v>18</v>
      </c>
      <c r="G75" s="114">
        <v>12</v>
      </c>
      <c r="H75" s="114">
        <v>6</v>
      </c>
      <c r="I75" s="140">
        <v>18</v>
      </c>
      <c r="J75" s="115">
        <v>-7</v>
      </c>
      <c r="K75" s="116">
        <v>-38.888888888888886</v>
      </c>
    </row>
    <row r="76" spans="1:11" ht="14.1" customHeight="1" x14ac:dyDescent="0.2">
      <c r="A76" s="306">
        <v>91</v>
      </c>
      <c r="B76" s="307" t="s">
        <v>315</v>
      </c>
      <c r="C76" s="308"/>
      <c r="D76" s="113">
        <v>0.13908205841446453</v>
      </c>
      <c r="E76" s="115">
        <v>4</v>
      </c>
      <c r="F76" s="114">
        <v>3</v>
      </c>
      <c r="G76" s="114" t="s">
        <v>513</v>
      </c>
      <c r="H76" s="114">
        <v>6</v>
      </c>
      <c r="I76" s="140">
        <v>7</v>
      </c>
      <c r="J76" s="115">
        <v>-3</v>
      </c>
      <c r="K76" s="116">
        <v>-42.857142857142854</v>
      </c>
    </row>
    <row r="77" spans="1:11" ht="14.1" customHeight="1" x14ac:dyDescent="0.2">
      <c r="A77" s="306">
        <v>92</v>
      </c>
      <c r="B77" s="307" t="s">
        <v>316</v>
      </c>
      <c r="C77" s="308"/>
      <c r="D77" s="113">
        <v>0.34770514603616132</v>
      </c>
      <c r="E77" s="115">
        <v>10</v>
      </c>
      <c r="F77" s="114">
        <v>12</v>
      </c>
      <c r="G77" s="114">
        <v>6</v>
      </c>
      <c r="H77" s="114">
        <v>7</v>
      </c>
      <c r="I77" s="140">
        <v>7</v>
      </c>
      <c r="J77" s="115">
        <v>3</v>
      </c>
      <c r="K77" s="116">
        <v>42.857142857142854</v>
      </c>
    </row>
    <row r="78" spans="1:11" ht="14.1" customHeight="1" x14ac:dyDescent="0.2">
      <c r="A78" s="306">
        <v>93</v>
      </c>
      <c r="B78" s="307" t="s">
        <v>317</v>
      </c>
      <c r="C78" s="308"/>
      <c r="D78" s="113">
        <v>0</v>
      </c>
      <c r="E78" s="115">
        <v>0</v>
      </c>
      <c r="F78" s="114" t="s">
        <v>513</v>
      </c>
      <c r="G78" s="114">
        <v>7</v>
      </c>
      <c r="H78" s="114">
        <v>5</v>
      </c>
      <c r="I78" s="140">
        <v>3</v>
      </c>
      <c r="J78" s="115">
        <v>-3</v>
      </c>
      <c r="K78" s="116">
        <v>-100</v>
      </c>
    </row>
    <row r="79" spans="1:11" ht="14.1" customHeight="1" x14ac:dyDescent="0.2">
      <c r="A79" s="306">
        <v>94</v>
      </c>
      <c r="B79" s="307" t="s">
        <v>318</v>
      </c>
      <c r="C79" s="308"/>
      <c r="D79" s="113">
        <v>0.38247566063977745</v>
      </c>
      <c r="E79" s="115">
        <v>11</v>
      </c>
      <c r="F79" s="114">
        <v>6</v>
      </c>
      <c r="G79" s="114">
        <v>15</v>
      </c>
      <c r="H79" s="114">
        <v>4</v>
      </c>
      <c r="I79" s="140">
        <v>13</v>
      </c>
      <c r="J79" s="115">
        <v>-2</v>
      </c>
      <c r="K79" s="116">
        <v>-15.384615384615385</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0.31293463143254518</v>
      </c>
      <c r="E81" s="143">
        <v>9</v>
      </c>
      <c r="F81" s="144">
        <v>12</v>
      </c>
      <c r="G81" s="144">
        <v>18</v>
      </c>
      <c r="H81" s="144">
        <v>12</v>
      </c>
      <c r="I81" s="145">
        <v>11</v>
      </c>
      <c r="J81" s="143">
        <v>-2</v>
      </c>
      <c r="K81" s="146">
        <v>-18.181818181818183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3103</v>
      </c>
      <c r="E11" s="114">
        <v>2644</v>
      </c>
      <c r="F11" s="114">
        <v>2489</v>
      </c>
      <c r="G11" s="114">
        <v>2324</v>
      </c>
      <c r="H11" s="140">
        <v>2794</v>
      </c>
      <c r="I11" s="115">
        <v>309</v>
      </c>
      <c r="J11" s="116">
        <v>11.059413027916966</v>
      </c>
    </row>
    <row r="12" spans="1:15" s="110" customFormat="1" ht="24.95" customHeight="1" x14ac:dyDescent="0.2">
      <c r="A12" s="193" t="s">
        <v>132</v>
      </c>
      <c r="B12" s="194" t="s">
        <v>133</v>
      </c>
      <c r="C12" s="113">
        <v>1.6757976152110861</v>
      </c>
      <c r="D12" s="115">
        <v>52</v>
      </c>
      <c r="E12" s="114">
        <v>103</v>
      </c>
      <c r="F12" s="114">
        <v>178</v>
      </c>
      <c r="G12" s="114">
        <v>75</v>
      </c>
      <c r="H12" s="140">
        <v>77</v>
      </c>
      <c r="I12" s="115">
        <v>-25</v>
      </c>
      <c r="J12" s="116">
        <v>-32.467532467532465</v>
      </c>
    </row>
    <row r="13" spans="1:15" s="110" customFormat="1" ht="24.95" customHeight="1" x14ac:dyDescent="0.2">
      <c r="A13" s="193" t="s">
        <v>134</v>
      </c>
      <c r="B13" s="199" t="s">
        <v>214</v>
      </c>
      <c r="C13" s="113">
        <v>3.4482758620689653</v>
      </c>
      <c r="D13" s="115">
        <v>107</v>
      </c>
      <c r="E13" s="114">
        <v>62</v>
      </c>
      <c r="F13" s="114">
        <v>68</v>
      </c>
      <c r="G13" s="114">
        <v>102</v>
      </c>
      <c r="H13" s="140">
        <v>163</v>
      </c>
      <c r="I13" s="115">
        <v>-56</v>
      </c>
      <c r="J13" s="116">
        <v>-34.355828220858896</v>
      </c>
    </row>
    <row r="14" spans="1:15" s="287" customFormat="1" ht="24.95" customHeight="1" x14ac:dyDescent="0.2">
      <c r="A14" s="193" t="s">
        <v>215</v>
      </c>
      <c r="B14" s="199" t="s">
        <v>137</v>
      </c>
      <c r="C14" s="113">
        <v>20.625201417982598</v>
      </c>
      <c r="D14" s="115">
        <v>640</v>
      </c>
      <c r="E14" s="114">
        <v>503</v>
      </c>
      <c r="F14" s="114">
        <v>337</v>
      </c>
      <c r="G14" s="114">
        <v>284</v>
      </c>
      <c r="H14" s="140">
        <v>359</v>
      </c>
      <c r="I14" s="115">
        <v>281</v>
      </c>
      <c r="J14" s="116">
        <v>78.272980501392752</v>
      </c>
      <c r="K14" s="110"/>
      <c r="L14" s="110"/>
      <c r="M14" s="110"/>
      <c r="N14" s="110"/>
      <c r="O14" s="110"/>
    </row>
    <row r="15" spans="1:15" s="110" customFormat="1" ht="24.95" customHeight="1" x14ac:dyDescent="0.2">
      <c r="A15" s="193" t="s">
        <v>216</v>
      </c>
      <c r="B15" s="199" t="s">
        <v>217</v>
      </c>
      <c r="C15" s="113">
        <v>2.2881082823074443</v>
      </c>
      <c r="D15" s="115">
        <v>71</v>
      </c>
      <c r="E15" s="114">
        <v>44</v>
      </c>
      <c r="F15" s="114">
        <v>53</v>
      </c>
      <c r="G15" s="114">
        <v>36</v>
      </c>
      <c r="H15" s="140">
        <v>55</v>
      </c>
      <c r="I15" s="115">
        <v>16</v>
      </c>
      <c r="J15" s="116">
        <v>29.09090909090909</v>
      </c>
    </row>
    <row r="16" spans="1:15" s="287" customFormat="1" ht="24.95" customHeight="1" x14ac:dyDescent="0.2">
      <c r="A16" s="193" t="s">
        <v>218</v>
      </c>
      <c r="B16" s="199" t="s">
        <v>141</v>
      </c>
      <c r="C16" s="113">
        <v>12.955204640670319</v>
      </c>
      <c r="D16" s="115">
        <v>402</v>
      </c>
      <c r="E16" s="114">
        <v>176</v>
      </c>
      <c r="F16" s="114">
        <v>159</v>
      </c>
      <c r="G16" s="114">
        <v>118</v>
      </c>
      <c r="H16" s="140">
        <v>195</v>
      </c>
      <c r="I16" s="115">
        <v>207</v>
      </c>
      <c r="J16" s="116">
        <v>106.15384615384616</v>
      </c>
      <c r="K16" s="110"/>
      <c r="L16" s="110"/>
      <c r="M16" s="110"/>
      <c r="N16" s="110"/>
      <c r="O16" s="110"/>
    </row>
    <row r="17" spans="1:15" s="110" customFormat="1" ht="24.95" customHeight="1" x14ac:dyDescent="0.2">
      <c r="A17" s="193" t="s">
        <v>142</v>
      </c>
      <c r="B17" s="199" t="s">
        <v>220</v>
      </c>
      <c r="C17" s="113">
        <v>5.3818884950048345</v>
      </c>
      <c r="D17" s="115">
        <v>167</v>
      </c>
      <c r="E17" s="114">
        <v>283</v>
      </c>
      <c r="F17" s="114">
        <v>125</v>
      </c>
      <c r="G17" s="114">
        <v>130</v>
      </c>
      <c r="H17" s="140">
        <v>109</v>
      </c>
      <c r="I17" s="115">
        <v>58</v>
      </c>
      <c r="J17" s="116">
        <v>53.211009174311926</v>
      </c>
    </row>
    <row r="18" spans="1:15" s="287" customFormat="1" ht="24.95" customHeight="1" x14ac:dyDescent="0.2">
      <c r="A18" s="201" t="s">
        <v>144</v>
      </c>
      <c r="B18" s="202" t="s">
        <v>145</v>
      </c>
      <c r="C18" s="113">
        <v>8.4112149532710276</v>
      </c>
      <c r="D18" s="115">
        <v>261</v>
      </c>
      <c r="E18" s="114">
        <v>168</v>
      </c>
      <c r="F18" s="114">
        <v>185</v>
      </c>
      <c r="G18" s="114">
        <v>171</v>
      </c>
      <c r="H18" s="140">
        <v>267</v>
      </c>
      <c r="I18" s="115">
        <v>-6</v>
      </c>
      <c r="J18" s="116">
        <v>-2.2471910112359552</v>
      </c>
      <c r="K18" s="110"/>
      <c r="L18" s="110"/>
      <c r="M18" s="110"/>
      <c r="N18" s="110"/>
      <c r="O18" s="110"/>
    </row>
    <row r="19" spans="1:15" s="110" customFormat="1" ht="24.95" customHeight="1" x14ac:dyDescent="0.2">
      <c r="A19" s="193" t="s">
        <v>146</v>
      </c>
      <c r="B19" s="199" t="s">
        <v>147</v>
      </c>
      <c r="C19" s="113">
        <v>9.6358362874637447</v>
      </c>
      <c r="D19" s="115">
        <v>299</v>
      </c>
      <c r="E19" s="114">
        <v>238</v>
      </c>
      <c r="F19" s="114">
        <v>247</v>
      </c>
      <c r="G19" s="114">
        <v>244</v>
      </c>
      <c r="H19" s="140">
        <v>279</v>
      </c>
      <c r="I19" s="115">
        <v>20</v>
      </c>
      <c r="J19" s="116">
        <v>7.1684587813620073</v>
      </c>
    </row>
    <row r="20" spans="1:15" s="287" customFormat="1" ht="24.95" customHeight="1" x14ac:dyDescent="0.2">
      <c r="A20" s="193" t="s">
        <v>148</v>
      </c>
      <c r="B20" s="199" t="s">
        <v>149</v>
      </c>
      <c r="C20" s="113">
        <v>8.7334837254270052</v>
      </c>
      <c r="D20" s="115">
        <v>271</v>
      </c>
      <c r="E20" s="114">
        <v>175</v>
      </c>
      <c r="F20" s="114">
        <v>188</v>
      </c>
      <c r="G20" s="114">
        <v>149</v>
      </c>
      <c r="H20" s="140">
        <v>199</v>
      </c>
      <c r="I20" s="115">
        <v>72</v>
      </c>
      <c r="J20" s="116">
        <v>36.180904522613062</v>
      </c>
      <c r="K20" s="110"/>
      <c r="L20" s="110"/>
      <c r="M20" s="110"/>
      <c r="N20" s="110"/>
      <c r="O20" s="110"/>
    </row>
    <row r="21" spans="1:15" s="110" customFormat="1" ht="24.95" customHeight="1" x14ac:dyDescent="0.2">
      <c r="A21" s="201" t="s">
        <v>150</v>
      </c>
      <c r="B21" s="202" t="s">
        <v>151</v>
      </c>
      <c r="C21" s="113">
        <v>6.8965517241379306</v>
      </c>
      <c r="D21" s="115">
        <v>214</v>
      </c>
      <c r="E21" s="114">
        <v>327</v>
      </c>
      <c r="F21" s="114">
        <v>173</v>
      </c>
      <c r="G21" s="114">
        <v>165</v>
      </c>
      <c r="H21" s="140">
        <v>205</v>
      </c>
      <c r="I21" s="115">
        <v>9</v>
      </c>
      <c r="J21" s="116">
        <v>4.3902439024390247</v>
      </c>
    </row>
    <row r="22" spans="1:15" s="110" customFormat="1" ht="24.95" customHeight="1" x14ac:dyDescent="0.2">
      <c r="A22" s="201" t="s">
        <v>152</v>
      </c>
      <c r="B22" s="199" t="s">
        <v>153</v>
      </c>
      <c r="C22" s="113">
        <v>0.6445375443119562</v>
      </c>
      <c r="D22" s="115">
        <v>20</v>
      </c>
      <c r="E22" s="114">
        <v>19</v>
      </c>
      <c r="F22" s="114">
        <v>13</v>
      </c>
      <c r="G22" s="114">
        <v>20</v>
      </c>
      <c r="H22" s="140">
        <v>12</v>
      </c>
      <c r="I22" s="115">
        <v>8</v>
      </c>
      <c r="J22" s="116">
        <v>66.666666666666671</v>
      </c>
    </row>
    <row r="23" spans="1:15" s="110" customFormat="1" ht="24.95" customHeight="1" x14ac:dyDescent="0.2">
      <c r="A23" s="193" t="s">
        <v>154</v>
      </c>
      <c r="B23" s="199" t="s">
        <v>155</v>
      </c>
      <c r="C23" s="113">
        <v>0.54785691266516279</v>
      </c>
      <c r="D23" s="115">
        <v>17</v>
      </c>
      <c r="E23" s="114">
        <v>10</v>
      </c>
      <c r="F23" s="114">
        <v>14</v>
      </c>
      <c r="G23" s="114">
        <v>9</v>
      </c>
      <c r="H23" s="140">
        <v>12</v>
      </c>
      <c r="I23" s="115">
        <v>5</v>
      </c>
      <c r="J23" s="116">
        <v>41.666666666666664</v>
      </c>
    </row>
    <row r="24" spans="1:15" s="110" customFormat="1" ht="24.95" customHeight="1" x14ac:dyDescent="0.2">
      <c r="A24" s="193" t="s">
        <v>156</v>
      </c>
      <c r="B24" s="199" t="s">
        <v>221</v>
      </c>
      <c r="C24" s="113">
        <v>3.9639058975185306</v>
      </c>
      <c r="D24" s="115">
        <v>123</v>
      </c>
      <c r="E24" s="114">
        <v>107</v>
      </c>
      <c r="F24" s="114">
        <v>111</v>
      </c>
      <c r="G24" s="114">
        <v>84</v>
      </c>
      <c r="H24" s="140">
        <v>114</v>
      </c>
      <c r="I24" s="115">
        <v>9</v>
      </c>
      <c r="J24" s="116">
        <v>7.8947368421052628</v>
      </c>
    </row>
    <row r="25" spans="1:15" s="110" customFormat="1" ht="24.95" customHeight="1" x14ac:dyDescent="0.2">
      <c r="A25" s="193" t="s">
        <v>222</v>
      </c>
      <c r="B25" s="204" t="s">
        <v>159</v>
      </c>
      <c r="C25" s="113">
        <v>9.7325169191105374</v>
      </c>
      <c r="D25" s="115">
        <v>302</v>
      </c>
      <c r="E25" s="114">
        <v>252</v>
      </c>
      <c r="F25" s="114">
        <v>199</v>
      </c>
      <c r="G25" s="114">
        <v>210</v>
      </c>
      <c r="H25" s="140">
        <v>224</v>
      </c>
      <c r="I25" s="115">
        <v>78</v>
      </c>
      <c r="J25" s="116">
        <v>34.821428571428569</v>
      </c>
    </row>
    <row r="26" spans="1:15" s="110" customFormat="1" ht="24.95" customHeight="1" x14ac:dyDescent="0.2">
      <c r="A26" s="201">
        <v>782.78300000000002</v>
      </c>
      <c r="B26" s="203" t="s">
        <v>160</v>
      </c>
      <c r="C26" s="113">
        <v>6.5420560747663554</v>
      </c>
      <c r="D26" s="115">
        <v>203</v>
      </c>
      <c r="E26" s="114">
        <v>192</v>
      </c>
      <c r="F26" s="114">
        <v>222</v>
      </c>
      <c r="G26" s="114">
        <v>245</v>
      </c>
      <c r="H26" s="140">
        <v>225</v>
      </c>
      <c r="I26" s="115">
        <v>-22</v>
      </c>
      <c r="J26" s="116">
        <v>-9.7777777777777786</v>
      </c>
    </row>
    <row r="27" spans="1:15" s="110" customFormat="1" ht="24.95" customHeight="1" x14ac:dyDescent="0.2">
      <c r="A27" s="193" t="s">
        <v>161</v>
      </c>
      <c r="B27" s="199" t="s">
        <v>162</v>
      </c>
      <c r="C27" s="113">
        <v>2.9004189494038028</v>
      </c>
      <c r="D27" s="115">
        <v>90</v>
      </c>
      <c r="E27" s="114">
        <v>63</v>
      </c>
      <c r="F27" s="114">
        <v>77</v>
      </c>
      <c r="G27" s="114">
        <v>73</v>
      </c>
      <c r="H27" s="140">
        <v>102</v>
      </c>
      <c r="I27" s="115">
        <v>-12</v>
      </c>
      <c r="J27" s="116">
        <v>-11.764705882352942</v>
      </c>
    </row>
    <row r="28" spans="1:15" s="110" customFormat="1" ht="24.95" customHeight="1" x14ac:dyDescent="0.2">
      <c r="A28" s="193" t="s">
        <v>163</v>
      </c>
      <c r="B28" s="199" t="s">
        <v>164</v>
      </c>
      <c r="C28" s="113">
        <v>2.9004189494038028</v>
      </c>
      <c r="D28" s="115">
        <v>90</v>
      </c>
      <c r="E28" s="114">
        <v>53</v>
      </c>
      <c r="F28" s="114">
        <v>91</v>
      </c>
      <c r="G28" s="114">
        <v>67</v>
      </c>
      <c r="H28" s="140">
        <v>86</v>
      </c>
      <c r="I28" s="115">
        <v>4</v>
      </c>
      <c r="J28" s="116">
        <v>4.6511627906976747</v>
      </c>
    </row>
    <row r="29" spans="1:15" s="110" customFormat="1" ht="24.95" customHeight="1" x14ac:dyDescent="0.2">
      <c r="A29" s="193">
        <v>86</v>
      </c>
      <c r="B29" s="199" t="s">
        <v>165</v>
      </c>
      <c r="C29" s="113">
        <v>3.6094102481469545</v>
      </c>
      <c r="D29" s="115">
        <v>112</v>
      </c>
      <c r="E29" s="114">
        <v>93</v>
      </c>
      <c r="F29" s="114">
        <v>93</v>
      </c>
      <c r="G29" s="114">
        <v>125</v>
      </c>
      <c r="H29" s="140">
        <v>119</v>
      </c>
      <c r="I29" s="115">
        <v>-7</v>
      </c>
      <c r="J29" s="116">
        <v>-5.882352941176471</v>
      </c>
    </row>
    <row r="30" spans="1:15" s="110" customFormat="1" ht="24.95" customHeight="1" x14ac:dyDescent="0.2">
      <c r="A30" s="193">
        <v>87.88</v>
      </c>
      <c r="B30" s="204" t="s">
        <v>166</v>
      </c>
      <c r="C30" s="113">
        <v>5.8330647760232033</v>
      </c>
      <c r="D30" s="115">
        <v>181</v>
      </c>
      <c r="E30" s="114">
        <v>173</v>
      </c>
      <c r="F30" s="114">
        <v>185</v>
      </c>
      <c r="G30" s="114">
        <v>192</v>
      </c>
      <c r="H30" s="140">
        <v>206</v>
      </c>
      <c r="I30" s="115">
        <v>-25</v>
      </c>
      <c r="J30" s="116">
        <v>-12.135922330097088</v>
      </c>
    </row>
    <row r="31" spans="1:15" s="110" customFormat="1" ht="24.95" customHeight="1" x14ac:dyDescent="0.2">
      <c r="A31" s="193" t="s">
        <v>167</v>
      </c>
      <c r="B31" s="199" t="s">
        <v>168</v>
      </c>
      <c r="C31" s="113">
        <v>3.899452143087335</v>
      </c>
      <c r="D31" s="115">
        <v>121</v>
      </c>
      <c r="E31" s="114">
        <v>106</v>
      </c>
      <c r="F31" s="114">
        <v>108</v>
      </c>
      <c r="G31" s="114">
        <v>109</v>
      </c>
      <c r="H31" s="140">
        <v>145</v>
      </c>
      <c r="I31" s="115">
        <v>-24</v>
      </c>
      <c r="J31" s="116">
        <v>-16.551724137931036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1.6757976152110861</v>
      </c>
      <c r="D34" s="115">
        <v>52</v>
      </c>
      <c r="E34" s="114">
        <v>103</v>
      </c>
      <c r="F34" s="114">
        <v>178</v>
      </c>
      <c r="G34" s="114">
        <v>75</v>
      </c>
      <c r="H34" s="140">
        <v>77</v>
      </c>
      <c r="I34" s="115">
        <v>-25</v>
      </c>
      <c r="J34" s="116">
        <v>-32.467532467532465</v>
      </c>
    </row>
    <row r="35" spans="1:10" s="110" customFormat="1" ht="24.95" customHeight="1" x14ac:dyDescent="0.2">
      <c r="A35" s="292" t="s">
        <v>171</v>
      </c>
      <c r="B35" s="293" t="s">
        <v>172</v>
      </c>
      <c r="C35" s="113">
        <v>32.48469223332259</v>
      </c>
      <c r="D35" s="115">
        <v>1008</v>
      </c>
      <c r="E35" s="114">
        <v>733</v>
      </c>
      <c r="F35" s="114">
        <v>590</v>
      </c>
      <c r="G35" s="114">
        <v>557</v>
      </c>
      <c r="H35" s="140">
        <v>789</v>
      </c>
      <c r="I35" s="115">
        <v>219</v>
      </c>
      <c r="J35" s="116">
        <v>27.756653992395439</v>
      </c>
    </row>
    <row r="36" spans="1:10" s="110" customFormat="1" ht="24.95" customHeight="1" x14ac:dyDescent="0.2">
      <c r="A36" s="294" t="s">
        <v>173</v>
      </c>
      <c r="B36" s="295" t="s">
        <v>174</v>
      </c>
      <c r="C36" s="125">
        <v>65.839510151466328</v>
      </c>
      <c r="D36" s="143">
        <v>2043</v>
      </c>
      <c r="E36" s="144">
        <v>1808</v>
      </c>
      <c r="F36" s="144">
        <v>1721</v>
      </c>
      <c r="G36" s="144">
        <v>1692</v>
      </c>
      <c r="H36" s="145">
        <v>1928</v>
      </c>
      <c r="I36" s="143">
        <v>115</v>
      </c>
      <c r="J36" s="146">
        <v>5.9647302904564317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3103</v>
      </c>
      <c r="F11" s="264">
        <v>2644</v>
      </c>
      <c r="G11" s="264">
        <v>2489</v>
      </c>
      <c r="H11" s="264">
        <v>2324</v>
      </c>
      <c r="I11" s="265">
        <v>2794</v>
      </c>
      <c r="J11" s="263">
        <v>309</v>
      </c>
      <c r="K11" s="266">
        <v>11.059413027916966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23.557847244601998</v>
      </c>
      <c r="E13" s="115">
        <v>731</v>
      </c>
      <c r="F13" s="114">
        <v>766</v>
      </c>
      <c r="G13" s="114">
        <v>677</v>
      </c>
      <c r="H13" s="114">
        <v>712</v>
      </c>
      <c r="I13" s="140">
        <v>665</v>
      </c>
      <c r="J13" s="115">
        <v>66</v>
      </c>
      <c r="K13" s="116">
        <v>9.9248120300751879</v>
      </c>
    </row>
    <row r="14" spans="1:17" ht="15.95" customHeight="1" x14ac:dyDescent="0.2">
      <c r="A14" s="306" t="s">
        <v>230</v>
      </c>
      <c r="B14" s="307"/>
      <c r="C14" s="308"/>
      <c r="D14" s="113">
        <v>61.005478569126652</v>
      </c>
      <c r="E14" s="115">
        <v>1893</v>
      </c>
      <c r="F14" s="114">
        <v>1427</v>
      </c>
      <c r="G14" s="114">
        <v>1447</v>
      </c>
      <c r="H14" s="114">
        <v>1298</v>
      </c>
      <c r="I14" s="140">
        <v>1696</v>
      </c>
      <c r="J14" s="115">
        <v>197</v>
      </c>
      <c r="K14" s="116">
        <v>11.615566037735849</v>
      </c>
    </row>
    <row r="15" spans="1:17" ht="15.95" customHeight="1" x14ac:dyDescent="0.2">
      <c r="A15" s="306" t="s">
        <v>231</v>
      </c>
      <c r="B15" s="307"/>
      <c r="C15" s="308"/>
      <c r="D15" s="113">
        <v>6.9287786013535291</v>
      </c>
      <c r="E15" s="115">
        <v>215</v>
      </c>
      <c r="F15" s="114">
        <v>304</v>
      </c>
      <c r="G15" s="114">
        <v>182</v>
      </c>
      <c r="H15" s="114">
        <v>139</v>
      </c>
      <c r="I15" s="140">
        <v>212</v>
      </c>
      <c r="J15" s="115">
        <v>3</v>
      </c>
      <c r="K15" s="116">
        <v>1.4150943396226414</v>
      </c>
    </row>
    <row r="16" spans="1:17" ht="15.95" customHeight="1" x14ac:dyDescent="0.2">
      <c r="A16" s="306" t="s">
        <v>232</v>
      </c>
      <c r="B16" s="307"/>
      <c r="C16" s="308"/>
      <c r="D16" s="113">
        <v>8.1211730583306476</v>
      </c>
      <c r="E16" s="115">
        <v>252</v>
      </c>
      <c r="F16" s="114">
        <v>137</v>
      </c>
      <c r="G16" s="114">
        <v>172</v>
      </c>
      <c r="H16" s="114">
        <v>164</v>
      </c>
      <c r="I16" s="140">
        <v>210</v>
      </c>
      <c r="J16" s="115">
        <v>42</v>
      </c>
      <c r="K16" s="116">
        <v>20</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1.4179825974863036</v>
      </c>
      <c r="E18" s="115">
        <v>44</v>
      </c>
      <c r="F18" s="114">
        <v>74</v>
      </c>
      <c r="G18" s="114">
        <v>98</v>
      </c>
      <c r="H18" s="114">
        <v>50</v>
      </c>
      <c r="I18" s="140">
        <v>62</v>
      </c>
      <c r="J18" s="115">
        <v>-18</v>
      </c>
      <c r="K18" s="116">
        <v>-29.032258064516128</v>
      </c>
    </row>
    <row r="19" spans="1:11" ht="14.1" customHeight="1" x14ac:dyDescent="0.2">
      <c r="A19" s="306" t="s">
        <v>235</v>
      </c>
      <c r="B19" s="307" t="s">
        <v>236</v>
      </c>
      <c r="C19" s="308"/>
      <c r="D19" s="113">
        <v>0.87012568482114083</v>
      </c>
      <c r="E19" s="115">
        <v>27</v>
      </c>
      <c r="F19" s="114">
        <v>60</v>
      </c>
      <c r="G19" s="114">
        <v>76</v>
      </c>
      <c r="H19" s="114">
        <v>43</v>
      </c>
      <c r="I19" s="140">
        <v>28</v>
      </c>
      <c r="J19" s="115">
        <v>-1</v>
      </c>
      <c r="K19" s="116">
        <v>-3.5714285714285716</v>
      </c>
    </row>
    <row r="20" spans="1:11" ht="14.1" customHeight="1" x14ac:dyDescent="0.2">
      <c r="A20" s="306">
        <v>12</v>
      </c>
      <c r="B20" s="307" t="s">
        <v>237</v>
      </c>
      <c r="C20" s="308"/>
      <c r="D20" s="113">
        <v>1.2568482114083146</v>
      </c>
      <c r="E20" s="115">
        <v>39</v>
      </c>
      <c r="F20" s="114">
        <v>80</v>
      </c>
      <c r="G20" s="114">
        <v>30</v>
      </c>
      <c r="H20" s="114">
        <v>44</v>
      </c>
      <c r="I20" s="140">
        <v>72</v>
      </c>
      <c r="J20" s="115">
        <v>-33</v>
      </c>
      <c r="K20" s="116">
        <v>-45.833333333333336</v>
      </c>
    </row>
    <row r="21" spans="1:11" ht="14.1" customHeight="1" x14ac:dyDescent="0.2">
      <c r="A21" s="306">
        <v>21</v>
      </c>
      <c r="B21" s="307" t="s">
        <v>238</v>
      </c>
      <c r="C21" s="308"/>
      <c r="D21" s="113">
        <v>1.0957138253303256</v>
      </c>
      <c r="E21" s="115">
        <v>34</v>
      </c>
      <c r="F21" s="114">
        <v>15</v>
      </c>
      <c r="G21" s="114">
        <v>19</v>
      </c>
      <c r="H21" s="114">
        <v>29</v>
      </c>
      <c r="I21" s="140">
        <v>37</v>
      </c>
      <c r="J21" s="115">
        <v>-3</v>
      </c>
      <c r="K21" s="116">
        <v>-8.1081081081081088</v>
      </c>
    </row>
    <row r="22" spans="1:11" ht="14.1" customHeight="1" x14ac:dyDescent="0.2">
      <c r="A22" s="306">
        <v>22</v>
      </c>
      <c r="B22" s="307" t="s">
        <v>239</v>
      </c>
      <c r="C22" s="308"/>
      <c r="D22" s="113">
        <v>2.9004189494038028</v>
      </c>
      <c r="E22" s="115">
        <v>90</v>
      </c>
      <c r="F22" s="114">
        <v>87</v>
      </c>
      <c r="G22" s="114">
        <v>48</v>
      </c>
      <c r="H22" s="114">
        <v>66</v>
      </c>
      <c r="I22" s="140">
        <v>34</v>
      </c>
      <c r="J22" s="115">
        <v>56</v>
      </c>
      <c r="K22" s="116">
        <v>164.70588235294119</v>
      </c>
    </row>
    <row r="23" spans="1:11" ht="14.1" customHeight="1" x14ac:dyDescent="0.2">
      <c r="A23" s="306">
        <v>23</v>
      </c>
      <c r="B23" s="307" t="s">
        <v>240</v>
      </c>
      <c r="C23" s="308"/>
      <c r="D23" s="113">
        <v>1.2568482114083146</v>
      </c>
      <c r="E23" s="115">
        <v>39</v>
      </c>
      <c r="F23" s="114">
        <v>33</v>
      </c>
      <c r="G23" s="114">
        <v>26</v>
      </c>
      <c r="H23" s="114">
        <v>21</v>
      </c>
      <c r="I23" s="140">
        <v>25</v>
      </c>
      <c r="J23" s="115">
        <v>14</v>
      </c>
      <c r="K23" s="116">
        <v>56</v>
      </c>
    </row>
    <row r="24" spans="1:11" ht="14.1" customHeight="1" x14ac:dyDescent="0.2">
      <c r="A24" s="306">
        <v>24</v>
      </c>
      <c r="B24" s="307" t="s">
        <v>241</v>
      </c>
      <c r="C24" s="308"/>
      <c r="D24" s="113">
        <v>9.5069287786013543</v>
      </c>
      <c r="E24" s="115">
        <v>295</v>
      </c>
      <c r="F24" s="114">
        <v>122</v>
      </c>
      <c r="G24" s="114">
        <v>130</v>
      </c>
      <c r="H24" s="114">
        <v>138</v>
      </c>
      <c r="I24" s="140">
        <v>175</v>
      </c>
      <c r="J24" s="115">
        <v>120</v>
      </c>
      <c r="K24" s="116">
        <v>68.571428571428569</v>
      </c>
    </row>
    <row r="25" spans="1:11" ht="14.1" customHeight="1" x14ac:dyDescent="0.2">
      <c r="A25" s="306">
        <v>25</v>
      </c>
      <c r="B25" s="307" t="s">
        <v>242</v>
      </c>
      <c r="C25" s="308"/>
      <c r="D25" s="113">
        <v>4.0605865291653238</v>
      </c>
      <c r="E25" s="115">
        <v>126</v>
      </c>
      <c r="F25" s="114">
        <v>99</v>
      </c>
      <c r="G25" s="114">
        <v>118</v>
      </c>
      <c r="H25" s="114">
        <v>124</v>
      </c>
      <c r="I25" s="140">
        <v>195</v>
      </c>
      <c r="J25" s="115">
        <v>-69</v>
      </c>
      <c r="K25" s="116">
        <v>-35.384615384615387</v>
      </c>
    </row>
    <row r="26" spans="1:11" ht="14.1" customHeight="1" x14ac:dyDescent="0.2">
      <c r="A26" s="306">
        <v>26</v>
      </c>
      <c r="B26" s="307" t="s">
        <v>243</v>
      </c>
      <c r="C26" s="308"/>
      <c r="D26" s="113">
        <v>3.4805027392845633</v>
      </c>
      <c r="E26" s="115">
        <v>108</v>
      </c>
      <c r="F26" s="114">
        <v>48</v>
      </c>
      <c r="G26" s="114">
        <v>73</v>
      </c>
      <c r="H26" s="114">
        <v>78</v>
      </c>
      <c r="I26" s="140">
        <v>139</v>
      </c>
      <c r="J26" s="115">
        <v>-31</v>
      </c>
      <c r="K26" s="116">
        <v>-22.302158273381295</v>
      </c>
    </row>
    <row r="27" spans="1:11" ht="14.1" customHeight="1" x14ac:dyDescent="0.2">
      <c r="A27" s="306">
        <v>27</v>
      </c>
      <c r="B27" s="307" t="s">
        <v>244</v>
      </c>
      <c r="C27" s="308"/>
      <c r="D27" s="113">
        <v>2.9004189494038028</v>
      </c>
      <c r="E27" s="115">
        <v>90</v>
      </c>
      <c r="F27" s="114">
        <v>35</v>
      </c>
      <c r="G27" s="114">
        <v>39</v>
      </c>
      <c r="H27" s="114">
        <v>24</v>
      </c>
      <c r="I27" s="140">
        <v>37</v>
      </c>
      <c r="J27" s="115">
        <v>53</v>
      </c>
      <c r="K27" s="116">
        <v>143.24324324324326</v>
      </c>
    </row>
    <row r="28" spans="1:11" ht="14.1" customHeight="1" x14ac:dyDescent="0.2">
      <c r="A28" s="306">
        <v>28</v>
      </c>
      <c r="B28" s="307" t="s">
        <v>245</v>
      </c>
      <c r="C28" s="308"/>
      <c r="D28" s="113" t="s">
        <v>513</v>
      </c>
      <c r="E28" s="115" t="s">
        <v>513</v>
      </c>
      <c r="F28" s="114" t="s">
        <v>513</v>
      </c>
      <c r="G28" s="114" t="s">
        <v>513</v>
      </c>
      <c r="H28" s="114" t="s">
        <v>513</v>
      </c>
      <c r="I28" s="140">
        <v>4</v>
      </c>
      <c r="J28" s="115" t="s">
        <v>513</v>
      </c>
      <c r="K28" s="116" t="s">
        <v>513</v>
      </c>
    </row>
    <row r="29" spans="1:11" ht="14.1" customHeight="1" x14ac:dyDescent="0.2">
      <c r="A29" s="306">
        <v>29</v>
      </c>
      <c r="B29" s="307" t="s">
        <v>246</v>
      </c>
      <c r="C29" s="308"/>
      <c r="D29" s="113">
        <v>3.4805027392845633</v>
      </c>
      <c r="E29" s="115">
        <v>108</v>
      </c>
      <c r="F29" s="114">
        <v>116</v>
      </c>
      <c r="G29" s="114">
        <v>82</v>
      </c>
      <c r="H29" s="114">
        <v>86</v>
      </c>
      <c r="I29" s="140">
        <v>112</v>
      </c>
      <c r="J29" s="115">
        <v>-4</v>
      </c>
      <c r="K29" s="116">
        <v>-3.5714285714285716</v>
      </c>
    </row>
    <row r="30" spans="1:11" ht="14.1" customHeight="1" x14ac:dyDescent="0.2">
      <c r="A30" s="306" t="s">
        <v>247</v>
      </c>
      <c r="B30" s="307" t="s">
        <v>248</v>
      </c>
      <c r="C30" s="308"/>
      <c r="D30" s="113">
        <v>0.77344505317434742</v>
      </c>
      <c r="E30" s="115">
        <v>24</v>
      </c>
      <c r="F30" s="114">
        <v>20</v>
      </c>
      <c r="G30" s="114">
        <v>15</v>
      </c>
      <c r="H30" s="114">
        <v>16</v>
      </c>
      <c r="I30" s="140">
        <v>21</v>
      </c>
      <c r="J30" s="115">
        <v>3</v>
      </c>
      <c r="K30" s="116">
        <v>14.285714285714286</v>
      </c>
    </row>
    <row r="31" spans="1:11" ht="14.1" customHeight="1" x14ac:dyDescent="0.2">
      <c r="A31" s="306" t="s">
        <v>249</v>
      </c>
      <c r="B31" s="307" t="s">
        <v>250</v>
      </c>
      <c r="C31" s="308"/>
      <c r="D31" s="113">
        <v>2.707057686110216</v>
      </c>
      <c r="E31" s="115">
        <v>84</v>
      </c>
      <c r="F31" s="114">
        <v>96</v>
      </c>
      <c r="G31" s="114">
        <v>67</v>
      </c>
      <c r="H31" s="114">
        <v>70</v>
      </c>
      <c r="I31" s="140">
        <v>91</v>
      </c>
      <c r="J31" s="115">
        <v>-7</v>
      </c>
      <c r="K31" s="116">
        <v>-7.6923076923076925</v>
      </c>
    </row>
    <row r="32" spans="1:11" ht="14.1" customHeight="1" x14ac:dyDescent="0.2">
      <c r="A32" s="306">
        <v>31</v>
      </c>
      <c r="B32" s="307" t="s">
        <v>251</v>
      </c>
      <c r="C32" s="308"/>
      <c r="D32" s="113">
        <v>0.67676442152755401</v>
      </c>
      <c r="E32" s="115">
        <v>21</v>
      </c>
      <c r="F32" s="114">
        <v>8</v>
      </c>
      <c r="G32" s="114">
        <v>20</v>
      </c>
      <c r="H32" s="114">
        <v>11</v>
      </c>
      <c r="I32" s="140">
        <v>13</v>
      </c>
      <c r="J32" s="115">
        <v>8</v>
      </c>
      <c r="K32" s="116">
        <v>61.53846153846154</v>
      </c>
    </row>
    <row r="33" spans="1:11" ht="14.1" customHeight="1" x14ac:dyDescent="0.2">
      <c r="A33" s="306">
        <v>32</v>
      </c>
      <c r="B33" s="307" t="s">
        <v>252</v>
      </c>
      <c r="C33" s="308"/>
      <c r="D33" s="113">
        <v>3.0293264582661941</v>
      </c>
      <c r="E33" s="115">
        <v>94</v>
      </c>
      <c r="F33" s="114">
        <v>71</v>
      </c>
      <c r="G33" s="114">
        <v>49</v>
      </c>
      <c r="H33" s="114">
        <v>98</v>
      </c>
      <c r="I33" s="140">
        <v>83</v>
      </c>
      <c r="J33" s="115">
        <v>11</v>
      </c>
      <c r="K33" s="116">
        <v>13.253012048192771</v>
      </c>
    </row>
    <row r="34" spans="1:11" ht="14.1" customHeight="1" x14ac:dyDescent="0.2">
      <c r="A34" s="306">
        <v>33</v>
      </c>
      <c r="B34" s="307" t="s">
        <v>253</v>
      </c>
      <c r="C34" s="308"/>
      <c r="D34" s="113">
        <v>1.514663229133097</v>
      </c>
      <c r="E34" s="115">
        <v>47</v>
      </c>
      <c r="F34" s="114">
        <v>42</v>
      </c>
      <c r="G34" s="114">
        <v>47</v>
      </c>
      <c r="H34" s="114">
        <v>21</v>
      </c>
      <c r="I34" s="140">
        <v>49</v>
      </c>
      <c r="J34" s="115">
        <v>-2</v>
      </c>
      <c r="K34" s="116">
        <v>-4.0816326530612246</v>
      </c>
    </row>
    <row r="35" spans="1:11" ht="14.1" customHeight="1" x14ac:dyDescent="0.2">
      <c r="A35" s="306">
        <v>34</v>
      </c>
      <c r="B35" s="307" t="s">
        <v>254</v>
      </c>
      <c r="C35" s="308"/>
      <c r="D35" s="113">
        <v>2.707057686110216</v>
      </c>
      <c r="E35" s="115">
        <v>84</v>
      </c>
      <c r="F35" s="114">
        <v>51</v>
      </c>
      <c r="G35" s="114">
        <v>58</v>
      </c>
      <c r="H35" s="114">
        <v>54</v>
      </c>
      <c r="I35" s="140">
        <v>91</v>
      </c>
      <c r="J35" s="115">
        <v>-7</v>
      </c>
      <c r="K35" s="116">
        <v>-7.6923076923076925</v>
      </c>
    </row>
    <row r="36" spans="1:11" ht="14.1" customHeight="1" x14ac:dyDescent="0.2">
      <c r="A36" s="306">
        <v>41</v>
      </c>
      <c r="B36" s="307" t="s">
        <v>255</v>
      </c>
      <c r="C36" s="308"/>
      <c r="D36" s="113">
        <v>1.353528843055108</v>
      </c>
      <c r="E36" s="115">
        <v>42</v>
      </c>
      <c r="F36" s="114">
        <v>20</v>
      </c>
      <c r="G36" s="114">
        <v>41</v>
      </c>
      <c r="H36" s="114">
        <v>25</v>
      </c>
      <c r="I36" s="140">
        <v>36</v>
      </c>
      <c r="J36" s="115">
        <v>6</v>
      </c>
      <c r="K36" s="116">
        <v>16.666666666666668</v>
      </c>
    </row>
    <row r="37" spans="1:11" ht="14.1" customHeight="1" x14ac:dyDescent="0.2">
      <c r="A37" s="306">
        <v>42</v>
      </c>
      <c r="B37" s="307" t="s">
        <v>256</v>
      </c>
      <c r="C37" s="308"/>
      <c r="D37" s="113">
        <v>0.12890750886239125</v>
      </c>
      <c r="E37" s="115">
        <v>4</v>
      </c>
      <c r="F37" s="114" t="s">
        <v>513</v>
      </c>
      <c r="G37" s="114">
        <v>4</v>
      </c>
      <c r="H37" s="114" t="s">
        <v>513</v>
      </c>
      <c r="I37" s="140">
        <v>4</v>
      </c>
      <c r="J37" s="115">
        <v>0</v>
      </c>
      <c r="K37" s="116">
        <v>0</v>
      </c>
    </row>
    <row r="38" spans="1:11" ht="14.1" customHeight="1" x14ac:dyDescent="0.2">
      <c r="A38" s="306">
        <v>43</v>
      </c>
      <c r="B38" s="307" t="s">
        <v>257</v>
      </c>
      <c r="C38" s="308"/>
      <c r="D38" s="113">
        <v>0.58008378988076059</v>
      </c>
      <c r="E38" s="115">
        <v>18</v>
      </c>
      <c r="F38" s="114">
        <v>13</v>
      </c>
      <c r="G38" s="114">
        <v>14</v>
      </c>
      <c r="H38" s="114">
        <v>13</v>
      </c>
      <c r="I38" s="140">
        <v>15</v>
      </c>
      <c r="J38" s="115">
        <v>3</v>
      </c>
      <c r="K38" s="116">
        <v>20</v>
      </c>
    </row>
    <row r="39" spans="1:11" ht="14.1" customHeight="1" x14ac:dyDescent="0.2">
      <c r="A39" s="306">
        <v>51</v>
      </c>
      <c r="B39" s="307" t="s">
        <v>258</v>
      </c>
      <c r="C39" s="308"/>
      <c r="D39" s="113">
        <v>7.0576861102159203</v>
      </c>
      <c r="E39" s="115">
        <v>219</v>
      </c>
      <c r="F39" s="114">
        <v>208</v>
      </c>
      <c r="G39" s="114">
        <v>229</v>
      </c>
      <c r="H39" s="114">
        <v>201</v>
      </c>
      <c r="I39" s="140">
        <v>224</v>
      </c>
      <c r="J39" s="115">
        <v>-5</v>
      </c>
      <c r="K39" s="116">
        <v>-2.2321428571428572</v>
      </c>
    </row>
    <row r="40" spans="1:11" ht="14.1" customHeight="1" x14ac:dyDescent="0.2">
      <c r="A40" s="306" t="s">
        <v>259</v>
      </c>
      <c r="B40" s="307" t="s">
        <v>260</v>
      </c>
      <c r="C40" s="308"/>
      <c r="D40" s="113">
        <v>6.3164679342571706</v>
      </c>
      <c r="E40" s="115">
        <v>196</v>
      </c>
      <c r="F40" s="114">
        <v>188</v>
      </c>
      <c r="G40" s="114">
        <v>216</v>
      </c>
      <c r="H40" s="114">
        <v>179</v>
      </c>
      <c r="I40" s="140">
        <v>201</v>
      </c>
      <c r="J40" s="115">
        <v>-5</v>
      </c>
      <c r="K40" s="116">
        <v>-2.4875621890547261</v>
      </c>
    </row>
    <row r="41" spans="1:11" ht="14.1" customHeight="1" x14ac:dyDescent="0.2">
      <c r="A41" s="306"/>
      <c r="B41" s="307" t="s">
        <v>261</v>
      </c>
      <c r="C41" s="308"/>
      <c r="D41" s="113">
        <v>5.7363841443764096</v>
      </c>
      <c r="E41" s="115">
        <v>178</v>
      </c>
      <c r="F41" s="114">
        <v>177</v>
      </c>
      <c r="G41" s="114">
        <v>189</v>
      </c>
      <c r="H41" s="114">
        <v>165</v>
      </c>
      <c r="I41" s="140">
        <v>169</v>
      </c>
      <c r="J41" s="115">
        <v>9</v>
      </c>
      <c r="K41" s="116">
        <v>5.3254437869822482</v>
      </c>
    </row>
    <row r="42" spans="1:11" ht="14.1" customHeight="1" x14ac:dyDescent="0.2">
      <c r="A42" s="306">
        <v>52</v>
      </c>
      <c r="B42" s="307" t="s">
        <v>262</v>
      </c>
      <c r="C42" s="308"/>
      <c r="D42" s="113">
        <v>8.0567193038994525</v>
      </c>
      <c r="E42" s="115">
        <v>250</v>
      </c>
      <c r="F42" s="114">
        <v>150</v>
      </c>
      <c r="G42" s="114">
        <v>155</v>
      </c>
      <c r="H42" s="114">
        <v>131</v>
      </c>
      <c r="I42" s="140">
        <v>154</v>
      </c>
      <c r="J42" s="115">
        <v>96</v>
      </c>
      <c r="K42" s="116">
        <v>62.337662337662337</v>
      </c>
    </row>
    <row r="43" spans="1:11" ht="14.1" customHeight="1" x14ac:dyDescent="0.2">
      <c r="A43" s="306" t="s">
        <v>263</v>
      </c>
      <c r="B43" s="307" t="s">
        <v>264</v>
      </c>
      <c r="C43" s="308"/>
      <c r="D43" s="113">
        <v>6.284241057041573</v>
      </c>
      <c r="E43" s="115">
        <v>195</v>
      </c>
      <c r="F43" s="114">
        <v>111</v>
      </c>
      <c r="G43" s="114">
        <v>116</v>
      </c>
      <c r="H43" s="114">
        <v>100</v>
      </c>
      <c r="I43" s="140">
        <v>99</v>
      </c>
      <c r="J43" s="115">
        <v>96</v>
      </c>
      <c r="K43" s="116">
        <v>96.969696969696969</v>
      </c>
    </row>
    <row r="44" spans="1:11" ht="14.1" customHeight="1" x14ac:dyDescent="0.2">
      <c r="A44" s="306">
        <v>53</v>
      </c>
      <c r="B44" s="307" t="s">
        <v>265</v>
      </c>
      <c r="C44" s="308"/>
      <c r="D44" s="113">
        <v>0.51563003544956498</v>
      </c>
      <c r="E44" s="115">
        <v>16</v>
      </c>
      <c r="F44" s="114">
        <v>37</v>
      </c>
      <c r="G44" s="114">
        <v>19</v>
      </c>
      <c r="H44" s="114">
        <v>9</v>
      </c>
      <c r="I44" s="140">
        <v>26</v>
      </c>
      <c r="J44" s="115">
        <v>-10</v>
      </c>
      <c r="K44" s="116">
        <v>-38.46153846153846</v>
      </c>
    </row>
    <row r="45" spans="1:11" ht="14.1" customHeight="1" x14ac:dyDescent="0.2">
      <c r="A45" s="306" t="s">
        <v>266</v>
      </c>
      <c r="B45" s="307" t="s">
        <v>267</v>
      </c>
      <c r="C45" s="308"/>
      <c r="D45" s="113">
        <v>0.48340315823396712</v>
      </c>
      <c r="E45" s="115">
        <v>15</v>
      </c>
      <c r="F45" s="114">
        <v>36</v>
      </c>
      <c r="G45" s="114">
        <v>19</v>
      </c>
      <c r="H45" s="114">
        <v>9</v>
      </c>
      <c r="I45" s="140">
        <v>26</v>
      </c>
      <c r="J45" s="115">
        <v>-11</v>
      </c>
      <c r="K45" s="116">
        <v>-42.307692307692307</v>
      </c>
    </row>
    <row r="46" spans="1:11" ht="14.1" customHeight="1" x14ac:dyDescent="0.2">
      <c r="A46" s="306">
        <v>54</v>
      </c>
      <c r="B46" s="307" t="s">
        <v>268</v>
      </c>
      <c r="C46" s="308"/>
      <c r="D46" s="113">
        <v>7.4121817595874964</v>
      </c>
      <c r="E46" s="115">
        <v>230</v>
      </c>
      <c r="F46" s="114">
        <v>144</v>
      </c>
      <c r="G46" s="114">
        <v>141</v>
      </c>
      <c r="H46" s="114">
        <v>128</v>
      </c>
      <c r="I46" s="140">
        <v>140</v>
      </c>
      <c r="J46" s="115">
        <v>90</v>
      </c>
      <c r="K46" s="116">
        <v>64.285714285714292</v>
      </c>
    </row>
    <row r="47" spans="1:11" ht="14.1" customHeight="1" x14ac:dyDescent="0.2">
      <c r="A47" s="306">
        <v>61</v>
      </c>
      <c r="B47" s="307" t="s">
        <v>269</v>
      </c>
      <c r="C47" s="308"/>
      <c r="D47" s="113">
        <v>0.93457943925233644</v>
      </c>
      <c r="E47" s="115">
        <v>29</v>
      </c>
      <c r="F47" s="114">
        <v>24</v>
      </c>
      <c r="G47" s="114">
        <v>31</v>
      </c>
      <c r="H47" s="114">
        <v>40</v>
      </c>
      <c r="I47" s="140">
        <v>40</v>
      </c>
      <c r="J47" s="115">
        <v>-11</v>
      </c>
      <c r="K47" s="116">
        <v>-27.5</v>
      </c>
    </row>
    <row r="48" spans="1:11" ht="14.1" customHeight="1" x14ac:dyDescent="0.2">
      <c r="A48" s="306">
        <v>62</v>
      </c>
      <c r="B48" s="307" t="s">
        <v>270</v>
      </c>
      <c r="C48" s="308"/>
      <c r="D48" s="113">
        <v>6.9287786013535291</v>
      </c>
      <c r="E48" s="115">
        <v>215</v>
      </c>
      <c r="F48" s="114">
        <v>215</v>
      </c>
      <c r="G48" s="114">
        <v>241</v>
      </c>
      <c r="H48" s="114">
        <v>190</v>
      </c>
      <c r="I48" s="140">
        <v>190</v>
      </c>
      <c r="J48" s="115">
        <v>25</v>
      </c>
      <c r="K48" s="116">
        <v>13.157894736842104</v>
      </c>
    </row>
    <row r="49" spans="1:11" ht="14.1" customHeight="1" x14ac:dyDescent="0.2">
      <c r="A49" s="306">
        <v>63</v>
      </c>
      <c r="B49" s="307" t="s">
        <v>271</v>
      </c>
      <c r="C49" s="308"/>
      <c r="D49" s="113">
        <v>4.7373509506928775</v>
      </c>
      <c r="E49" s="115">
        <v>147</v>
      </c>
      <c r="F49" s="114">
        <v>244</v>
      </c>
      <c r="G49" s="114">
        <v>122</v>
      </c>
      <c r="H49" s="114">
        <v>122</v>
      </c>
      <c r="I49" s="140">
        <v>130</v>
      </c>
      <c r="J49" s="115">
        <v>17</v>
      </c>
      <c r="K49" s="116">
        <v>13.076923076923077</v>
      </c>
    </row>
    <row r="50" spans="1:11" ht="14.1" customHeight="1" x14ac:dyDescent="0.2">
      <c r="A50" s="306" t="s">
        <v>272</v>
      </c>
      <c r="B50" s="307" t="s">
        <v>273</v>
      </c>
      <c r="C50" s="308"/>
      <c r="D50" s="113">
        <v>0.87012568482114083</v>
      </c>
      <c r="E50" s="115">
        <v>27</v>
      </c>
      <c r="F50" s="114">
        <v>57</v>
      </c>
      <c r="G50" s="114">
        <v>30</v>
      </c>
      <c r="H50" s="114">
        <v>21</v>
      </c>
      <c r="I50" s="140">
        <v>24</v>
      </c>
      <c r="J50" s="115">
        <v>3</v>
      </c>
      <c r="K50" s="116">
        <v>12.5</v>
      </c>
    </row>
    <row r="51" spans="1:11" ht="14.1" customHeight="1" x14ac:dyDescent="0.2">
      <c r="A51" s="306" t="s">
        <v>274</v>
      </c>
      <c r="B51" s="307" t="s">
        <v>275</v>
      </c>
      <c r="C51" s="308"/>
      <c r="D51" s="113">
        <v>3.4482758620689653</v>
      </c>
      <c r="E51" s="115">
        <v>107</v>
      </c>
      <c r="F51" s="114">
        <v>172</v>
      </c>
      <c r="G51" s="114">
        <v>79</v>
      </c>
      <c r="H51" s="114">
        <v>85</v>
      </c>
      <c r="I51" s="140">
        <v>90</v>
      </c>
      <c r="J51" s="115">
        <v>17</v>
      </c>
      <c r="K51" s="116">
        <v>18.888888888888889</v>
      </c>
    </row>
    <row r="52" spans="1:11" ht="14.1" customHeight="1" x14ac:dyDescent="0.2">
      <c r="A52" s="306">
        <v>71</v>
      </c>
      <c r="B52" s="307" t="s">
        <v>276</v>
      </c>
      <c r="C52" s="308"/>
      <c r="D52" s="113">
        <v>6.0908797937479857</v>
      </c>
      <c r="E52" s="115">
        <v>189</v>
      </c>
      <c r="F52" s="114">
        <v>291</v>
      </c>
      <c r="G52" s="114">
        <v>158</v>
      </c>
      <c r="H52" s="114">
        <v>149</v>
      </c>
      <c r="I52" s="140">
        <v>160</v>
      </c>
      <c r="J52" s="115">
        <v>29</v>
      </c>
      <c r="K52" s="116">
        <v>18.125</v>
      </c>
    </row>
    <row r="53" spans="1:11" ht="14.1" customHeight="1" x14ac:dyDescent="0.2">
      <c r="A53" s="306" t="s">
        <v>277</v>
      </c>
      <c r="B53" s="307" t="s">
        <v>278</v>
      </c>
      <c r="C53" s="308"/>
      <c r="D53" s="113">
        <v>2.7392845633258136</v>
      </c>
      <c r="E53" s="115">
        <v>85</v>
      </c>
      <c r="F53" s="114">
        <v>218</v>
      </c>
      <c r="G53" s="114">
        <v>79</v>
      </c>
      <c r="H53" s="114">
        <v>67</v>
      </c>
      <c r="I53" s="140">
        <v>63</v>
      </c>
      <c r="J53" s="115">
        <v>22</v>
      </c>
      <c r="K53" s="116">
        <v>34.920634920634917</v>
      </c>
    </row>
    <row r="54" spans="1:11" ht="14.1" customHeight="1" x14ac:dyDescent="0.2">
      <c r="A54" s="306" t="s">
        <v>279</v>
      </c>
      <c r="B54" s="307" t="s">
        <v>280</v>
      </c>
      <c r="C54" s="308"/>
      <c r="D54" s="113">
        <v>2.5781501772478248</v>
      </c>
      <c r="E54" s="115">
        <v>80</v>
      </c>
      <c r="F54" s="114">
        <v>55</v>
      </c>
      <c r="G54" s="114">
        <v>61</v>
      </c>
      <c r="H54" s="114">
        <v>66</v>
      </c>
      <c r="I54" s="140">
        <v>73</v>
      </c>
      <c r="J54" s="115">
        <v>7</v>
      </c>
      <c r="K54" s="116">
        <v>9.5890410958904102</v>
      </c>
    </row>
    <row r="55" spans="1:11" ht="14.1" customHeight="1" x14ac:dyDescent="0.2">
      <c r="A55" s="306">
        <v>72</v>
      </c>
      <c r="B55" s="307" t="s">
        <v>281</v>
      </c>
      <c r="C55" s="308"/>
      <c r="D55" s="113">
        <v>1.8369320012890751</v>
      </c>
      <c r="E55" s="115">
        <v>57</v>
      </c>
      <c r="F55" s="114">
        <v>30</v>
      </c>
      <c r="G55" s="114">
        <v>32</v>
      </c>
      <c r="H55" s="114">
        <v>32</v>
      </c>
      <c r="I55" s="140">
        <v>49</v>
      </c>
      <c r="J55" s="115">
        <v>8</v>
      </c>
      <c r="K55" s="116">
        <v>16.326530612244898</v>
      </c>
    </row>
    <row r="56" spans="1:11" ht="14.1" customHeight="1" x14ac:dyDescent="0.2">
      <c r="A56" s="306" t="s">
        <v>282</v>
      </c>
      <c r="B56" s="307" t="s">
        <v>283</v>
      </c>
      <c r="C56" s="308"/>
      <c r="D56" s="113">
        <v>0.3222687721559781</v>
      </c>
      <c r="E56" s="115">
        <v>10</v>
      </c>
      <c r="F56" s="114">
        <v>7</v>
      </c>
      <c r="G56" s="114">
        <v>8</v>
      </c>
      <c r="H56" s="114">
        <v>6</v>
      </c>
      <c r="I56" s="140">
        <v>9</v>
      </c>
      <c r="J56" s="115">
        <v>1</v>
      </c>
      <c r="K56" s="116">
        <v>11.111111111111111</v>
      </c>
    </row>
    <row r="57" spans="1:11" ht="14.1" customHeight="1" x14ac:dyDescent="0.2">
      <c r="A57" s="306" t="s">
        <v>284</v>
      </c>
      <c r="B57" s="307" t="s">
        <v>285</v>
      </c>
      <c r="C57" s="308"/>
      <c r="D57" s="113">
        <v>1.0634869481147278</v>
      </c>
      <c r="E57" s="115">
        <v>33</v>
      </c>
      <c r="F57" s="114">
        <v>17</v>
      </c>
      <c r="G57" s="114">
        <v>16</v>
      </c>
      <c r="H57" s="114">
        <v>22</v>
      </c>
      <c r="I57" s="140">
        <v>32</v>
      </c>
      <c r="J57" s="115">
        <v>1</v>
      </c>
      <c r="K57" s="116">
        <v>3.125</v>
      </c>
    </row>
    <row r="58" spans="1:11" ht="14.1" customHeight="1" x14ac:dyDescent="0.2">
      <c r="A58" s="306">
        <v>73</v>
      </c>
      <c r="B58" s="307" t="s">
        <v>286</v>
      </c>
      <c r="C58" s="308"/>
      <c r="D58" s="113">
        <v>1.2890750886239124</v>
      </c>
      <c r="E58" s="115">
        <v>40</v>
      </c>
      <c r="F58" s="114">
        <v>26</v>
      </c>
      <c r="G58" s="114">
        <v>44</v>
      </c>
      <c r="H58" s="114">
        <v>24</v>
      </c>
      <c r="I58" s="140">
        <v>40</v>
      </c>
      <c r="J58" s="115">
        <v>0</v>
      </c>
      <c r="K58" s="116">
        <v>0</v>
      </c>
    </row>
    <row r="59" spans="1:11" ht="14.1" customHeight="1" x14ac:dyDescent="0.2">
      <c r="A59" s="306" t="s">
        <v>287</v>
      </c>
      <c r="B59" s="307" t="s">
        <v>288</v>
      </c>
      <c r="C59" s="308"/>
      <c r="D59" s="113">
        <v>0.99903319368353205</v>
      </c>
      <c r="E59" s="115">
        <v>31</v>
      </c>
      <c r="F59" s="114">
        <v>25</v>
      </c>
      <c r="G59" s="114">
        <v>39</v>
      </c>
      <c r="H59" s="114">
        <v>20</v>
      </c>
      <c r="I59" s="140">
        <v>34</v>
      </c>
      <c r="J59" s="115">
        <v>-3</v>
      </c>
      <c r="K59" s="116">
        <v>-8.8235294117647065</v>
      </c>
    </row>
    <row r="60" spans="1:11" ht="14.1" customHeight="1" x14ac:dyDescent="0.2">
      <c r="A60" s="306">
        <v>81</v>
      </c>
      <c r="B60" s="307" t="s">
        <v>289</v>
      </c>
      <c r="C60" s="308"/>
      <c r="D60" s="113">
        <v>3.867225265871737</v>
      </c>
      <c r="E60" s="115">
        <v>120</v>
      </c>
      <c r="F60" s="114">
        <v>116</v>
      </c>
      <c r="G60" s="114">
        <v>121</v>
      </c>
      <c r="H60" s="114">
        <v>136</v>
      </c>
      <c r="I60" s="140">
        <v>142</v>
      </c>
      <c r="J60" s="115">
        <v>-22</v>
      </c>
      <c r="K60" s="116">
        <v>-15.492957746478874</v>
      </c>
    </row>
    <row r="61" spans="1:11" ht="14.1" customHeight="1" x14ac:dyDescent="0.2">
      <c r="A61" s="306" t="s">
        <v>290</v>
      </c>
      <c r="B61" s="307" t="s">
        <v>291</v>
      </c>
      <c r="C61" s="308"/>
      <c r="D61" s="113">
        <v>0.99903319368353205</v>
      </c>
      <c r="E61" s="115">
        <v>31</v>
      </c>
      <c r="F61" s="114">
        <v>15</v>
      </c>
      <c r="G61" s="114">
        <v>25</v>
      </c>
      <c r="H61" s="114">
        <v>47</v>
      </c>
      <c r="I61" s="140">
        <v>51</v>
      </c>
      <c r="J61" s="115">
        <v>-20</v>
      </c>
      <c r="K61" s="116">
        <v>-39.215686274509807</v>
      </c>
    </row>
    <row r="62" spans="1:11" ht="14.1" customHeight="1" x14ac:dyDescent="0.2">
      <c r="A62" s="306" t="s">
        <v>292</v>
      </c>
      <c r="B62" s="307" t="s">
        <v>293</v>
      </c>
      <c r="C62" s="308"/>
      <c r="D62" s="113">
        <v>1.5791169835642926</v>
      </c>
      <c r="E62" s="115">
        <v>49</v>
      </c>
      <c r="F62" s="114">
        <v>67</v>
      </c>
      <c r="G62" s="114">
        <v>59</v>
      </c>
      <c r="H62" s="114">
        <v>45</v>
      </c>
      <c r="I62" s="140">
        <v>64</v>
      </c>
      <c r="J62" s="115">
        <v>-15</v>
      </c>
      <c r="K62" s="116">
        <v>-23.4375</v>
      </c>
    </row>
    <row r="63" spans="1:11" ht="14.1" customHeight="1" x14ac:dyDescent="0.2">
      <c r="A63" s="306"/>
      <c r="B63" s="307" t="s">
        <v>294</v>
      </c>
      <c r="C63" s="308"/>
      <c r="D63" s="113">
        <v>1.353528843055108</v>
      </c>
      <c r="E63" s="115">
        <v>42</v>
      </c>
      <c r="F63" s="114">
        <v>59</v>
      </c>
      <c r="G63" s="114">
        <v>52</v>
      </c>
      <c r="H63" s="114">
        <v>42</v>
      </c>
      <c r="I63" s="140">
        <v>56</v>
      </c>
      <c r="J63" s="115">
        <v>-14</v>
      </c>
      <c r="K63" s="116">
        <v>-25</v>
      </c>
    </row>
    <row r="64" spans="1:11" ht="14.1" customHeight="1" x14ac:dyDescent="0.2">
      <c r="A64" s="306" t="s">
        <v>295</v>
      </c>
      <c r="B64" s="307" t="s">
        <v>296</v>
      </c>
      <c r="C64" s="308"/>
      <c r="D64" s="113">
        <v>0.74121817595874961</v>
      </c>
      <c r="E64" s="115">
        <v>23</v>
      </c>
      <c r="F64" s="114">
        <v>20</v>
      </c>
      <c r="G64" s="114">
        <v>11</v>
      </c>
      <c r="H64" s="114">
        <v>19</v>
      </c>
      <c r="I64" s="140">
        <v>12</v>
      </c>
      <c r="J64" s="115">
        <v>11</v>
      </c>
      <c r="K64" s="116">
        <v>91.666666666666671</v>
      </c>
    </row>
    <row r="65" spans="1:11" ht="14.1" customHeight="1" x14ac:dyDescent="0.2">
      <c r="A65" s="306" t="s">
        <v>297</v>
      </c>
      <c r="B65" s="307" t="s">
        <v>298</v>
      </c>
      <c r="C65" s="308"/>
      <c r="D65" s="113">
        <v>0.41894940380277151</v>
      </c>
      <c r="E65" s="115">
        <v>13</v>
      </c>
      <c r="F65" s="114">
        <v>9</v>
      </c>
      <c r="G65" s="114">
        <v>14</v>
      </c>
      <c r="H65" s="114">
        <v>16</v>
      </c>
      <c r="I65" s="140">
        <v>7</v>
      </c>
      <c r="J65" s="115">
        <v>6</v>
      </c>
      <c r="K65" s="116">
        <v>85.714285714285708</v>
      </c>
    </row>
    <row r="66" spans="1:11" ht="14.1" customHeight="1" x14ac:dyDescent="0.2">
      <c r="A66" s="306">
        <v>82</v>
      </c>
      <c r="B66" s="307" t="s">
        <v>299</v>
      </c>
      <c r="C66" s="308"/>
      <c r="D66" s="113">
        <v>2.9648727038349985</v>
      </c>
      <c r="E66" s="115">
        <v>92</v>
      </c>
      <c r="F66" s="114">
        <v>103</v>
      </c>
      <c r="G66" s="114">
        <v>82</v>
      </c>
      <c r="H66" s="114">
        <v>96</v>
      </c>
      <c r="I66" s="140">
        <v>110</v>
      </c>
      <c r="J66" s="115">
        <v>-18</v>
      </c>
      <c r="K66" s="116">
        <v>-16.363636363636363</v>
      </c>
    </row>
    <row r="67" spans="1:11" ht="14.1" customHeight="1" x14ac:dyDescent="0.2">
      <c r="A67" s="306" t="s">
        <v>300</v>
      </c>
      <c r="B67" s="307" t="s">
        <v>301</v>
      </c>
      <c r="C67" s="308"/>
      <c r="D67" s="113">
        <v>1.8691588785046729</v>
      </c>
      <c r="E67" s="115">
        <v>58</v>
      </c>
      <c r="F67" s="114">
        <v>83</v>
      </c>
      <c r="G67" s="114">
        <v>55</v>
      </c>
      <c r="H67" s="114">
        <v>68</v>
      </c>
      <c r="I67" s="140">
        <v>74</v>
      </c>
      <c r="J67" s="115">
        <v>-16</v>
      </c>
      <c r="K67" s="116">
        <v>-21.621621621621621</v>
      </c>
    </row>
    <row r="68" spans="1:11" ht="14.1" customHeight="1" x14ac:dyDescent="0.2">
      <c r="A68" s="306" t="s">
        <v>302</v>
      </c>
      <c r="B68" s="307" t="s">
        <v>303</v>
      </c>
      <c r="C68" s="308"/>
      <c r="D68" s="113">
        <v>0.54785691266516279</v>
      </c>
      <c r="E68" s="115">
        <v>17</v>
      </c>
      <c r="F68" s="114">
        <v>14</v>
      </c>
      <c r="G68" s="114">
        <v>20</v>
      </c>
      <c r="H68" s="114">
        <v>20</v>
      </c>
      <c r="I68" s="140">
        <v>22</v>
      </c>
      <c r="J68" s="115">
        <v>-5</v>
      </c>
      <c r="K68" s="116">
        <v>-22.727272727272727</v>
      </c>
    </row>
    <row r="69" spans="1:11" ht="14.1" customHeight="1" x14ac:dyDescent="0.2">
      <c r="A69" s="306">
        <v>83</v>
      </c>
      <c r="B69" s="307" t="s">
        <v>304</v>
      </c>
      <c r="C69" s="308"/>
      <c r="D69" s="113">
        <v>3.3838221076377697</v>
      </c>
      <c r="E69" s="115">
        <v>105</v>
      </c>
      <c r="F69" s="114">
        <v>68</v>
      </c>
      <c r="G69" s="114">
        <v>132</v>
      </c>
      <c r="H69" s="114">
        <v>106</v>
      </c>
      <c r="I69" s="140">
        <v>117</v>
      </c>
      <c r="J69" s="115">
        <v>-12</v>
      </c>
      <c r="K69" s="116">
        <v>-10.256410256410257</v>
      </c>
    </row>
    <row r="70" spans="1:11" ht="14.1" customHeight="1" x14ac:dyDescent="0.2">
      <c r="A70" s="306" t="s">
        <v>305</v>
      </c>
      <c r="B70" s="307" t="s">
        <v>306</v>
      </c>
      <c r="C70" s="308"/>
      <c r="D70" s="113">
        <v>2.9648727038349985</v>
      </c>
      <c r="E70" s="115">
        <v>92</v>
      </c>
      <c r="F70" s="114">
        <v>53</v>
      </c>
      <c r="G70" s="114">
        <v>114</v>
      </c>
      <c r="H70" s="114">
        <v>93</v>
      </c>
      <c r="I70" s="140">
        <v>101</v>
      </c>
      <c r="J70" s="115">
        <v>-9</v>
      </c>
      <c r="K70" s="116">
        <v>-8.9108910891089117</v>
      </c>
    </row>
    <row r="71" spans="1:11" ht="14.1" customHeight="1" x14ac:dyDescent="0.2">
      <c r="A71" s="306"/>
      <c r="B71" s="307" t="s">
        <v>307</v>
      </c>
      <c r="C71" s="308"/>
      <c r="D71" s="113">
        <v>1.8369320012890751</v>
      </c>
      <c r="E71" s="115">
        <v>57</v>
      </c>
      <c r="F71" s="114">
        <v>34</v>
      </c>
      <c r="G71" s="114">
        <v>76</v>
      </c>
      <c r="H71" s="114">
        <v>51</v>
      </c>
      <c r="I71" s="140">
        <v>56</v>
      </c>
      <c r="J71" s="115">
        <v>1</v>
      </c>
      <c r="K71" s="116">
        <v>1.7857142857142858</v>
      </c>
    </row>
    <row r="72" spans="1:11" ht="14.1" customHeight="1" x14ac:dyDescent="0.2">
      <c r="A72" s="306">
        <v>84</v>
      </c>
      <c r="B72" s="307" t="s">
        <v>308</v>
      </c>
      <c r="C72" s="308"/>
      <c r="D72" s="113">
        <v>1.7724782468578795</v>
      </c>
      <c r="E72" s="115">
        <v>55</v>
      </c>
      <c r="F72" s="114">
        <v>33</v>
      </c>
      <c r="G72" s="114">
        <v>39</v>
      </c>
      <c r="H72" s="114">
        <v>37</v>
      </c>
      <c r="I72" s="140">
        <v>51</v>
      </c>
      <c r="J72" s="115">
        <v>4</v>
      </c>
      <c r="K72" s="116">
        <v>7.8431372549019605</v>
      </c>
    </row>
    <row r="73" spans="1:11" ht="14.1" customHeight="1" x14ac:dyDescent="0.2">
      <c r="A73" s="306" t="s">
        <v>309</v>
      </c>
      <c r="B73" s="307" t="s">
        <v>310</v>
      </c>
      <c r="C73" s="308"/>
      <c r="D73" s="113">
        <v>0.96680631646793425</v>
      </c>
      <c r="E73" s="115">
        <v>30</v>
      </c>
      <c r="F73" s="114">
        <v>17</v>
      </c>
      <c r="G73" s="114">
        <v>14</v>
      </c>
      <c r="H73" s="114">
        <v>18</v>
      </c>
      <c r="I73" s="140">
        <v>12</v>
      </c>
      <c r="J73" s="115">
        <v>18</v>
      </c>
      <c r="K73" s="116">
        <v>150</v>
      </c>
    </row>
    <row r="74" spans="1:11" ht="14.1" customHeight="1" x14ac:dyDescent="0.2">
      <c r="A74" s="306" t="s">
        <v>311</v>
      </c>
      <c r="B74" s="307" t="s">
        <v>312</v>
      </c>
      <c r="C74" s="308"/>
      <c r="D74" s="113">
        <v>0.22558814050918466</v>
      </c>
      <c r="E74" s="115">
        <v>7</v>
      </c>
      <c r="F74" s="114">
        <v>3</v>
      </c>
      <c r="G74" s="114">
        <v>5</v>
      </c>
      <c r="H74" s="114" t="s">
        <v>513</v>
      </c>
      <c r="I74" s="140">
        <v>5</v>
      </c>
      <c r="J74" s="115">
        <v>2</v>
      </c>
      <c r="K74" s="116">
        <v>40</v>
      </c>
    </row>
    <row r="75" spans="1:11" ht="14.1" customHeight="1" x14ac:dyDescent="0.2">
      <c r="A75" s="306" t="s">
        <v>313</v>
      </c>
      <c r="B75" s="307" t="s">
        <v>314</v>
      </c>
      <c r="C75" s="308"/>
      <c r="D75" s="113">
        <v>0.54785691266516279</v>
      </c>
      <c r="E75" s="115">
        <v>17</v>
      </c>
      <c r="F75" s="114">
        <v>9</v>
      </c>
      <c r="G75" s="114">
        <v>14</v>
      </c>
      <c r="H75" s="114">
        <v>14</v>
      </c>
      <c r="I75" s="140">
        <v>26</v>
      </c>
      <c r="J75" s="115">
        <v>-9</v>
      </c>
      <c r="K75" s="116">
        <v>-34.615384615384613</v>
      </c>
    </row>
    <row r="76" spans="1:11" ht="14.1" customHeight="1" x14ac:dyDescent="0.2">
      <c r="A76" s="306">
        <v>91</v>
      </c>
      <c r="B76" s="307" t="s">
        <v>315</v>
      </c>
      <c r="C76" s="308"/>
      <c r="D76" s="113">
        <v>0.19336126329358685</v>
      </c>
      <c r="E76" s="115">
        <v>6</v>
      </c>
      <c r="F76" s="114" t="s">
        <v>513</v>
      </c>
      <c r="G76" s="114">
        <v>12</v>
      </c>
      <c r="H76" s="114">
        <v>6</v>
      </c>
      <c r="I76" s="140" t="s">
        <v>513</v>
      </c>
      <c r="J76" s="115" t="s">
        <v>513</v>
      </c>
      <c r="K76" s="116" t="s">
        <v>513</v>
      </c>
    </row>
    <row r="77" spans="1:11" ht="14.1" customHeight="1" x14ac:dyDescent="0.2">
      <c r="A77" s="306">
        <v>92</v>
      </c>
      <c r="B77" s="307" t="s">
        <v>316</v>
      </c>
      <c r="C77" s="308"/>
      <c r="D77" s="113">
        <v>0.58008378988076059</v>
      </c>
      <c r="E77" s="115">
        <v>18</v>
      </c>
      <c r="F77" s="114">
        <v>20</v>
      </c>
      <c r="G77" s="114">
        <v>7</v>
      </c>
      <c r="H77" s="114">
        <v>13</v>
      </c>
      <c r="I77" s="140">
        <v>7</v>
      </c>
      <c r="J77" s="115">
        <v>11</v>
      </c>
      <c r="K77" s="116">
        <v>157.14285714285714</v>
      </c>
    </row>
    <row r="78" spans="1:11" ht="14.1" customHeight="1" x14ac:dyDescent="0.2">
      <c r="A78" s="306">
        <v>93</v>
      </c>
      <c r="B78" s="307" t="s">
        <v>317</v>
      </c>
      <c r="C78" s="308"/>
      <c r="D78" s="113" t="s">
        <v>513</v>
      </c>
      <c r="E78" s="115" t="s">
        <v>513</v>
      </c>
      <c r="F78" s="114">
        <v>0</v>
      </c>
      <c r="G78" s="114" t="s">
        <v>513</v>
      </c>
      <c r="H78" s="114" t="s">
        <v>513</v>
      </c>
      <c r="I78" s="140" t="s">
        <v>513</v>
      </c>
      <c r="J78" s="115" t="s">
        <v>513</v>
      </c>
      <c r="K78" s="116" t="s">
        <v>513</v>
      </c>
    </row>
    <row r="79" spans="1:11" ht="14.1" customHeight="1" x14ac:dyDescent="0.2">
      <c r="A79" s="306">
        <v>94</v>
      </c>
      <c r="B79" s="307" t="s">
        <v>318</v>
      </c>
      <c r="C79" s="308"/>
      <c r="D79" s="113">
        <v>0.48340315823396712</v>
      </c>
      <c r="E79" s="115">
        <v>15</v>
      </c>
      <c r="F79" s="114">
        <v>6</v>
      </c>
      <c r="G79" s="114">
        <v>13</v>
      </c>
      <c r="H79" s="114">
        <v>7</v>
      </c>
      <c r="I79" s="140">
        <v>16</v>
      </c>
      <c r="J79" s="115">
        <v>-1</v>
      </c>
      <c r="K79" s="116">
        <v>-6.25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0.38672252658717371</v>
      </c>
      <c r="E81" s="143">
        <v>12</v>
      </c>
      <c r="F81" s="144">
        <v>10</v>
      </c>
      <c r="G81" s="144">
        <v>11</v>
      </c>
      <c r="H81" s="144">
        <v>11</v>
      </c>
      <c r="I81" s="145">
        <v>11</v>
      </c>
      <c r="J81" s="143">
        <v>1</v>
      </c>
      <c r="K81" s="146">
        <v>9.0909090909090917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35115</v>
      </c>
      <c r="C10" s="114">
        <v>19177</v>
      </c>
      <c r="D10" s="114">
        <v>15938</v>
      </c>
      <c r="E10" s="114">
        <v>28152</v>
      </c>
      <c r="F10" s="114">
        <v>6334</v>
      </c>
      <c r="G10" s="114">
        <v>3649</v>
      </c>
      <c r="H10" s="114">
        <v>10885</v>
      </c>
      <c r="I10" s="115">
        <v>5521</v>
      </c>
      <c r="J10" s="114">
        <v>4657</v>
      </c>
      <c r="K10" s="114">
        <v>864</v>
      </c>
      <c r="L10" s="423">
        <v>2265</v>
      </c>
      <c r="M10" s="424">
        <v>2729</v>
      </c>
    </row>
    <row r="11" spans="1:13" ht="11.1" customHeight="1" x14ac:dyDescent="0.2">
      <c r="A11" s="422" t="s">
        <v>387</v>
      </c>
      <c r="B11" s="115">
        <v>36213</v>
      </c>
      <c r="C11" s="114">
        <v>19905</v>
      </c>
      <c r="D11" s="114">
        <v>16308</v>
      </c>
      <c r="E11" s="114">
        <v>29040</v>
      </c>
      <c r="F11" s="114">
        <v>6549</v>
      </c>
      <c r="G11" s="114">
        <v>3581</v>
      </c>
      <c r="H11" s="114">
        <v>11363</v>
      </c>
      <c r="I11" s="115">
        <v>5756</v>
      </c>
      <c r="J11" s="114">
        <v>4772</v>
      </c>
      <c r="K11" s="114">
        <v>984</v>
      </c>
      <c r="L11" s="423">
        <v>3014</v>
      </c>
      <c r="M11" s="424">
        <v>1906</v>
      </c>
    </row>
    <row r="12" spans="1:13" ht="11.1" customHeight="1" x14ac:dyDescent="0.2">
      <c r="A12" s="422" t="s">
        <v>388</v>
      </c>
      <c r="B12" s="115">
        <v>36740</v>
      </c>
      <c r="C12" s="114">
        <v>20295</v>
      </c>
      <c r="D12" s="114">
        <v>16445</v>
      </c>
      <c r="E12" s="114">
        <v>29504</v>
      </c>
      <c r="F12" s="114">
        <v>6599</v>
      </c>
      <c r="G12" s="114">
        <v>3901</v>
      </c>
      <c r="H12" s="114">
        <v>11586</v>
      </c>
      <c r="I12" s="115">
        <v>5640</v>
      </c>
      <c r="J12" s="114">
        <v>4638</v>
      </c>
      <c r="K12" s="114">
        <v>1002</v>
      </c>
      <c r="L12" s="423">
        <v>2827</v>
      </c>
      <c r="M12" s="424">
        <v>2314</v>
      </c>
    </row>
    <row r="13" spans="1:13" s="110" customFormat="1" ht="11.1" customHeight="1" x14ac:dyDescent="0.2">
      <c r="A13" s="422" t="s">
        <v>389</v>
      </c>
      <c r="B13" s="115">
        <v>35570</v>
      </c>
      <c r="C13" s="114">
        <v>19529</v>
      </c>
      <c r="D13" s="114">
        <v>16041</v>
      </c>
      <c r="E13" s="114">
        <v>28465</v>
      </c>
      <c r="F13" s="114">
        <v>6464</v>
      </c>
      <c r="G13" s="114">
        <v>3683</v>
      </c>
      <c r="H13" s="114">
        <v>11365</v>
      </c>
      <c r="I13" s="115">
        <v>5652</v>
      </c>
      <c r="J13" s="114">
        <v>4708</v>
      </c>
      <c r="K13" s="114">
        <v>944</v>
      </c>
      <c r="L13" s="423">
        <v>1675</v>
      </c>
      <c r="M13" s="424">
        <v>2898</v>
      </c>
    </row>
    <row r="14" spans="1:13" ht="15" customHeight="1" x14ac:dyDescent="0.2">
      <c r="A14" s="422" t="s">
        <v>390</v>
      </c>
      <c r="B14" s="115">
        <v>35568</v>
      </c>
      <c r="C14" s="114">
        <v>19515</v>
      </c>
      <c r="D14" s="114">
        <v>16053</v>
      </c>
      <c r="E14" s="114">
        <v>27304</v>
      </c>
      <c r="F14" s="114">
        <v>7663</v>
      </c>
      <c r="G14" s="114">
        <v>3505</v>
      </c>
      <c r="H14" s="114">
        <v>11486</v>
      </c>
      <c r="I14" s="115">
        <v>5495</v>
      </c>
      <c r="J14" s="114">
        <v>4604</v>
      </c>
      <c r="K14" s="114">
        <v>891</v>
      </c>
      <c r="L14" s="423">
        <v>2425</v>
      </c>
      <c r="M14" s="424">
        <v>2489</v>
      </c>
    </row>
    <row r="15" spans="1:13" ht="11.1" customHeight="1" x14ac:dyDescent="0.2">
      <c r="A15" s="422" t="s">
        <v>387</v>
      </c>
      <c r="B15" s="115">
        <v>37607</v>
      </c>
      <c r="C15" s="114">
        <v>20204</v>
      </c>
      <c r="D15" s="114">
        <v>17403</v>
      </c>
      <c r="E15" s="114">
        <v>27973</v>
      </c>
      <c r="F15" s="114">
        <v>9040</v>
      </c>
      <c r="G15" s="114">
        <v>3478</v>
      </c>
      <c r="H15" s="114">
        <v>12348</v>
      </c>
      <c r="I15" s="115">
        <v>5722</v>
      </c>
      <c r="J15" s="114">
        <v>4717</v>
      </c>
      <c r="K15" s="114">
        <v>1005</v>
      </c>
      <c r="L15" s="423">
        <v>3003</v>
      </c>
      <c r="M15" s="424">
        <v>1926</v>
      </c>
    </row>
    <row r="16" spans="1:13" ht="11.1" customHeight="1" x14ac:dyDescent="0.2">
      <c r="A16" s="422" t="s">
        <v>388</v>
      </c>
      <c r="B16" s="115">
        <v>38231</v>
      </c>
      <c r="C16" s="114">
        <v>20599</v>
      </c>
      <c r="D16" s="114">
        <v>17632</v>
      </c>
      <c r="E16" s="114">
        <v>28839</v>
      </c>
      <c r="F16" s="114">
        <v>9362</v>
      </c>
      <c r="G16" s="114">
        <v>3786</v>
      </c>
      <c r="H16" s="114">
        <v>12583</v>
      </c>
      <c r="I16" s="115">
        <v>5641</v>
      </c>
      <c r="J16" s="114">
        <v>4600</v>
      </c>
      <c r="K16" s="114">
        <v>1041</v>
      </c>
      <c r="L16" s="423">
        <v>2841</v>
      </c>
      <c r="M16" s="424">
        <v>2353</v>
      </c>
    </row>
    <row r="17" spans="1:13" s="110" customFormat="1" ht="11.1" customHeight="1" x14ac:dyDescent="0.2">
      <c r="A17" s="422" t="s">
        <v>389</v>
      </c>
      <c r="B17" s="115">
        <v>37292</v>
      </c>
      <c r="C17" s="114">
        <v>19921</v>
      </c>
      <c r="D17" s="114">
        <v>17371</v>
      </c>
      <c r="E17" s="114">
        <v>28122</v>
      </c>
      <c r="F17" s="114">
        <v>9154</v>
      </c>
      <c r="G17" s="114">
        <v>3520</v>
      </c>
      <c r="H17" s="114">
        <v>12530</v>
      </c>
      <c r="I17" s="115">
        <v>5684</v>
      </c>
      <c r="J17" s="114">
        <v>4639</v>
      </c>
      <c r="K17" s="114">
        <v>1045</v>
      </c>
      <c r="L17" s="423">
        <v>1594</v>
      </c>
      <c r="M17" s="424">
        <v>2754</v>
      </c>
    </row>
    <row r="18" spans="1:13" ht="15" customHeight="1" x14ac:dyDescent="0.2">
      <c r="A18" s="422" t="s">
        <v>391</v>
      </c>
      <c r="B18" s="115">
        <v>37199</v>
      </c>
      <c r="C18" s="114">
        <v>19819</v>
      </c>
      <c r="D18" s="114">
        <v>17380</v>
      </c>
      <c r="E18" s="114">
        <v>27750</v>
      </c>
      <c r="F18" s="114">
        <v>9419</v>
      </c>
      <c r="G18" s="114">
        <v>3316</v>
      </c>
      <c r="H18" s="114">
        <v>12716</v>
      </c>
      <c r="I18" s="115">
        <v>5564</v>
      </c>
      <c r="J18" s="114">
        <v>4546</v>
      </c>
      <c r="K18" s="114">
        <v>1018</v>
      </c>
      <c r="L18" s="423">
        <v>2903</v>
      </c>
      <c r="M18" s="424">
        <v>3108</v>
      </c>
    </row>
    <row r="19" spans="1:13" ht="11.1" customHeight="1" x14ac:dyDescent="0.2">
      <c r="A19" s="422" t="s">
        <v>387</v>
      </c>
      <c r="B19" s="115">
        <v>38091</v>
      </c>
      <c r="C19" s="114">
        <v>20388</v>
      </c>
      <c r="D19" s="114">
        <v>17703</v>
      </c>
      <c r="E19" s="114">
        <v>28273</v>
      </c>
      <c r="F19" s="114">
        <v>9775</v>
      </c>
      <c r="G19" s="114">
        <v>3146</v>
      </c>
      <c r="H19" s="114">
        <v>13244</v>
      </c>
      <c r="I19" s="115">
        <v>5745</v>
      </c>
      <c r="J19" s="114">
        <v>4658</v>
      </c>
      <c r="K19" s="114">
        <v>1087</v>
      </c>
      <c r="L19" s="423">
        <v>2813</v>
      </c>
      <c r="M19" s="424">
        <v>1927</v>
      </c>
    </row>
    <row r="20" spans="1:13" ht="11.1" customHeight="1" x14ac:dyDescent="0.2">
      <c r="A20" s="422" t="s">
        <v>388</v>
      </c>
      <c r="B20" s="115">
        <v>38763</v>
      </c>
      <c r="C20" s="114">
        <v>20844</v>
      </c>
      <c r="D20" s="114">
        <v>17919</v>
      </c>
      <c r="E20" s="114">
        <v>28800</v>
      </c>
      <c r="F20" s="114">
        <v>9956</v>
      </c>
      <c r="G20" s="114">
        <v>3450</v>
      </c>
      <c r="H20" s="114">
        <v>13463</v>
      </c>
      <c r="I20" s="115">
        <v>5630</v>
      </c>
      <c r="J20" s="114">
        <v>4501</v>
      </c>
      <c r="K20" s="114">
        <v>1129</v>
      </c>
      <c r="L20" s="423">
        <v>2811</v>
      </c>
      <c r="M20" s="424">
        <v>2233</v>
      </c>
    </row>
    <row r="21" spans="1:13" s="110" customFormat="1" ht="11.1" customHeight="1" x14ac:dyDescent="0.2">
      <c r="A21" s="422" t="s">
        <v>389</v>
      </c>
      <c r="B21" s="115">
        <v>37459</v>
      </c>
      <c r="C21" s="114">
        <v>19899</v>
      </c>
      <c r="D21" s="114">
        <v>17560</v>
      </c>
      <c r="E21" s="114">
        <v>27764</v>
      </c>
      <c r="F21" s="114">
        <v>9686</v>
      </c>
      <c r="G21" s="114">
        <v>3179</v>
      </c>
      <c r="H21" s="114">
        <v>13295</v>
      </c>
      <c r="I21" s="115">
        <v>5577</v>
      </c>
      <c r="J21" s="114">
        <v>4471</v>
      </c>
      <c r="K21" s="114">
        <v>1106</v>
      </c>
      <c r="L21" s="423">
        <v>1484</v>
      </c>
      <c r="M21" s="424">
        <v>2859</v>
      </c>
    </row>
    <row r="22" spans="1:13" ht="15" customHeight="1" x14ac:dyDescent="0.2">
      <c r="A22" s="422" t="s">
        <v>392</v>
      </c>
      <c r="B22" s="115">
        <v>37211</v>
      </c>
      <c r="C22" s="114">
        <v>19704</v>
      </c>
      <c r="D22" s="114">
        <v>17507</v>
      </c>
      <c r="E22" s="114">
        <v>27409</v>
      </c>
      <c r="F22" s="114">
        <v>9727</v>
      </c>
      <c r="G22" s="114">
        <v>2966</v>
      </c>
      <c r="H22" s="114">
        <v>13371</v>
      </c>
      <c r="I22" s="115">
        <v>5536</v>
      </c>
      <c r="J22" s="114">
        <v>4475</v>
      </c>
      <c r="K22" s="114">
        <v>1061</v>
      </c>
      <c r="L22" s="423">
        <v>2571</v>
      </c>
      <c r="M22" s="424">
        <v>2886</v>
      </c>
    </row>
    <row r="23" spans="1:13" ht="11.1" customHeight="1" x14ac:dyDescent="0.2">
      <c r="A23" s="422" t="s">
        <v>387</v>
      </c>
      <c r="B23" s="115">
        <v>38197</v>
      </c>
      <c r="C23" s="114">
        <v>20425</v>
      </c>
      <c r="D23" s="114">
        <v>17772</v>
      </c>
      <c r="E23" s="114">
        <v>28202</v>
      </c>
      <c r="F23" s="114">
        <v>9897</v>
      </c>
      <c r="G23" s="114">
        <v>2822</v>
      </c>
      <c r="H23" s="114">
        <v>13990</v>
      </c>
      <c r="I23" s="115">
        <v>5686</v>
      </c>
      <c r="J23" s="114">
        <v>4553</v>
      </c>
      <c r="K23" s="114">
        <v>1133</v>
      </c>
      <c r="L23" s="423">
        <v>2881</v>
      </c>
      <c r="M23" s="424">
        <v>1938</v>
      </c>
    </row>
    <row r="24" spans="1:13" ht="11.1" customHeight="1" x14ac:dyDescent="0.2">
      <c r="A24" s="422" t="s">
        <v>388</v>
      </c>
      <c r="B24" s="115">
        <v>38911</v>
      </c>
      <c r="C24" s="114">
        <v>20883</v>
      </c>
      <c r="D24" s="114">
        <v>18028</v>
      </c>
      <c r="E24" s="114">
        <v>28145</v>
      </c>
      <c r="F24" s="114">
        <v>10122</v>
      </c>
      <c r="G24" s="114">
        <v>3034</v>
      </c>
      <c r="H24" s="114">
        <v>14229</v>
      </c>
      <c r="I24" s="115">
        <v>5606</v>
      </c>
      <c r="J24" s="114">
        <v>4431</v>
      </c>
      <c r="K24" s="114">
        <v>1175</v>
      </c>
      <c r="L24" s="423">
        <v>2819</v>
      </c>
      <c r="M24" s="424">
        <v>2378</v>
      </c>
    </row>
    <row r="25" spans="1:13" s="110" customFormat="1" ht="11.1" customHeight="1" x14ac:dyDescent="0.2">
      <c r="A25" s="422" t="s">
        <v>389</v>
      </c>
      <c r="B25" s="115">
        <v>38039</v>
      </c>
      <c r="C25" s="114">
        <v>20337</v>
      </c>
      <c r="D25" s="114">
        <v>17702</v>
      </c>
      <c r="E25" s="114">
        <v>27350</v>
      </c>
      <c r="F25" s="114">
        <v>10032</v>
      </c>
      <c r="G25" s="114">
        <v>2842</v>
      </c>
      <c r="H25" s="114">
        <v>14131</v>
      </c>
      <c r="I25" s="115">
        <v>5593</v>
      </c>
      <c r="J25" s="114">
        <v>4465</v>
      </c>
      <c r="K25" s="114">
        <v>1128</v>
      </c>
      <c r="L25" s="423">
        <v>1595</v>
      </c>
      <c r="M25" s="424">
        <v>2558</v>
      </c>
    </row>
    <row r="26" spans="1:13" ht="15" customHeight="1" x14ac:dyDescent="0.2">
      <c r="A26" s="422" t="s">
        <v>393</v>
      </c>
      <c r="B26" s="115">
        <v>38010</v>
      </c>
      <c r="C26" s="114">
        <v>20385</v>
      </c>
      <c r="D26" s="114">
        <v>17625</v>
      </c>
      <c r="E26" s="114">
        <v>27381</v>
      </c>
      <c r="F26" s="114">
        <v>9969</v>
      </c>
      <c r="G26" s="114">
        <v>2697</v>
      </c>
      <c r="H26" s="114">
        <v>14338</v>
      </c>
      <c r="I26" s="115">
        <v>5466</v>
      </c>
      <c r="J26" s="114">
        <v>4376</v>
      </c>
      <c r="K26" s="114">
        <v>1090</v>
      </c>
      <c r="L26" s="423">
        <v>2588</v>
      </c>
      <c r="M26" s="424">
        <v>2460</v>
      </c>
    </row>
    <row r="27" spans="1:13" ht="11.1" customHeight="1" x14ac:dyDescent="0.2">
      <c r="A27" s="422" t="s">
        <v>387</v>
      </c>
      <c r="B27" s="115">
        <v>38757</v>
      </c>
      <c r="C27" s="114">
        <v>20718</v>
      </c>
      <c r="D27" s="114">
        <v>18039</v>
      </c>
      <c r="E27" s="114">
        <v>27840</v>
      </c>
      <c r="F27" s="114">
        <v>10260</v>
      </c>
      <c r="G27" s="114">
        <v>2574</v>
      </c>
      <c r="H27" s="114">
        <v>14803</v>
      </c>
      <c r="I27" s="115">
        <v>5748</v>
      </c>
      <c r="J27" s="114">
        <v>4553</v>
      </c>
      <c r="K27" s="114">
        <v>1195</v>
      </c>
      <c r="L27" s="423">
        <v>2836</v>
      </c>
      <c r="M27" s="424">
        <v>1980</v>
      </c>
    </row>
    <row r="28" spans="1:13" ht="11.1" customHeight="1" x14ac:dyDescent="0.2">
      <c r="A28" s="422" t="s">
        <v>388</v>
      </c>
      <c r="B28" s="115">
        <v>38935</v>
      </c>
      <c r="C28" s="114">
        <v>20898</v>
      </c>
      <c r="D28" s="114">
        <v>18037</v>
      </c>
      <c r="E28" s="114">
        <v>28276</v>
      </c>
      <c r="F28" s="114">
        <v>10600</v>
      </c>
      <c r="G28" s="114">
        <v>2740</v>
      </c>
      <c r="H28" s="114">
        <v>14774</v>
      </c>
      <c r="I28" s="115">
        <v>5720</v>
      </c>
      <c r="J28" s="114">
        <v>4478</v>
      </c>
      <c r="K28" s="114">
        <v>1242</v>
      </c>
      <c r="L28" s="423">
        <v>2736</v>
      </c>
      <c r="M28" s="424">
        <v>2581</v>
      </c>
    </row>
    <row r="29" spans="1:13" s="110" customFormat="1" ht="11.1" customHeight="1" x14ac:dyDescent="0.2">
      <c r="A29" s="422" t="s">
        <v>389</v>
      </c>
      <c r="B29" s="115">
        <v>38048</v>
      </c>
      <c r="C29" s="114">
        <v>20216</v>
      </c>
      <c r="D29" s="114">
        <v>17832</v>
      </c>
      <c r="E29" s="114">
        <v>27427</v>
      </c>
      <c r="F29" s="114">
        <v>10603</v>
      </c>
      <c r="G29" s="114">
        <v>2592</v>
      </c>
      <c r="H29" s="114">
        <v>14523</v>
      </c>
      <c r="I29" s="115">
        <v>5523</v>
      </c>
      <c r="J29" s="114">
        <v>4392</v>
      </c>
      <c r="K29" s="114">
        <v>1131</v>
      </c>
      <c r="L29" s="423">
        <v>1556</v>
      </c>
      <c r="M29" s="424">
        <v>2620</v>
      </c>
    </row>
    <row r="30" spans="1:13" ht="15" customHeight="1" x14ac:dyDescent="0.2">
      <c r="A30" s="422" t="s">
        <v>394</v>
      </c>
      <c r="B30" s="115">
        <v>37940</v>
      </c>
      <c r="C30" s="114">
        <v>20119</v>
      </c>
      <c r="D30" s="114">
        <v>17821</v>
      </c>
      <c r="E30" s="114">
        <v>27134</v>
      </c>
      <c r="F30" s="114">
        <v>10794</v>
      </c>
      <c r="G30" s="114">
        <v>2440</v>
      </c>
      <c r="H30" s="114">
        <v>14620</v>
      </c>
      <c r="I30" s="115">
        <v>5163</v>
      </c>
      <c r="J30" s="114">
        <v>4048</v>
      </c>
      <c r="K30" s="114">
        <v>1115</v>
      </c>
      <c r="L30" s="423">
        <v>2536</v>
      </c>
      <c r="M30" s="424">
        <v>2665</v>
      </c>
    </row>
    <row r="31" spans="1:13" ht="11.1" customHeight="1" x14ac:dyDescent="0.2">
      <c r="A31" s="422" t="s">
        <v>387</v>
      </c>
      <c r="B31" s="115">
        <v>38793</v>
      </c>
      <c r="C31" s="114">
        <v>20449</v>
      </c>
      <c r="D31" s="114">
        <v>18344</v>
      </c>
      <c r="E31" s="114">
        <v>27598</v>
      </c>
      <c r="F31" s="114">
        <v>11187</v>
      </c>
      <c r="G31" s="114">
        <v>2322</v>
      </c>
      <c r="H31" s="114">
        <v>15086</v>
      </c>
      <c r="I31" s="115">
        <v>5461</v>
      </c>
      <c r="J31" s="114">
        <v>4186</v>
      </c>
      <c r="K31" s="114">
        <v>1275</v>
      </c>
      <c r="L31" s="423">
        <v>3010</v>
      </c>
      <c r="M31" s="424">
        <v>2074</v>
      </c>
    </row>
    <row r="32" spans="1:13" ht="11.1" customHeight="1" x14ac:dyDescent="0.2">
      <c r="A32" s="422" t="s">
        <v>388</v>
      </c>
      <c r="B32" s="115">
        <v>38926</v>
      </c>
      <c r="C32" s="114">
        <v>20625</v>
      </c>
      <c r="D32" s="114">
        <v>18301</v>
      </c>
      <c r="E32" s="114">
        <v>27588</v>
      </c>
      <c r="F32" s="114">
        <v>11333</v>
      </c>
      <c r="G32" s="114">
        <v>2523</v>
      </c>
      <c r="H32" s="114">
        <v>15036</v>
      </c>
      <c r="I32" s="115">
        <v>5321</v>
      </c>
      <c r="J32" s="114">
        <v>4053</v>
      </c>
      <c r="K32" s="114">
        <v>1268</v>
      </c>
      <c r="L32" s="423">
        <v>2640</v>
      </c>
      <c r="M32" s="424">
        <v>2552</v>
      </c>
    </row>
    <row r="33" spans="1:13" s="110" customFormat="1" ht="11.1" customHeight="1" x14ac:dyDescent="0.2">
      <c r="A33" s="422" t="s">
        <v>389</v>
      </c>
      <c r="B33" s="115">
        <v>38040</v>
      </c>
      <c r="C33" s="114">
        <v>20108</v>
      </c>
      <c r="D33" s="114">
        <v>17932</v>
      </c>
      <c r="E33" s="114">
        <v>26899</v>
      </c>
      <c r="F33" s="114">
        <v>11139</v>
      </c>
      <c r="G33" s="114">
        <v>2399</v>
      </c>
      <c r="H33" s="114">
        <v>14789</v>
      </c>
      <c r="I33" s="115">
        <v>5236</v>
      </c>
      <c r="J33" s="114">
        <v>4011</v>
      </c>
      <c r="K33" s="114">
        <v>1225</v>
      </c>
      <c r="L33" s="423">
        <v>1801</v>
      </c>
      <c r="M33" s="424">
        <v>2721</v>
      </c>
    </row>
    <row r="34" spans="1:13" ht="15" customHeight="1" x14ac:dyDescent="0.2">
      <c r="A34" s="422" t="s">
        <v>395</v>
      </c>
      <c r="B34" s="115">
        <v>38094</v>
      </c>
      <c r="C34" s="114">
        <v>20143</v>
      </c>
      <c r="D34" s="114">
        <v>17951</v>
      </c>
      <c r="E34" s="114">
        <v>26898</v>
      </c>
      <c r="F34" s="114">
        <v>11194</v>
      </c>
      <c r="G34" s="114">
        <v>2278</v>
      </c>
      <c r="H34" s="114">
        <v>14943</v>
      </c>
      <c r="I34" s="115">
        <v>5246</v>
      </c>
      <c r="J34" s="114">
        <v>4011</v>
      </c>
      <c r="K34" s="114">
        <v>1235</v>
      </c>
      <c r="L34" s="423">
        <v>2621</v>
      </c>
      <c r="M34" s="424">
        <v>2600</v>
      </c>
    </row>
    <row r="35" spans="1:13" ht="11.1" customHeight="1" x14ac:dyDescent="0.2">
      <c r="A35" s="422" t="s">
        <v>387</v>
      </c>
      <c r="B35" s="115">
        <v>38775</v>
      </c>
      <c r="C35" s="114">
        <v>20432</v>
      </c>
      <c r="D35" s="114">
        <v>18343</v>
      </c>
      <c r="E35" s="114">
        <v>27288</v>
      </c>
      <c r="F35" s="114">
        <v>11487</v>
      </c>
      <c r="G35" s="114">
        <v>2216</v>
      </c>
      <c r="H35" s="114">
        <v>15418</v>
      </c>
      <c r="I35" s="115">
        <v>5497</v>
      </c>
      <c r="J35" s="114">
        <v>4152</v>
      </c>
      <c r="K35" s="114">
        <v>1345</v>
      </c>
      <c r="L35" s="423">
        <v>2721</v>
      </c>
      <c r="M35" s="424">
        <v>2066</v>
      </c>
    </row>
    <row r="36" spans="1:13" ht="11.1" customHeight="1" x14ac:dyDescent="0.2">
      <c r="A36" s="422" t="s">
        <v>388</v>
      </c>
      <c r="B36" s="115">
        <v>39037</v>
      </c>
      <c r="C36" s="114">
        <v>20703</v>
      </c>
      <c r="D36" s="114">
        <v>18334</v>
      </c>
      <c r="E36" s="114">
        <v>27395</v>
      </c>
      <c r="F36" s="114">
        <v>11642</v>
      </c>
      <c r="G36" s="114">
        <v>2449</v>
      </c>
      <c r="H36" s="114">
        <v>15410</v>
      </c>
      <c r="I36" s="115">
        <v>5402</v>
      </c>
      <c r="J36" s="114">
        <v>4063</v>
      </c>
      <c r="K36" s="114">
        <v>1339</v>
      </c>
      <c r="L36" s="423">
        <v>2698</v>
      </c>
      <c r="M36" s="424">
        <v>2522</v>
      </c>
    </row>
    <row r="37" spans="1:13" s="110" customFormat="1" ht="11.1" customHeight="1" x14ac:dyDescent="0.2">
      <c r="A37" s="422" t="s">
        <v>389</v>
      </c>
      <c r="B37" s="115">
        <v>39170</v>
      </c>
      <c r="C37" s="114">
        <v>20843</v>
      </c>
      <c r="D37" s="114">
        <v>18327</v>
      </c>
      <c r="E37" s="114">
        <v>27837</v>
      </c>
      <c r="F37" s="114">
        <v>11333</v>
      </c>
      <c r="G37" s="114">
        <v>2751</v>
      </c>
      <c r="H37" s="114">
        <v>15486</v>
      </c>
      <c r="I37" s="115">
        <v>5145</v>
      </c>
      <c r="J37" s="114">
        <v>3893</v>
      </c>
      <c r="K37" s="114">
        <v>1252</v>
      </c>
      <c r="L37" s="423">
        <v>1837</v>
      </c>
      <c r="M37" s="424">
        <v>2623</v>
      </c>
    </row>
    <row r="38" spans="1:13" ht="15" customHeight="1" x14ac:dyDescent="0.2">
      <c r="A38" s="425" t="s">
        <v>396</v>
      </c>
      <c r="B38" s="115">
        <v>39396</v>
      </c>
      <c r="C38" s="114">
        <v>20952</v>
      </c>
      <c r="D38" s="114">
        <v>18444</v>
      </c>
      <c r="E38" s="114">
        <v>27880</v>
      </c>
      <c r="F38" s="114">
        <v>11516</v>
      </c>
      <c r="G38" s="114">
        <v>2626</v>
      </c>
      <c r="H38" s="114">
        <v>15665</v>
      </c>
      <c r="I38" s="115">
        <v>4984</v>
      </c>
      <c r="J38" s="114">
        <v>3727</v>
      </c>
      <c r="K38" s="114">
        <v>1257</v>
      </c>
      <c r="L38" s="423">
        <v>2834</v>
      </c>
      <c r="M38" s="424">
        <v>2669</v>
      </c>
    </row>
    <row r="39" spans="1:13" ht="11.1" customHeight="1" x14ac:dyDescent="0.2">
      <c r="A39" s="422" t="s">
        <v>387</v>
      </c>
      <c r="B39" s="115">
        <v>40855</v>
      </c>
      <c r="C39" s="114">
        <v>21923</v>
      </c>
      <c r="D39" s="114">
        <v>18932</v>
      </c>
      <c r="E39" s="114">
        <v>28949</v>
      </c>
      <c r="F39" s="114">
        <v>11906</v>
      </c>
      <c r="G39" s="114">
        <v>2591</v>
      </c>
      <c r="H39" s="114">
        <v>16243</v>
      </c>
      <c r="I39" s="115">
        <v>5289</v>
      </c>
      <c r="J39" s="114">
        <v>3892</v>
      </c>
      <c r="K39" s="114">
        <v>1397</v>
      </c>
      <c r="L39" s="423">
        <v>2813</v>
      </c>
      <c r="M39" s="424">
        <v>1976</v>
      </c>
    </row>
    <row r="40" spans="1:13" ht="11.1" customHeight="1" x14ac:dyDescent="0.2">
      <c r="A40" s="425" t="s">
        <v>388</v>
      </c>
      <c r="B40" s="115">
        <v>41116</v>
      </c>
      <c r="C40" s="114">
        <v>22111</v>
      </c>
      <c r="D40" s="114">
        <v>19005</v>
      </c>
      <c r="E40" s="114">
        <v>29080</v>
      </c>
      <c r="F40" s="114">
        <v>12036</v>
      </c>
      <c r="G40" s="114">
        <v>2836</v>
      </c>
      <c r="H40" s="114">
        <v>16217</v>
      </c>
      <c r="I40" s="115">
        <v>5280</v>
      </c>
      <c r="J40" s="114">
        <v>3886</v>
      </c>
      <c r="K40" s="114">
        <v>1394</v>
      </c>
      <c r="L40" s="423">
        <v>3040</v>
      </c>
      <c r="M40" s="424">
        <v>2851</v>
      </c>
    </row>
    <row r="41" spans="1:13" s="110" customFormat="1" ht="11.1" customHeight="1" x14ac:dyDescent="0.2">
      <c r="A41" s="422" t="s">
        <v>389</v>
      </c>
      <c r="B41" s="115">
        <v>40523</v>
      </c>
      <c r="C41" s="114">
        <v>21866</v>
      </c>
      <c r="D41" s="114">
        <v>18657</v>
      </c>
      <c r="E41" s="114">
        <v>28730</v>
      </c>
      <c r="F41" s="114">
        <v>11793</v>
      </c>
      <c r="G41" s="114">
        <v>2855</v>
      </c>
      <c r="H41" s="114">
        <v>16029</v>
      </c>
      <c r="I41" s="115">
        <v>4937</v>
      </c>
      <c r="J41" s="114">
        <v>3626</v>
      </c>
      <c r="K41" s="114">
        <v>1311</v>
      </c>
      <c r="L41" s="423">
        <v>1876</v>
      </c>
      <c r="M41" s="424">
        <v>2690</v>
      </c>
    </row>
    <row r="42" spans="1:13" ht="15" customHeight="1" x14ac:dyDescent="0.2">
      <c r="A42" s="422" t="s">
        <v>397</v>
      </c>
      <c r="B42" s="115">
        <v>40578</v>
      </c>
      <c r="C42" s="114">
        <v>21903</v>
      </c>
      <c r="D42" s="114">
        <v>18675</v>
      </c>
      <c r="E42" s="114">
        <v>28733</v>
      </c>
      <c r="F42" s="114">
        <v>11845</v>
      </c>
      <c r="G42" s="114">
        <v>2725</v>
      </c>
      <c r="H42" s="114">
        <v>16081</v>
      </c>
      <c r="I42" s="115">
        <v>4888</v>
      </c>
      <c r="J42" s="114">
        <v>3550</v>
      </c>
      <c r="K42" s="114">
        <v>1338</v>
      </c>
      <c r="L42" s="423">
        <v>2745</v>
      </c>
      <c r="M42" s="424">
        <v>2758</v>
      </c>
    </row>
    <row r="43" spans="1:13" ht="11.1" customHeight="1" x14ac:dyDescent="0.2">
      <c r="A43" s="422" t="s">
        <v>387</v>
      </c>
      <c r="B43" s="115">
        <v>41439</v>
      </c>
      <c r="C43" s="114">
        <v>22408</v>
      </c>
      <c r="D43" s="114">
        <v>19031</v>
      </c>
      <c r="E43" s="114">
        <v>29290</v>
      </c>
      <c r="F43" s="114">
        <v>12149</v>
      </c>
      <c r="G43" s="114">
        <v>2685</v>
      </c>
      <c r="H43" s="114">
        <v>16494</v>
      </c>
      <c r="I43" s="115">
        <v>5131</v>
      </c>
      <c r="J43" s="114">
        <v>3672</v>
      </c>
      <c r="K43" s="114">
        <v>1459</v>
      </c>
      <c r="L43" s="423">
        <v>3527</v>
      </c>
      <c r="M43" s="424">
        <v>2694</v>
      </c>
    </row>
    <row r="44" spans="1:13" ht="11.1" customHeight="1" x14ac:dyDescent="0.2">
      <c r="A44" s="422" t="s">
        <v>388</v>
      </c>
      <c r="B44" s="115">
        <v>41019</v>
      </c>
      <c r="C44" s="114">
        <v>21937</v>
      </c>
      <c r="D44" s="114">
        <v>19082</v>
      </c>
      <c r="E44" s="114">
        <v>28750</v>
      </c>
      <c r="F44" s="114">
        <v>12269</v>
      </c>
      <c r="G44" s="114">
        <v>3053</v>
      </c>
      <c r="H44" s="114">
        <v>16320</v>
      </c>
      <c r="I44" s="115">
        <v>5002</v>
      </c>
      <c r="J44" s="114">
        <v>3520</v>
      </c>
      <c r="K44" s="114">
        <v>1482</v>
      </c>
      <c r="L44" s="423">
        <v>2979</v>
      </c>
      <c r="M44" s="424">
        <v>3425</v>
      </c>
    </row>
    <row r="45" spans="1:13" s="110" customFormat="1" ht="11.1" customHeight="1" x14ac:dyDescent="0.2">
      <c r="A45" s="422" t="s">
        <v>389</v>
      </c>
      <c r="B45" s="115">
        <v>40440</v>
      </c>
      <c r="C45" s="114">
        <v>21644</v>
      </c>
      <c r="D45" s="114">
        <v>18796</v>
      </c>
      <c r="E45" s="114">
        <v>28293</v>
      </c>
      <c r="F45" s="114">
        <v>12147</v>
      </c>
      <c r="G45" s="114">
        <v>3025</v>
      </c>
      <c r="H45" s="114">
        <v>16091</v>
      </c>
      <c r="I45" s="115">
        <v>4836</v>
      </c>
      <c r="J45" s="114">
        <v>3412</v>
      </c>
      <c r="K45" s="114">
        <v>1424</v>
      </c>
      <c r="L45" s="423">
        <v>2057</v>
      </c>
      <c r="M45" s="424">
        <v>2695</v>
      </c>
    </row>
    <row r="46" spans="1:13" ht="15" customHeight="1" x14ac:dyDescent="0.2">
      <c r="A46" s="422" t="s">
        <v>398</v>
      </c>
      <c r="B46" s="115">
        <v>40520</v>
      </c>
      <c r="C46" s="114">
        <v>21678</v>
      </c>
      <c r="D46" s="114">
        <v>18842</v>
      </c>
      <c r="E46" s="114">
        <v>28290</v>
      </c>
      <c r="F46" s="114">
        <v>12230</v>
      </c>
      <c r="G46" s="114">
        <v>2866</v>
      </c>
      <c r="H46" s="114">
        <v>16249</v>
      </c>
      <c r="I46" s="115">
        <v>4692</v>
      </c>
      <c r="J46" s="114">
        <v>3308</v>
      </c>
      <c r="K46" s="114">
        <v>1384</v>
      </c>
      <c r="L46" s="423">
        <v>2777</v>
      </c>
      <c r="M46" s="424">
        <v>2794</v>
      </c>
    </row>
    <row r="47" spans="1:13" ht="11.1" customHeight="1" x14ac:dyDescent="0.2">
      <c r="A47" s="422" t="s">
        <v>387</v>
      </c>
      <c r="B47" s="115">
        <v>41065</v>
      </c>
      <c r="C47" s="114">
        <v>21961</v>
      </c>
      <c r="D47" s="114">
        <v>19104</v>
      </c>
      <c r="E47" s="114">
        <v>28528</v>
      </c>
      <c r="F47" s="114">
        <v>12537</v>
      </c>
      <c r="G47" s="114">
        <v>2802</v>
      </c>
      <c r="H47" s="114">
        <v>16532</v>
      </c>
      <c r="I47" s="115">
        <v>4981</v>
      </c>
      <c r="J47" s="114">
        <v>3480</v>
      </c>
      <c r="K47" s="114">
        <v>1501</v>
      </c>
      <c r="L47" s="423">
        <v>2872</v>
      </c>
      <c r="M47" s="424">
        <v>2324</v>
      </c>
    </row>
    <row r="48" spans="1:13" ht="11.1" customHeight="1" x14ac:dyDescent="0.2">
      <c r="A48" s="422" t="s">
        <v>388</v>
      </c>
      <c r="B48" s="115">
        <v>40760</v>
      </c>
      <c r="C48" s="114">
        <v>21859</v>
      </c>
      <c r="D48" s="114">
        <v>18901</v>
      </c>
      <c r="E48" s="114">
        <v>28078</v>
      </c>
      <c r="F48" s="114">
        <v>12682</v>
      </c>
      <c r="G48" s="114">
        <v>2899</v>
      </c>
      <c r="H48" s="114">
        <v>16354</v>
      </c>
      <c r="I48" s="115">
        <v>4945</v>
      </c>
      <c r="J48" s="114">
        <v>3404</v>
      </c>
      <c r="K48" s="114">
        <v>1541</v>
      </c>
      <c r="L48" s="423">
        <v>2959</v>
      </c>
      <c r="M48" s="424">
        <v>2489</v>
      </c>
    </row>
    <row r="49" spans="1:17" s="110" customFormat="1" ht="11.1" customHeight="1" x14ac:dyDescent="0.2">
      <c r="A49" s="422" t="s">
        <v>389</v>
      </c>
      <c r="B49" s="115">
        <v>40203</v>
      </c>
      <c r="C49" s="114">
        <v>21361</v>
      </c>
      <c r="D49" s="114">
        <v>18842</v>
      </c>
      <c r="E49" s="114">
        <v>27437</v>
      </c>
      <c r="F49" s="114">
        <v>12766</v>
      </c>
      <c r="G49" s="114">
        <v>2841</v>
      </c>
      <c r="H49" s="114">
        <v>16235</v>
      </c>
      <c r="I49" s="115">
        <v>4900</v>
      </c>
      <c r="J49" s="114">
        <v>3367</v>
      </c>
      <c r="K49" s="114">
        <v>1533</v>
      </c>
      <c r="L49" s="423">
        <v>1897</v>
      </c>
      <c r="M49" s="424">
        <v>2644</v>
      </c>
    </row>
    <row r="50" spans="1:17" ht="15" customHeight="1" x14ac:dyDescent="0.2">
      <c r="A50" s="422" t="s">
        <v>399</v>
      </c>
      <c r="B50" s="143">
        <v>40062</v>
      </c>
      <c r="C50" s="144">
        <v>21263</v>
      </c>
      <c r="D50" s="144">
        <v>18799</v>
      </c>
      <c r="E50" s="144">
        <v>27209</v>
      </c>
      <c r="F50" s="144">
        <v>12853</v>
      </c>
      <c r="G50" s="144">
        <v>2735</v>
      </c>
      <c r="H50" s="144">
        <v>16244</v>
      </c>
      <c r="I50" s="143">
        <v>4715</v>
      </c>
      <c r="J50" s="144">
        <v>3214</v>
      </c>
      <c r="K50" s="144">
        <v>1501</v>
      </c>
      <c r="L50" s="426">
        <v>2876</v>
      </c>
      <c r="M50" s="427">
        <v>3103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-1.1303060217176704</v>
      </c>
      <c r="C6" s="480">
        <f>'Tabelle 3.3'!J11</f>
        <v>0.49019607843137253</v>
      </c>
      <c r="D6" s="481">
        <f t="shared" ref="D6:E9" si="0">IF(OR(AND(B6&gt;=-50,B6&lt;=50),ISNUMBER(B6)=FALSE),B6,"")</f>
        <v>-1.1303060217176704</v>
      </c>
      <c r="E6" s="481">
        <f t="shared" si="0"/>
        <v>0.49019607843137253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0.7039980017060905</v>
      </c>
      <c r="C7" s="480">
        <f>'Tabelle 3.1'!J23</f>
        <v>-2.6006845590352197</v>
      </c>
      <c r="D7" s="481">
        <f t="shared" si="0"/>
        <v>0.7039980017060905</v>
      </c>
      <c r="E7" s="481">
        <f>IF(OR(AND(C7&gt;=-50,C7&lt;=50),ISNUMBER(C7)=FALSE),C7,"")</f>
        <v>-2.6006845590352197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-1.1303060217176704</v>
      </c>
      <c r="C14" s="480">
        <f>'Tabelle 3.3'!J11</f>
        <v>0.49019607843137253</v>
      </c>
      <c r="D14" s="481">
        <f>IF(OR(AND(B14&gt;=-50,B14&lt;=50),ISNUMBER(B14)=FALSE),B14,"")</f>
        <v>-1.1303060217176704</v>
      </c>
      <c r="E14" s="481">
        <f>IF(OR(AND(C14&gt;=-50,C14&lt;=50),ISNUMBER(C14)=FALSE),C14,"")</f>
        <v>0.49019607843137253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-3.8107752956636007</v>
      </c>
      <c r="C15" s="480">
        <f>'Tabelle 3.3'!J12</f>
        <v>2.0618556701030926</v>
      </c>
      <c r="D15" s="481">
        <f t="shared" ref="D15:E45" si="3">IF(OR(AND(B15&gt;=-50,B15&lt;=50),ISNUMBER(B15)=FALSE),B15,"")</f>
        <v>-3.8107752956636007</v>
      </c>
      <c r="E15" s="481">
        <f t="shared" si="3"/>
        <v>2.0618556701030926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-31.674712216858524</v>
      </c>
      <c r="C16" s="480">
        <f>'Tabelle 3.3'!J13</f>
        <v>0</v>
      </c>
      <c r="D16" s="481">
        <f t="shared" si="3"/>
        <v>-31.674712216858524</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-1.7379170366611696</v>
      </c>
      <c r="C17" s="480">
        <f>'Tabelle 3.3'!J14</f>
        <v>11.783439490445859</v>
      </c>
      <c r="D17" s="481">
        <f t="shared" si="3"/>
        <v>-1.7379170366611696</v>
      </c>
      <c r="E17" s="481">
        <f t="shared" si="3"/>
        <v>11.783439490445859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-2.9411764705882355</v>
      </c>
      <c r="C18" s="480">
        <f>'Tabelle 3.3'!J15</f>
        <v>47.761194029850749</v>
      </c>
      <c r="D18" s="481">
        <f t="shared" si="3"/>
        <v>-2.9411764705882355</v>
      </c>
      <c r="E18" s="481">
        <f t="shared" si="3"/>
        <v>47.761194029850749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0.16196954972465177</v>
      </c>
      <c r="C19" s="480">
        <f>'Tabelle 3.3'!J16</f>
        <v>5.5248618784530388</v>
      </c>
      <c r="D19" s="481">
        <f t="shared" si="3"/>
        <v>0.16196954972465177</v>
      </c>
      <c r="E19" s="481">
        <f t="shared" si="3"/>
        <v>5.5248618784530388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-2.9646238166417538</v>
      </c>
      <c r="C20" s="480">
        <f>'Tabelle 3.3'!J17</f>
        <v>-7.5757575757575761</v>
      </c>
      <c r="D20" s="481">
        <f t="shared" si="3"/>
        <v>-2.9646238166417538</v>
      </c>
      <c r="E20" s="481">
        <f t="shared" si="3"/>
        <v>-7.5757575757575761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1.9597457627118644</v>
      </c>
      <c r="C21" s="480">
        <f>'Tabelle 3.3'!J18</f>
        <v>2.7272727272727271</v>
      </c>
      <c r="D21" s="481">
        <f t="shared" si="3"/>
        <v>1.9597457627118644</v>
      </c>
      <c r="E21" s="481">
        <f t="shared" si="3"/>
        <v>2.7272727272727271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0.96828854998789637</v>
      </c>
      <c r="C22" s="480">
        <f>'Tabelle 3.3'!J19</f>
        <v>-5.0767414403778037</v>
      </c>
      <c r="D22" s="481">
        <f t="shared" si="3"/>
        <v>0.96828854998789637</v>
      </c>
      <c r="E22" s="481">
        <f t="shared" si="3"/>
        <v>-5.0767414403778037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0.37672666387609877</v>
      </c>
      <c r="C23" s="480">
        <f>'Tabelle 3.3'!J20</f>
        <v>-8.4905660377358494</v>
      </c>
      <c r="D23" s="481">
        <f t="shared" si="3"/>
        <v>0.37672666387609877</v>
      </c>
      <c r="E23" s="481">
        <f t="shared" si="3"/>
        <v>-8.4905660377358494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5.470635559131134</v>
      </c>
      <c r="C24" s="480">
        <f>'Tabelle 3.3'!J21</f>
        <v>-4.4334975369458132</v>
      </c>
      <c r="D24" s="481">
        <f t="shared" si="3"/>
        <v>5.470635559131134</v>
      </c>
      <c r="E24" s="481">
        <f t="shared" si="3"/>
        <v>-4.4334975369458132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1.348314606741573</v>
      </c>
      <c r="C25" s="480">
        <f>'Tabelle 3.3'!J22</f>
        <v>-6.0606060606060606</v>
      </c>
      <c r="D25" s="481">
        <f t="shared" si="3"/>
        <v>1.348314606741573</v>
      </c>
      <c r="E25" s="481">
        <f t="shared" si="3"/>
        <v>-6.0606060606060606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-0.1984126984126984</v>
      </c>
      <c r="C26" s="480">
        <f>'Tabelle 3.3'!J23</f>
        <v>0</v>
      </c>
      <c r="D26" s="481">
        <f t="shared" si="3"/>
        <v>-0.1984126984126984</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4.8614487117160911E-2</v>
      </c>
      <c r="C27" s="480">
        <f>'Tabelle 3.3'!J24</f>
        <v>-0.58309037900874638</v>
      </c>
      <c r="D27" s="481">
        <f t="shared" si="3"/>
        <v>4.8614487117160911E-2</v>
      </c>
      <c r="E27" s="481">
        <f t="shared" si="3"/>
        <v>-0.58309037900874638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14.568661971830986</v>
      </c>
      <c r="C28" s="480">
        <f>'Tabelle 3.3'!J25</f>
        <v>11.153846153846153</v>
      </c>
      <c r="D28" s="481">
        <f t="shared" si="3"/>
        <v>14.568661971830986</v>
      </c>
      <c r="E28" s="481">
        <f t="shared" si="3"/>
        <v>11.153846153846153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-20.198265179677819</v>
      </c>
      <c r="C29" s="480">
        <f>'Tabelle 3.3'!J26</f>
        <v>-22.222222222222221</v>
      </c>
      <c r="D29" s="481">
        <f t="shared" si="3"/>
        <v>-20.198265179677819</v>
      </c>
      <c r="E29" s="481">
        <f t="shared" si="3"/>
        <v>-22.222222222222221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2.2935779816513762</v>
      </c>
      <c r="C30" s="480">
        <f>'Tabelle 3.3'!J27</f>
        <v>1.3888888888888888</v>
      </c>
      <c r="D30" s="481">
        <f t="shared" si="3"/>
        <v>2.2935779816513762</v>
      </c>
      <c r="E30" s="481">
        <f t="shared" si="3"/>
        <v>1.3888888888888888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3.467297084318361</v>
      </c>
      <c r="C31" s="480">
        <f>'Tabelle 3.3'!J28</f>
        <v>2.8571428571428572</v>
      </c>
      <c r="D31" s="481">
        <f t="shared" si="3"/>
        <v>3.467297084318361</v>
      </c>
      <c r="E31" s="481">
        <f t="shared" si="3"/>
        <v>2.8571428571428572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-2.0541958041958042</v>
      </c>
      <c r="C32" s="480">
        <f>'Tabelle 3.3'!J29</f>
        <v>4.2452830188679247</v>
      </c>
      <c r="D32" s="481">
        <f t="shared" si="3"/>
        <v>-2.0541958041958042</v>
      </c>
      <c r="E32" s="481">
        <f t="shared" si="3"/>
        <v>4.2452830188679247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3.1505829818903499</v>
      </c>
      <c r="C33" s="480">
        <f>'Tabelle 3.3'!J30</f>
        <v>-5.833333333333333</v>
      </c>
      <c r="D33" s="481">
        <f t="shared" si="3"/>
        <v>3.1505829818903499</v>
      </c>
      <c r="E33" s="481">
        <f t="shared" si="3"/>
        <v>-5.833333333333333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0.88560885608856088</v>
      </c>
      <c r="C34" s="480">
        <f>'Tabelle 3.3'!J31</f>
        <v>-3.2482598607888633</v>
      </c>
      <c r="D34" s="481">
        <f t="shared" si="3"/>
        <v>0.88560885608856088</v>
      </c>
      <c r="E34" s="481">
        <f t="shared" si="3"/>
        <v>-3.2482598607888633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-3.8107752956636007</v>
      </c>
      <c r="C37" s="480">
        <f>'Tabelle 3.3'!J34</f>
        <v>2.0618556701030926</v>
      </c>
      <c r="D37" s="481">
        <f t="shared" si="3"/>
        <v>-3.8107752956636007</v>
      </c>
      <c r="E37" s="481">
        <f t="shared" si="3"/>
        <v>2.0618556701030926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-6.3823857302118174</v>
      </c>
      <c r="C38" s="480">
        <f>'Tabelle 3.3'!J35</f>
        <v>6.7946824224519942</v>
      </c>
      <c r="D38" s="481">
        <f t="shared" si="3"/>
        <v>-6.3823857302118174</v>
      </c>
      <c r="E38" s="481">
        <f t="shared" si="3"/>
        <v>6.7946824224519942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1.9167945841697169</v>
      </c>
      <c r="C39" s="480">
        <f>'Tabelle 3.3'!J36</f>
        <v>-0.63808065339458908</v>
      </c>
      <c r="D39" s="481">
        <f t="shared" si="3"/>
        <v>1.9167945841697169</v>
      </c>
      <c r="E39" s="481">
        <f t="shared" si="3"/>
        <v>-0.63808065339458908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1.9167945841697169</v>
      </c>
      <c r="C45" s="480">
        <f>'Tabelle 3.3'!J36</f>
        <v>-0.63808065339458908</v>
      </c>
      <c r="D45" s="481">
        <f t="shared" si="3"/>
        <v>1.9167945841697169</v>
      </c>
      <c r="E45" s="481">
        <f t="shared" si="3"/>
        <v>-0.63808065339458908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38010</v>
      </c>
      <c r="C51" s="487">
        <v>4376</v>
      </c>
      <c r="D51" s="487">
        <v>1090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38757</v>
      </c>
      <c r="C52" s="487">
        <v>4553</v>
      </c>
      <c r="D52" s="487">
        <v>1195</v>
      </c>
      <c r="E52" s="488">
        <f t="shared" ref="E52:G70" si="11">IF($A$51=37802,IF(COUNTBLANK(B$51:B$70)&gt;0,#N/A,B52/B$51*100),IF(COUNTBLANK(B$51:B$75)&gt;0,#N/A,B52/B$51*100))</f>
        <v>101.96527229676403</v>
      </c>
      <c r="F52" s="488">
        <f t="shared" si="11"/>
        <v>104.04478976234005</v>
      </c>
      <c r="G52" s="488">
        <f t="shared" si="11"/>
        <v>109.63302752293578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38935</v>
      </c>
      <c r="C53" s="487">
        <v>4478</v>
      </c>
      <c r="D53" s="487">
        <v>1242</v>
      </c>
      <c r="E53" s="488">
        <f t="shared" si="11"/>
        <v>102.43357011312813</v>
      </c>
      <c r="F53" s="488">
        <f t="shared" si="11"/>
        <v>102.33089579524679</v>
      </c>
      <c r="G53" s="488">
        <f t="shared" si="11"/>
        <v>113.94495412844037</v>
      </c>
      <c r="H53" s="489">
        <f>IF(ISERROR(L53)=TRUE,IF(MONTH(A53)=MONTH(MAX(A$51:A$75)),A53,""),"")</f>
        <v>41883</v>
      </c>
      <c r="I53" s="488">
        <f t="shared" si="12"/>
        <v>102.43357011312813</v>
      </c>
      <c r="J53" s="488">
        <f t="shared" si="10"/>
        <v>102.33089579524679</v>
      </c>
      <c r="K53" s="488">
        <f t="shared" si="10"/>
        <v>113.94495412844037</v>
      </c>
      <c r="L53" s="488" t="e">
        <f t="shared" si="13"/>
        <v>#N/A</v>
      </c>
    </row>
    <row r="54" spans="1:14" ht="15" customHeight="1" x14ac:dyDescent="0.2">
      <c r="A54" s="490" t="s">
        <v>462</v>
      </c>
      <c r="B54" s="487">
        <v>38048</v>
      </c>
      <c r="C54" s="487">
        <v>4392</v>
      </c>
      <c r="D54" s="487">
        <v>1131</v>
      </c>
      <c r="E54" s="488">
        <f t="shared" si="11"/>
        <v>100.0999736911339</v>
      </c>
      <c r="F54" s="488">
        <f t="shared" si="11"/>
        <v>100.36563071297988</v>
      </c>
      <c r="G54" s="488">
        <f t="shared" si="11"/>
        <v>103.76146788990826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37940</v>
      </c>
      <c r="C55" s="487">
        <v>4048</v>
      </c>
      <c r="D55" s="487">
        <v>1115</v>
      </c>
      <c r="E55" s="488">
        <f t="shared" si="11"/>
        <v>99.815837937384899</v>
      </c>
      <c r="F55" s="488">
        <f t="shared" si="11"/>
        <v>92.504570383912238</v>
      </c>
      <c r="G55" s="488">
        <f t="shared" si="11"/>
        <v>102.29357798165137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38793</v>
      </c>
      <c r="C56" s="487">
        <v>4186</v>
      </c>
      <c r="D56" s="487">
        <v>1275</v>
      </c>
      <c r="E56" s="488">
        <f t="shared" si="11"/>
        <v>102.05998421468034</v>
      </c>
      <c r="F56" s="488">
        <f t="shared" si="11"/>
        <v>95.658135283363805</v>
      </c>
      <c r="G56" s="488">
        <f t="shared" si="11"/>
        <v>116.97247706422019</v>
      </c>
      <c r="H56" s="489" t="str">
        <f t="shared" si="14"/>
        <v/>
      </c>
      <c r="I56" s="488" t="str">
        <f t="shared" si="12"/>
        <v/>
      </c>
      <c r="J56" s="488" t="str">
        <f t="shared" si="10"/>
        <v/>
      </c>
      <c r="K56" s="488" t="str">
        <f t="shared" si="10"/>
        <v/>
      </c>
      <c r="L56" s="488" t="e">
        <f t="shared" si="13"/>
        <v>#N/A</v>
      </c>
    </row>
    <row r="57" spans="1:14" ht="15" customHeight="1" x14ac:dyDescent="0.2">
      <c r="A57" s="490">
        <v>42248</v>
      </c>
      <c r="B57" s="487">
        <v>38926</v>
      </c>
      <c r="C57" s="487">
        <v>4053</v>
      </c>
      <c r="D57" s="487">
        <v>1268</v>
      </c>
      <c r="E57" s="488">
        <f t="shared" si="11"/>
        <v>102.40989213364904</v>
      </c>
      <c r="F57" s="488">
        <f t="shared" si="11"/>
        <v>92.618829981718463</v>
      </c>
      <c r="G57" s="488">
        <f t="shared" si="11"/>
        <v>116.3302752293578</v>
      </c>
      <c r="H57" s="489">
        <f t="shared" si="14"/>
        <v>42248</v>
      </c>
      <c r="I57" s="488">
        <f t="shared" si="12"/>
        <v>102.40989213364904</v>
      </c>
      <c r="J57" s="488">
        <f t="shared" si="10"/>
        <v>92.618829981718463</v>
      </c>
      <c r="K57" s="488">
        <f t="shared" si="10"/>
        <v>116.3302752293578</v>
      </c>
      <c r="L57" s="488" t="e">
        <f t="shared" si="13"/>
        <v>#N/A</v>
      </c>
    </row>
    <row r="58" spans="1:14" ht="15" customHeight="1" x14ac:dyDescent="0.2">
      <c r="A58" s="490" t="s">
        <v>465</v>
      </c>
      <c r="B58" s="487">
        <v>38040</v>
      </c>
      <c r="C58" s="487">
        <v>4011</v>
      </c>
      <c r="D58" s="487">
        <v>1225</v>
      </c>
      <c r="E58" s="488">
        <f t="shared" si="11"/>
        <v>100.07892659826361</v>
      </c>
      <c r="F58" s="488">
        <f t="shared" si="11"/>
        <v>91.659049360146255</v>
      </c>
      <c r="G58" s="488">
        <f t="shared" si="11"/>
        <v>112.38532110091744</v>
      </c>
      <c r="H58" s="489" t="str">
        <f t="shared" si="14"/>
        <v/>
      </c>
      <c r="I58" s="488" t="str">
        <f t="shared" si="12"/>
        <v/>
      </c>
      <c r="J58" s="488" t="str">
        <f t="shared" si="10"/>
        <v/>
      </c>
      <c r="K58" s="488" t="str">
        <f t="shared" si="10"/>
        <v/>
      </c>
      <c r="L58" s="488" t="e">
        <f t="shared" si="13"/>
        <v>#N/A</v>
      </c>
    </row>
    <row r="59" spans="1:14" ht="15" customHeight="1" x14ac:dyDescent="0.2">
      <c r="A59" s="490" t="s">
        <v>466</v>
      </c>
      <c r="B59" s="487">
        <v>38094</v>
      </c>
      <c r="C59" s="487">
        <v>4011</v>
      </c>
      <c r="D59" s="487">
        <v>1235</v>
      </c>
      <c r="E59" s="488">
        <f t="shared" si="11"/>
        <v>100.22099447513813</v>
      </c>
      <c r="F59" s="488">
        <f t="shared" si="11"/>
        <v>91.659049360146255</v>
      </c>
      <c r="G59" s="488">
        <f t="shared" si="11"/>
        <v>113.30275229357798</v>
      </c>
      <c r="H59" s="489" t="str">
        <f t="shared" si="14"/>
        <v/>
      </c>
      <c r="I59" s="488" t="str">
        <f t="shared" si="12"/>
        <v/>
      </c>
      <c r="J59" s="488" t="str">
        <f t="shared" si="10"/>
        <v/>
      </c>
      <c r="K59" s="488" t="str">
        <f t="shared" si="10"/>
        <v/>
      </c>
      <c r="L59" s="488" t="e">
        <f t="shared" si="13"/>
        <v>#N/A</v>
      </c>
    </row>
    <row r="60" spans="1:14" ht="15" customHeight="1" x14ac:dyDescent="0.2">
      <c r="A60" s="490" t="s">
        <v>467</v>
      </c>
      <c r="B60" s="487">
        <v>38775</v>
      </c>
      <c r="C60" s="487">
        <v>4152</v>
      </c>
      <c r="D60" s="487">
        <v>1345</v>
      </c>
      <c r="E60" s="488">
        <f t="shared" si="11"/>
        <v>102.01262825572218</v>
      </c>
      <c r="F60" s="488">
        <f t="shared" si="11"/>
        <v>94.881170018281537</v>
      </c>
      <c r="G60" s="488">
        <f t="shared" si="11"/>
        <v>123.39449541284404</v>
      </c>
      <c r="H60" s="489" t="str">
        <f t="shared" si="14"/>
        <v/>
      </c>
      <c r="I60" s="488" t="str">
        <f t="shared" si="12"/>
        <v/>
      </c>
      <c r="J60" s="488" t="str">
        <f t="shared" si="10"/>
        <v/>
      </c>
      <c r="K60" s="488" t="str">
        <f t="shared" si="10"/>
        <v/>
      </c>
      <c r="L60" s="488" t="e">
        <f t="shared" si="13"/>
        <v>#N/A</v>
      </c>
    </row>
    <row r="61" spans="1:14" ht="15" customHeight="1" x14ac:dyDescent="0.2">
      <c r="A61" s="490">
        <v>42614</v>
      </c>
      <c r="B61" s="487">
        <v>39037</v>
      </c>
      <c r="C61" s="487">
        <v>4063</v>
      </c>
      <c r="D61" s="487">
        <v>1339</v>
      </c>
      <c r="E61" s="488">
        <f t="shared" si="11"/>
        <v>102.70192054722442</v>
      </c>
      <c r="F61" s="488">
        <f t="shared" si="11"/>
        <v>92.847349177330898</v>
      </c>
      <c r="G61" s="488">
        <f t="shared" si="11"/>
        <v>122.8440366972477</v>
      </c>
      <c r="H61" s="489">
        <f t="shared" si="14"/>
        <v>42614</v>
      </c>
      <c r="I61" s="488">
        <f t="shared" si="12"/>
        <v>102.70192054722442</v>
      </c>
      <c r="J61" s="488">
        <f t="shared" si="10"/>
        <v>92.847349177330898</v>
      </c>
      <c r="K61" s="488">
        <f t="shared" si="10"/>
        <v>122.8440366972477</v>
      </c>
      <c r="L61" s="488" t="e">
        <f t="shared" si="13"/>
        <v>#N/A</v>
      </c>
    </row>
    <row r="62" spans="1:14" ht="15" customHeight="1" x14ac:dyDescent="0.2">
      <c r="A62" s="490" t="s">
        <v>468</v>
      </c>
      <c r="B62" s="487">
        <v>39170</v>
      </c>
      <c r="C62" s="487">
        <v>3893</v>
      </c>
      <c r="D62" s="487">
        <v>1252</v>
      </c>
      <c r="E62" s="488">
        <f t="shared" si="11"/>
        <v>103.0518284661931</v>
      </c>
      <c r="F62" s="488">
        <f t="shared" si="11"/>
        <v>88.962522851919559</v>
      </c>
      <c r="G62" s="488">
        <f t="shared" si="11"/>
        <v>114.86238532110092</v>
      </c>
      <c r="H62" s="489" t="str">
        <f t="shared" si="14"/>
        <v/>
      </c>
      <c r="I62" s="488" t="str">
        <f t="shared" si="12"/>
        <v/>
      </c>
      <c r="J62" s="488" t="str">
        <f t="shared" si="10"/>
        <v/>
      </c>
      <c r="K62" s="488" t="str">
        <f t="shared" si="10"/>
        <v/>
      </c>
      <c r="L62" s="488" t="e">
        <f t="shared" si="13"/>
        <v>#N/A</v>
      </c>
    </row>
    <row r="63" spans="1:14" ht="15" customHeight="1" x14ac:dyDescent="0.2">
      <c r="A63" s="490" t="s">
        <v>469</v>
      </c>
      <c r="B63" s="487">
        <v>39396</v>
      </c>
      <c r="C63" s="487">
        <v>3727</v>
      </c>
      <c r="D63" s="487">
        <v>1257</v>
      </c>
      <c r="E63" s="488">
        <f t="shared" si="11"/>
        <v>103.646408839779</v>
      </c>
      <c r="F63" s="488">
        <f t="shared" si="11"/>
        <v>85.169104204753197</v>
      </c>
      <c r="G63" s="488">
        <f t="shared" si="11"/>
        <v>115.3211009174312</v>
      </c>
      <c r="H63" s="489" t="str">
        <f t="shared" si="14"/>
        <v/>
      </c>
      <c r="I63" s="488" t="str">
        <f t="shared" si="12"/>
        <v/>
      </c>
      <c r="J63" s="488" t="str">
        <f t="shared" si="10"/>
        <v/>
      </c>
      <c r="K63" s="488" t="str">
        <f t="shared" si="10"/>
        <v/>
      </c>
      <c r="L63" s="488" t="e">
        <f t="shared" si="13"/>
        <v>#N/A</v>
      </c>
    </row>
    <row r="64" spans="1:14" ht="15" customHeight="1" x14ac:dyDescent="0.2">
      <c r="A64" s="490" t="s">
        <v>470</v>
      </c>
      <c r="B64" s="487">
        <v>40855</v>
      </c>
      <c r="C64" s="487">
        <v>3892</v>
      </c>
      <c r="D64" s="487">
        <v>1397</v>
      </c>
      <c r="E64" s="488">
        <f t="shared" si="11"/>
        <v>107.48487240199947</v>
      </c>
      <c r="F64" s="488">
        <f t="shared" si="11"/>
        <v>88.939670932358311</v>
      </c>
      <c r="G64" s="488">
        <f t="shared" si="11"/>
        <v>128.16513761467888</v>
      </c>
      <c r="H64" s="489" t="str">
        <f t="shared" si="14"/>
        <v/>
      </c>
      <c r="I64" s="488" t="str">
        <f t="shared" si="12"/>
        <v/>
      </c>
      <c r="J64" s="488" t="str">
        <f t="shared" si="10"/>
        <v/>
      </c>
      <c r="K64" s="488" t="str">
        <f t="shared" si="10"/>
        <v/>
      </c>
      <c r="L64" s="488" t="e">
        <f t="shared" si="13"/>
        <v>#N/A</v>
      </c>
    </row>
    <row r="65" spans="1:12" ht="15" customHeight="1" x14ac:dyDescent="0.2">
      <c r="A65" s="490">
        <v>42979</v>
      </c>
      <c r="B65" s="487">
        <v>41116</v>
      </c>
      <c r="C65" s="487">
        <v>3886</v>
      </c>
      <c r="D65" s="487">
        <v>1394</v>
      </c>
      <c r="E65" s="488">
        <f t="shared" si="11"/>
        <v>108.17153380689292</v>
      </c>
      <c r="F65" s="488">
        <f t="shared" si="11"/>
        <v>88.802559414990853</v>
      </c>
      <c r="G65" s="488">
        <f t="shared" si="11"/>
        <v>127.88990825688073</v>
      </c>
      <c r="H65" s="489">
        <f t="shared" si="14"/>
        <v>42979</v>
      </c>
      <c r="I65" s="488">
        <f t="shared" si="12"/>
        <v>108.17153380689292</v>
      </c>
      <c r="J65" s="488">
        <f t="shared" si="10"/>
        <v>88.802559414990853</v>
      </c>
      <c r="K65" s="488">
        <f t="shared" si="10"/>
        <v>127.88990825688073</v>
      </c>
      <c r="L65" s="488" t="e">
        <f t="shared" si="13"/>
        <v>#N/A</v>
      </c>
    </row>
    <row r="66" spans="1:12" ht="15" customHeight="1" x14ac:dyDescent="0.2">
      <c r="A66" s="490" t="s">
        <v>471</v>
      </c>
      <c r="B66" s="487">
        <v>40523</v>
      </c>
      <c r="C66" s="487">
        <v>3626</v>
      </c>
      <c r="D66" s="487">
        <v>1311</v>
      </c>
      <c r="E66" s="488">
        <f t="shared" si="11"/>
        <v>106.61141804788214</v>
      </c>
      <c r="F66" s="488">
        <f t="shared" si="11"/>
        <v>82.861060329067641</v>
      </c>
      <c r="G66" s="488">
        <f t="shared" si="11"/>
        <v>120.27522935779817</v>
      </c>
      <c r="H66" s="489" t="str">
        <f t="shared" si="14"/>
        <v/>
      </c>
      <c r="I66" s="488" t="str">
        <f t="shared" si="12"/>
        <v/>
      </c>
      <c r="J66" s="488" t="str">
        <f t="shared" si="10"/>
        <v/>
      </c>
      <c r="K66" s="488" t="str">
        <f t="shared" si="10"/>
        <v/>
      </c>
      <c r="L66" s="488" t="e">
        <f t="shared" si="13"/>
        <v>#N/A</v>
      </c>
    </row>
    <row r="67" spans="1:12" ht="15" customHeight="1" x14ac:dyDescent="0.2">
      <c r="A67" s="490" t="s">
        <v>472</v>
      </c>
      <c r="B67" s="487">
        <v>40578</v>
      </c>
      <c r="C67" s="487">
        <v>3550</v>
      </c>
      <c r="D67" s="487">
        <v>1338</v>
      </c>
      <c r="E67" s="488">
        <f t="shared" si="11"/>
        <v>106.75611681136543</v>
      </c>
      <c r="F67" s="488">
        <f t="shared" si="11"/>
        <v>81.124314442413166</v>
      </c>
      <c r="G67" s="488">
        <f t="shared" si="11"/>
        <v>122.75229357798165</v>
      </c>
      <c r="H67" s="489" t="str">
        <f t="shared" si="14"/>
        <v/>
      </c>
      <c r="I67" s="488" t="str">
        <f t="shared" si="12"/>
        <v/>
      </c>
      <c r="J67" s="488" t="str">
        <f t="shared" si="12"/>
        <v/>
      </c>
      <c r="K67" s="488" t="str">
        <f t="shared" si="12"/>
        <v/>
      </c>
      <c r="L67" s="488" t="e">
        <f t="shared" si="13"/>
        <v>#N/A</v>
      </c>
    </row>
    <row r="68" spans="1:12" ht="15" customHeight="1" x14ac:dyDescent="0.2">
      <c r="A68" s="490" t="s">
        <v>473</v>
      </c>
      <c r="B68" s="487">
        <v>41439</v>
      </c>
      <c r="C68" s="487">
        <v>3672</v>
      </c>
      <c r="D68" s="487">
        <v>1459</v>
      </c>
      <c r="E68" s="488">
        <f t="shared" si="11"/>
        <v>109.02131018153118</v>
      </c>
      <c r="F68" s="488">
        <f t="shared" si="11"/>
        <v>83.912248628884825</v>
      </c>
      <c r="G68" s="488">
        <f t="shared" si="11"/>
        <v>133.85321100917432</v>
      </c>
      <c r="H68" s="489" t="str">
        <f t="shared" si="14"/>
        <v/>
      </c>
      <c r="I68" s="488" t="str">
        <f t="shared" si="12"/>
        <v/>
      </c>
      <c r="J68" s="488" t="str">
        <f t="shared" si="12"/>
        <v/>
      </c>
      <c r="K68" s="488" t="str">
        <f t="shared" si="12"/>
        <v/>
      </c>
      <c r="L68" s="488" t="e">
        <f t="shared" si="13"/>
        <v>#N/A</v>
      </c>
    </row>
    <row r="69" spans="1:12" ht="15" customHeight="1" x14ac:dyDescent="0.2">
      <c r="A69" s="490">
        <v>43344</v>
      </c>
      <c r="B69" s="487">
        <v>41019</v>
      </c>
      <c r="C69" s="487">
        <v>3520</v>
      </c>
      <c r="D69" s="487">
        <v>1482</v>
      </c>
      <c r="E69" s="488">
        <f t="shared" si="11"/>
        <v>107.91633780584058</v>
      </c>
      <c r="F69" s="488">
        <f t="shared" si="11"/>
        <v>80.438756855575861</v>
      </c>
      <c r="G69" s="488">
        <f t="shared" si="11"/>
        <v>135.96330275229357</v>
      </c>
      <c r="H69" s="489">
        <f t="shared" si="14"/>
        <v>43344</v>
      </c>
      <c r="I69" s="488">
        <f t="shared" si="12"/>
        <v>107.91633780584058</v>
      </c>
      <c r="J69" s="488">
        <f t="shared" si="12"/>
        <v>80.438756855575861</v>
      </c>
      <c r="K69" s="488">
        <f t="shared" si="12"/>
        <v>135.96330275229357</v>
      </c>
      <c r="L69" s="488" t="e">
        <f t="shared" si="13"/>
        <v>#N/A</v>
      </c>
    </row>
    <row r="70" spans="1:12" ht="15" customHeight="1" x14ac:dyDescent="0.2">
      <c r="A70" s="490" t="s">
        <v>474</v>
      </c>
      <c r="B70" s="487">
        <v>40440</v>
      </c>
      <c r="C70" s="487">
        <v>3412</v>
      </c>
      <c r="D70" s="487">
        <v>1424</v>
      </c>
      <c r="E70" s="488">
        <f t="shared" si="11"/>
        <v>106.39305445935281</v>
      </c>
      <c r="F70" s="488">
        <f t="shared" si="11"/>
        <v>77.970749542961599</v>
      </c>
      <c r="G70" s="488">
        <f t="shared" si="11"/>
        <v>130.64220183486239</v>
      </c>
      <c r="H70" s="489" t="str">
        <f t="shared" si="14"/>
        <v/>
      </c>
      <c r="I70" s="488" t="str">
        <f t="shared" si="12"/>
        <v/>
      </c>
      <c r="J70" s="488" t="str">
        <f t="shared" si="12"/>
        <v/>
      </c>
      <c r="K70" s="488" t="str">
        <f t="shared" si="12"/>
        <v/>
      </c>
      <c r="L70" s="488" t="e">
        <f t="shared" si="13"/>
        <v>#N/A</v>
      </c>
    </row>
    <row r="71" spans="1:12" ht="15" customHeight="1" x14ac:dyDescent="0.2">
      <c r="A71" s="490" t="s">
        <v>475</v>
      </c>
      <c r="B71" s="487">
        <v>40520</v>
      </c>
      <c r="C71" s="487">
        <v>3308</v>
      </c>
      <c r="D71" s="487">
        <v>1384</v>
      </c>
      <c r="E71" s="491">
        <f t="shared" ref="E71:G75" si="15">IF($A$51=37802,IF(COUNTBLANK(B$51:B$70)&gt;0,#N/A,IF(ISBLANK(B71)=FALSE,B71/B$51*100,#N/A)),IF(COUNTBLANK(B$51:B$75)&gt;0,#N/A,B71/B$51*100))</f>
        <v>106.60352538805577</v>
      </c>
      <c r="F71" s="491">
        <f t="shared" si="15"/>
        <v>75.594149908592328</v>
      </c>
      <c r="G71" s="491">
        <f t="shared" si="15"/>
        <v>126.97247706422019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41065</v>
      </c>
      <c r="C72" s="487">
        <v>3480</v>
      </c>
      <c r="D72" s="487">
        <v>1501</v>
      </c>
      <c r="E72" s="491">
        <f t="shared" si="15"/>
        <v>108.03735858984479</v>
      </c>
      <c r="F72" s="491">
        <f t="shared" si="15"/>
        <v>79.524680073126149</v>
      </c>
      <c r="G72" s="491">
        <f t="shared" si="15"/>
        <v>137.7064220183486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40760</v>
      </c>
      <c r="C73" s="487">
        <v>3404</v>
      </c>
      <c r="D73" s="487">
        <v>1541</v>
      </c>
      <c r="E73" s="491">
        <f t="shared" si="15"/>
        <v>107.2349381741647</v>
      </c>
      <c r="F73" s="491">
        <f t="shared" si="15"/>
        <v>77.787934186471659</v>
      </c>
      <c r="G73" s="491">
        <f t="shared" si="15"/>
        <v>141.37614678899081</v>
      </c>
      <c r="H73" s="492">
        <f>IF(A$51=37802,IF(ISERROR(L73)=TRUE,IF(ISBLANK(A73)=FALSE,IF(MONTH(A73)=MONTH(MAX(A$51:A$75)),A73,""),""),""),IF(ISERROR(L73)=TRUE,IF(MONTH(A73)=MONTH(MAX(A$51:A$75)),A73,""),""))</f>
        <v>43709</v>
      </c>
      <c r="I73" s="488">
        <f t="shared" si="12"/>
        <v>107.2349381741647</v>
      </c>
      <c r="J73" s="488">
        <f t="shared" si="12"/>
        <v>77.787934186471659</v>
      </c>
      <c r="K73" s="488">
        <f t="shared" si="12"/>
        <v>141.37614678899081</v>
      </c>
      <c r="L73" s="488" t="e">
        <f t="shared" si="13"/>
        <v>#N/A</v>
      </c>
    </row>
    <row r="74" spans="1:12" ht="15" customHeight="1" x14ac:dyDescent="0.2">
      <c r="A74" s="490" t="s">
        <v>477</v>
      </c>
      <c r="B74" s="487">
        <v>40203</v>
      </c>
      <c r="C74" s="487">
        <v>3367</v>
      </c>
      <c r="D74" s="487">
        <v>1533</v>
      </c>
      <c r="E74" s="491">
        <f t="shared" si="15"/>
        <v>105.76953433307024</v>
      </c>
      <c r="F74" s="491">
        <f t="shared" si="15"/>
        <v>76.942413162705662</v>
      </c>
      <c r="G74" s="491">
        <f t="shared" si="15"/>
        <v>140.64220183486239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40062</v>
      </c>
      <c r="C75" s="493">
        <v>3214</v>
      </c>
      <c r="D75" s="493">
        <v>1501</v>
      </c>
      <c r="E75" s="491">
        <f t="shared" si="15"/>
        <v>105.39857932123124</v>
      </c>
      <c r="F75" s="491">
        <f t="shared" si="15"/>
        <v>73.446069469835464</v>
      </c>
      <c r="G75" s="491">
        <f t="shared" si="15"/>
        <v>137.7064220183486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107.2349381741647</v>
      </c>
      <c r="J77" s="488">
        <f>IF(J75&lt;&gt;"",J75,IF(J74&lt;&gt;"",J74,IF(J73&lt;&gt;"",J73,IF(J72&lt;&gt;"",J72,IF(J71&lt;&gt;"",J71,IF(J70&lt;&gt;"",J70,""))))))</f>
        <v>77.787934186471659</v>
      </c>
      <c r="K77" s="488">
        <f>IF(K75&lt;&gt;"",K75,IF(K74&lt;&gt;"",K74,IF(K73&lt;&gt;"",K73,IF(K72&lt;&gt;"",K72,IF(K71&lt;&gt;"",K71,IF(K70&lt;&gt;"",K70,""))))))</f>
        <v>141.37614678899081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+7,2%</v>
      </c>
      <c r="J79" s="488" t="str">
        <f>"GeB - ausschließlich: "&amp;IF(J77&gt;100,"+","")&amp;TEXT(J77-100,"0,0")&amp;"%"</f>
        <v>GeB - ausschließlich: -22,2%</v>
      </c>
      <c r="K79" s="488" t="str">
        <f>"GeB - im Nebenjob: "&amp;IF(K77&gt;100,"+","")&amp;TEXT(K77-100,"0,0")&amp;"%"</f>
        <v>GeB - im Nebenjob: +41,4%</v>
      </c>
    </row>
    <row r="81" spans="9:9" ht="15" customHeight="1" x14ac:dyDescent="0.2">
      <c r="I81" s="488" t="str">
        <f>IF(ISERROR(HLOOKUP(1,I$78:K$79,2,FALSE)),"",HLOOKUP(1,I$78:K$79,2,FALSE))</f>
        <v>GeB - im Nebenjob: +41,4%</v>
      </c>
    </row>
    <row r="82" spans="9:9" ht="15" customHeight="1" x14ac:dyDescent="0.2">
      <c r="I82" s="488" t="str">
        <f>IF(ISERROR(HLOOKUP(2,I$78:K$79,2,FALSE)),"",HLOOKUP(2,I$78:K$79,2,FALSE))</f>
        <v>SvB: +7,2%</v>
      </c>
    </row>
    <row r="83" spans="9:9" ht="15" customHeight="1" x14ac:dyDescent="0.2">
      <c r="I83" s="488" t="str">
        <f>IF(ISERROR(HLOOKUP(3,I$78:K$79,2,FALSE)),"",HLOOKUP(3,I$78:K$79,2,FALSE))</f>
        <v>GeB - ausschließlich: -22,2%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40062</v>
      </c>
      <c r="E12" s="114">
        <v>40203</v>
      </c>
      <c r="F12" s="114">
        <v>40760</v>
      </c>
      <c r="G12" s="114">
        <v>41065</v>
      </c>
      <c r="H12" s="114">
        <v>40520</v>
      </c>
      <c r="I12" s="115">
        <v>-458</v>
      </c>
      <c r="J12" s="116">
        <v>-1.1303060217176704</v>
      </c>
      <c r="N12" s="117"/>
    </row>
    <row r="13" spans="1:15" s="110" customFormat="1" ht="13.5" customHeight="1" x14ac:dyDescent="0.2">
      <c r="A13" s="118" t="s">
        <v>105</v>
      </c>
      <c r="B13" s="119" t="s">
        <v>106</v>
      </c>
      <c r="C13" s="113">
        <v>53.075233388248215</v>
      </c>
      <c r="D13" s="114">
        <v>21263</v>
      </c>
      <c r="E13" s="114">
        <v>21361</v>
      </c>
      <c r="F13" s="114">
        <v>21859</v>
      </c>
      <c r="G13" s="114">
        <v>21961</v>
      </c>
      <c r="H13" s="114">
        <v>21678</v>
      </c>
      <c r="I13" s="115">
        <v>-415</v>
      </c>
      <c r="J13" s="116">
        <v>-1.9143832456868715</v>
      </c>
    </row>
    <row r="14" spans="1:15" s="110" customFormat="1" ht="13.5" customHeight="1" x14ac:dyDescent="0.2">
      <c r="A14" s="120"/>
      <c r="B14" s="119" t="s">
        <v>107</v>
      </c>
      <c r="C14" s="113">
        <v>46.924766611751785</v>
      </c>
      <c r="D14" s="114">
        <v>18799</v>
      </c>
      <c r="E14" s="114">
        <v>18842</v>
      </c>
      <c r="F14" s="114">
        <v>18901</v>
      </c>
      <c r="G14" s="114">
        <v>19104</v>
      </c>
      <c r="H14" s="114">
        <v>18842</v>
      </c>
      <c r="I14" s="115">
        <v>-43</v>
      </c>
      <c r="J14" s="116">
        <v>-0.22821356543891308</v>
      </c>
    </row>
    <row r="15" spans="1:15" s="110" customFormat="1" ht="13.5" customHeight="1" x14ac:dyDescent="0.2">
      <c r="A15" s="118" t="s">
        <v>105</v>
      </c>
      <c r="B15" s="121" t="s">
        <v>108</v>
      </c>
      <c r="C15" s="113">
        <v>6.8269182766711598</v>
      </c>
      <c r="D15" s="114">
        <v>2735</v>
      </c>
      <c r="E15" s="114">
        <v>2841</v>
      </c>
      <c r="F15" s="114">
        <v>2899</v>
      </c>
      <c r="G15" s="114">
        <v>2802</v>
      </c>
      <c r="H15" s="114">
        <v>2866</v>
      </c>
      <c r="I15" s="115">
        <v>-131</v>
      </c>
      <c r="J15" s="116">
        <v>-4.5708304256803904</v>
      </c>
    </row>
    <row r="16" spans="1:15" s="110" customFormat="1" ht="13.5" customHeight="1" x14ac:dyDescent="0.2">
      <c r="A16" s="118"/>
      <c r="B16" s="121" t="s">
        <v>109</v>
      </c>
      <c r="C16" s="113">
        <v>66.005191952473666</v>
      </c>
      <c r="D16" s="114">
        <v>26443</v>
      </c>
      <c r="E16" s="114">
        <v>26518</v>
      </c>
      <c r="F16" s="114">
        <v>27028</v>
      </c>
      <c r="G16" s="114">
        <v>27362</v>
      </c>
      <c r="H16" s="114">
        <v>27040</v>
      </c>
      <c r="I16" s="115">
        <v>-597</v>
      </c>
      <c r="J16" s="116">
        <v>-2.2078402366863905</v>
      </c>
    </row>
    <row r="17" spans="1:10" s="110" customFormat="1" ht="13.5" customHeight="1" x14ac:dyDescent="0.2">
      <c r="A17" s="118"/>
      <c r="B17" s="121" t="s">
        <v>110</v>
      </c>
      <c r="C17" s="113">
        <v>26.321701362887524</v>
      </c>
      <c r="D17" s="114">
        <v>10545</v>
      </c>
      <c r="E17" s="114">
        <v>10498</v>
      </c>
      <c r="F17" s="114">
        <v>10518</v>
      </c>
      <c r="G17" s="114">
        <v>10591</v>
      </c>
      <c r="H17" s="114">
        <v>10316</v>
      </c>
      <c r="I17" s="115">
        <v>229</v>
      </c>
      <c r="J17" s="116">
        <v>2.2198526560682437</v>
      </c>
    </row>
    <row r="18" spans="1:10" s="110" customFormat="1" ht="13.5" customHeight="1" x14ac:dyDescent="0.2">
      <c r="A18" s="120"/>
      <c r="B18" s="121" t="s">
        <v>111</v>
      </c>
      <c r="C18" s="113">
        <v>0.84618840796765016</v>
      </c>
      <c r="D18" s="114">
        <v>339</v>
      </c>
      <c r="E18" s="114">
        <v>346</v>
      </c>
      <c r="F18" s="114">
        <v>315</v>
      </c>
      <c r="G18" s="114">
        <v>310</v>
      </c>
      <c r="H18" s="114">
        <v>298</v>
      </c>
      <c r="I18" s="115">
        <v>41</v>
      </c>
      <c r="J18" s="116">
        <v>13.758389261744966</v>
      </c>
    </row>
    <row r="19" spans="1:10" s="110" customFormat="1" ht="13.5" customHeight="1" x14ac:dyDescent="0.2">
      <c r="A19" s="120"/>
      <c r="B19" s="121" t="s">
        <v>112</v>
      </c>
      <c r="C19" s="113">
        <v>0.26209375468024559</v>
      </c>
      <c r="D19" s="114">
        <v>105</v>
      </c>
      <c r="E19" s="114">
        <v>111</v>
      </c>
      <c r="F19" s="114">
        <v>85</v>
      </c>
      <c r="G19" s="114">
        <v>84</v>
      </c>
      <c r="H19" s="114">
        <v>77</v>
      </c>
      <c r="I19" s="115">
        <v>28</v>
      </c>
      <c r="J19" s="116">
        <v>36.363636363636367</v>
      </c>
    </row>
    <row r="20" spans="1:10" s="110" customFormat="1" ht="13.5" customHeight="1" x14ac:dyDescent="0.2">
      <c r="A20" s="118" t="s">
        <v>113</v>
      </c>
      <c r="B20" s="122" t="s">
        <v>114</v>
      </c>
      <c r="C20" s="113">
        <v>67.917228296140976</v>
      </c>
      <c r="D20" s="114">
        <v>27209</v>
      </c>
      <c r="E20" s="114">
        <v>27437</v>
      </c>
      <c r="F20" s="114">
        <v>28078</v>
      </c>
      <c r="G20" s="114">
        <v>28528</v>
      </c>
      <c r="H20" s="114">
        <v>28290</v>
      </c>
      <c r="I20" s="115">
        <v>-1081</v>
      </c>
      <c r="J20" s="116">
        <v>-3.821138211382114</v>
      </c>
    </row>
    <row r="21" spans="1:10" s="110" customFormat="1" ht="13.5" customHeight="1" x14ac:dyDescent="0.2">
      <c r="A21" s="120"/>
      <c r="B21" s="122" t="s">
        <v>115</v>
      </c>
      <c r="C21" s="113">
        <v>32.082771703859017</v>
      </c>
      <c r="D21" s="114">
        <v>12853</v>
      </c>
      <c r="E21" s="114">
        <v>12766</v>
      </c>
      <c r="F21" s="114">
        <v>12682</v>
      </c>
      <c r="G21" s="114">
        <v>12537</v>
      </c>
      <c r="H21" s="114">
        <v>12230</v>
      </c>
      <c r="I21" s="115">
        <v>623</v>
      </c>
      <c r="J21" s="116">
        <v>5.0940310711365493</v>
      </c>
    </row>
    <row r="22" spans="1:10" s="110" customFormat="1" ht="13.5" customHeight="1" x14ac:dyDescent="0.2">
      <c r="A22" s="118" t="s">
        <v>113</v>
      </c>
      <c r="B22" s="122" t="s">
        <v>116</v>
      </c>
      <c r="C22" s="113">
        <v>96.365633268433925</v>
      </c>
      <c r="D22" s="114">
        <v>38606</v>
      </c>
      <c r="E22" s="114">
        <v>38787</v>
      </c>
      <c r="F22" s="114">
        <v>39221</v>
      </c>
      <c r="G22" s="114">
        <v>39580</v>
      </c>
      <c r="H22" s="114">
        <v>39202</v>
      </c>
      <c r="I22" s="115">
        <v>-596</v>
      </c>
      <c r="J22" s="116">
        <v>-1.5203305953777868</v>
      </c>
    </row>
    <row r="23" spans="1:10" s="110" customFormat="1" ht="13.5" customHeight="1" x14ac:dyDescent="0.2">
      <c r="A23" s="123"/>
      <c r="B23" s="124" t="s">
        <v>117</v>
      </c>
      <c r="C23" s="125">
        <v>3.6243822075782539</v>
      </c>
      <c r="D23" s="114">
        <v>1452</v>
      </c>
      <c r="E23" s="114">
        <v>1408</v>
      </c>
      <c r="F23" s="114">
        <v>1535</v>
      </c>
      <c r="G23" s="114">
        <v>1479</v>
      </c>
      <c r="H23" s="114">
        <v>1312</v>
      </c>
      <c r="I23" s="115">
        <v>140</v>
      </c>
      <c r="J23" s="116">
        <v>10.670731707317072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4715</v>
      </c>
      <c r="E26" s="114">
        <v>4900</v>
      </c>
      <c r="F26" s="114">
        <v>4945</v>
      </c>
      <c r="G26" s="114">
        <v>4981</v>
      </c>
      <c r="H26" s="140">
        <v>4692</v>
      </c>
      <c r="I26" s="115">
        <v>23</v>
      </c>
      <c r="J26" s="116">
        <v>0.49019607843137253</v>
      </c>
    </row>
    <row r="27" spans="1:10" s="110" customFormat="1" ht="13.5" customHeight="1" x14ac:dyDescent="0.2">
      <c r="A27" s="118" t="s">
        <v>105</v>
      </c>
      <c r="B27" s="119" t="s">
        <v>106</v>
      </c>
      <c r="C27" s="113">
        <v>42.226935312831387</v>
      </c>
      <c r="D27" s="115">
        <v>1991</v>
      </c>
      <c r="E27" s="114">
        <v>2066</v>
      </c>
      <c r="F27" s="114">
        <v>2077</v>
      </c>
      <c r="G27" s="114">
        <v>2067</v>
      </c>
      <c r="H27" s="140">
        <v>1938</v>
      </c>
      <c r="I27" s="115">
        <v>53</v>
      </c>
      <c r="J27" s="116">
        <v>2.734778121775026</v>
      </c>
    </row>
    <row r="28" spans="1:10" s="110" customFormat="1" ht="13.5" customHeight="1" x14ac:dyDescent="0.2">
      <c r="A28" s="120"/>
      <c r="B28" s="119" t="s">
        <v>107</v>
      </c>
      <c r="C28" s="113">
        <v>57.773064687168613</v>
      </c>
      <c r="D28" s="115">
        <v>2724</v>
      </c>
      <c r="E28" s="114">
        <v>2834</v>
      </c>
      <c r="F28" s="114">
        <v>2868</v>
      </c>
      <c r="G28" s="114">
        <v>2914</v>
      </c>
      <c r="H28" s="140">
        <v>2754</v>
      </c>
      <c r="I28" s="115">
        <v>-30</v>
      </c>
      <c r="J28" s="116">
        <v>-1.0893246187363834</v>
      </c>
    </row>
    <row r="29" spans="1:10" s="110" customFormat="1" ht="13.5" customHeight="1" x14ac:dyDescent="0.2">
      <c r="A29" s="118" t="s">
        <v>105</v>
      </c>
      <c r="B29" s="121" t="s">
        <v>108</v>
      </c>
      <c r="C29" s="113">
        <v>9.5652173913043477</v>
      </c>
      <c r="D29" s="115">
        <v>451</v>
      </c>
      <c r="E29" s="114">
        <v>470</v>
      </c>
      <c r="F29" s="114">
        <v>509</v>
      </c>
      <c r="G29" s="114">
        <v>514</v>
      </c>
      <c r="H29" s="140">
        <v>395</v>
      </c>
      <c r="I29" s="115">
        <v>56</v>
      </c>
      <c r="J29" s="116">
        <v>14.177215189873417</v>
      </c>
    </row>
    <row r="30" spans="1:10" s="110" customFormat="1" ht="13.5" customHeight="1" x14ac:dyDescent="0.2">
      <c r="A30" s="118"/>
      <c r="B30" s="121" t="s">
        <v>109</v>
      </c>
      <c r="C30" s="113">
        <v>40.954400848356308</v>
      </c>
      <c r="D30" s="115">
        <v>1931</v>
      </c>
      <c r="E30" s="114">
        <v>2039</v>
      </c>
      <c r="F30" s="114">
        <v>2026</v>
      </c>
      <c r="G30" s="114">
        <v>2037</v>
      </c>
      <c r="H30" s="140">
        <v>1977</v>
      </c>
      <c r="I30" s="115">
        <v>-46</v>
      </c>
      <c r="J30" s="116">
        <v>-2.3267577137076376</v>
      </c>
    </row>
    <row r="31" spans="1:10" s="110" customFormat="1" ht="13.5" customHeight="1" x14ac:dyDescent="0.2">
      <c r="A31" s="118"/>
      <c r="B31" s="121" t="s">
        <v>110</v>
      </c>
      <c r="C31" s="113">
        <v>25.408271474019088</v>
      </c>
      <c r="D31" s="115">
        <v>1198</v>
      </c>
      <c r="E31" s="114">
        <v>1213</v>
      </c>
      <c r="F31" s="114">
        <v>1244</v>
      </c>
      <c r="G31" s="114">
        <v>1282</v>
      </c>
      <c r="H31" s="140">
        <v>1270</v>
      </c>
      <c r="I31" s="115">
        <v>-72</v>
      </c>
      <c r="J31" s="116">
        <v>-5.6692913385826769</v>
      </c>
    </row>
    <row r="32" spans="1:10" s="110" customFormat="1" ht="13.5" customHeight="1" x14ac:dyDescent="0.2">
      <c r="A32" s="120"/>
      <c r="B32" s="121" t="s">
        <v>111</v>
      </c>
      <c r="C32" s="113">
        <v>24.072110286320253</v>
      </c>
      <c r="D32" s="115">
        <v>1135</v>
      </c>
      <c r="E32" s="114">
        <v>1178</v>
      </c>
      <c r="F32" s="114">
        <v>1166</v>
      </c>
      <c r="G32" s="114">
        <v>1148</v>
      </c>
      <c r="H32" s="140">
        <v>1050</v>
      </c>
      <c r="I32" s="115">
        <v>85</v>
      </c>
      <c r="J32" s="116">
        <v>8.0952380952380949</v>
      </c>
    </row>
    <row r="33" spans="1:10" s="110" customFormat="1" ht="13.5" customHeight="1" x14ac:dyDescent="0.2">
      <c r="A33" s="120"/>
      <c r="B33" s="121" t="s">
        <v>112</v>
      </c>
      <c r="C33" s="113">
        <v>3.2025450689289503</v>
      </c>
      <c r="D33" s="115">
        <v>151</v>
      </c>
      <c r="E33" s="114">
        <v>173</v>
      </c>
      <c r="F33" s="114">
        <v>166</v>
      </c>
      <c r="G33" s="114">
        <v>135</v>
      </c>
      <c r="H33" s="140">
        <v>129</v>
      </c>
      <c r="I33" s="115">
        <v>22</v>
      </c>
      <c r="J33" s="116">
        <v>17.054263565891471</v>
      </c>
    </row>
    <row r="34" spans="1:10" s="110" customFormat="1" ht="13.5" customHeight="1" x14ac:dyDescent="0.2">
      <c r="A34" s="118" t="s">
        <v>113</v>
      </c>
      <c r="B34" s="122" t="s">
        <v>116</v>
      </c>
      <c r="C34" s="113">
        <v>96.627783669141039</v>
      </c>
      <c r="D34" s="115">
        <v>4556</v>
      </c>
      <c r="E34" s="114">
        <v>4737</v>
      </c>
      <c r="F34" s="114">
        <v>4801</v>
      </c>
      <c r="G34" s="114">
        <v>4838</v>
      </c>
      <c r="H34" s="140">
        <v>4551</v>
      </c>
      <c r="I34" s="115">
        <v>5</v>
      </c>
      <c r="J34" s="116">
        <v>0.10986596352450011</v>
      </c>
    </row>
    <row r="35" spans="1:10" s="110" customFormat="1" ht="13.5" customHeight="1" x14ac:dyDescent="0.2">
      <c r="A35" s="118"/>
      <c r="B35" s="119" t="s">
        <v>117</v>
      </c>
      <c r="C35" s="113">
        <v>3.3297985153764582</v>
      </c>
      <c r="D35" s="115">
        <v>157</v>
      </c>
      <c r="E35" s="114">
        <v>161</v>
      </c>
      <c r="F35" s="114">
        <v>142</v>
      </c>
      <c r="G35" s="114">
        <v>139</v>
      </c>
      <c r="H35" s="140">
        <v>138</v>
      </c>
      <c r="I35" s="115">
        <v>19</v>
      </c>
      <c r="J35" s="116">
        <v>13.768115942028986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3214</v>
      </c>
      <c r="E37" s="114">
        <v>3367</v>
      </c>
      <c r="F37" s="114">
        <v>3404</v>
      </c>
      <c r="G37" s="114">
        <v>3480</v>
      </c>
      <c r="H37" s="140">
        <v>3308</v>
      </c>
      <c r="I37" s="115">
        <v>-94</v>
      </c>
      <c r="J37" s="116">
        <v>-2.841596130592503</v>
      </c>
    </row>
    <row r="38" spans="1:10" s="110" customFormat="1" ht="13.5" customHeight="1" x14ac:dyDescent="0.2">
      <c r="A38" s="118" t="s">
        <v>105</v>
      </c>
      <c r="B38" s="119" t="s">
        <v>106</v>
      </c>
      <c r="C38" s="113">
        <v>43.154947106409459</v>
      </c>
      <c r="D38" s="115">
        <v>1387</v>
      </c>
      <c r="E38" s="114">
        <v>1442</v>
      </c>
      <c r="F38" s="114">
        <v>1462</v>
      </c>
      <c r="G38" s="114">
        <v>1475</v>
      </c>
      <c r="H38" s="140">
        <v>1389</v>
      </c>
      <c r="I38" s="115">
        <v>-2</v>
      </c>
      <c r="J38" s="116">
        <v>-0.14398848092152627</v>
      </c>
    </row>
    <row r="39" spans="1:10" s="110" customFormat="1" ht="13.5" customHeight="1" x14ac:dyDescent="0.2">
      <c r="A39" s="120"/>
      <c r="B39" s="119" t="s">
        <v>107</v>
      </c>
      <c r="C39" s="113">
        <v>56.845052893590541</v>
      </c>
      <c r="D39" s="115">
        <v>1827</v>
      </c>
      <c r="E39" s="114">
        <v>1925</v>
      </c>
      <c r="F39" s="114">
        <v>1942</v>
      </c>
      <c r="G39" s="114">
        <v>2005</v>
      </c>
      <c r="H39" s="140">
        <v>1919</v>
      </c>
      <c r="I39" s="115">
        <v>-92</v>
      </c>
      <c r="J39" s="116">
        <v>-4.7941636268890049</v>
      </c>
    </row>
    <row r="40" spans="1:10" s="110" customFormat="1" ht="13.5" customHeight="1" x14ac:dyDescent="0.2">
      <c r="A40" s="118" t="s">
        <v>105</v>
      </c>
      <c r="B40" s="121" t="s">
        <v>108</v>
      </c>
      <c r="C40" s="113">
        <v>9.9875544492843815</v>
      </c>
      <c r="D40" s="115">
        <v>321</v>
      </c>
      <c r="E40" s="114">
        <v>344</v>
      </c>
      <c r="F40" s="114">
        <v>379</v>
      </c>
      <c r="G40" s="114">
        <v>409</v>
      </c>
      <c r="H40" s="140">
        <v>299</v>
      </c>
      <c r="I40" s="115">
        <v>22</v>
      </c>
      <c r="J40" s="116">
        <v>7.3578595317725757</v>
      </c>
    </row>
    <row r="41" spans="1:10" s="110" customFormat="1" ht="13.5" customHeight="1" x14ac:dyDescent="0.2">
      <c r="A41" s="118"/>
      <c r="B41" s="121" t="s">
        <v>109</v>
      </c>
      <c r="C41" s="113">
        <v>27.255756067205972</v>
      </c>
      <c r="D41" s="115">
        <v>876</v>
      </c>
      <c r="E41" s="114">
        <v>948</v>
      </c>
      <c r="F41" s="114">
        <v>931</v>
      </c>
      <c r="G41" s="114">
        <v>957</v>
      </c>
      <c r="H41" s="140">
        <v>985</v>
      </c>
      <c r="I41" s="115">
        <v>-109</v>
      </c>
      <c r="J41" s="116">
        <v>-11.065989847715736</v>
      </c>
    </row>
    <row r="42" spans="1:10" s="110" customFormat="1" ht="13.5" customHeight="1" x14ac:dyDescent="0.2">
      <c r="A42" s="118"/>
      <c r="B42" s="121" t="s">
        <v>110</v>
      </c>
      <c r="C42" s="113">
        <v>28.313627878033603</v>
      </c>
      <c r="D42" s="115">
        <v>910</v>
      </c>
      <c r="E42" s="114">
        <v>921</v>
      </c>
      <c r="F42" s="114">
        <v>952</v>
      </c>
      <c r="G42" s="114">
        <v>988</v>
      </c>
      <c r="H42" s="140">
        <v>992</v>
      </c>
      <c r="I42" s="115">
        <v>-82</v>
      </c>
      <c r="J42" s="116">
        <v>-8.2661290322580641</v>
      </c>
    </row>
    <row r="43" spans="1:10" s="110" customFormat="1" ht="13.5" customHeight="1" x14ac:dyDescent="0.2">
      <c r="A43" s="120"/>
      <c r="B43" s="121" t="s">
        <v>111</v>
      </c>
      <c r="C43" s="113">
        <v>34.443061605476039</v>
      </c>
      <c r="D43" s="115">
        <v>1107</v>
      </c>
      <c r="E43" s="114">
        <v>1154</v>
      </c>
      <c r="F43" s="114">
        <v>1142</v>
      </c>
      <c r="G43" s="114">
        <v>1126</v>
      </c>
      <c r="H43" s="140">
        <v>1032</v>
      </c>
      <c r="I43" s="115">
        <v>75</v>
      </c>
      <c r="J43" s="116">
        <v>7.2674418604651159</v>
      </c>
    </row>
    <row r="44" spans="1:10" s="110" customFormat="1" ht="13.5" customHeight="1" x14ac:dyDescent="0.2">
      <c r="A44" s="120"/>
      <c r="B44" s="121" t="s">
        <v>112</v>
      </c>
      <c r="C44" s="113">
        <v>4.3559427504667081</v>
      </c>
      <c r="D44" s="115">
        <v>140</v>
      </c>
      <c r="E44" s="114">
        <v>161</v>
      </c>
      <c r="F44" s="114">
        <v>158</v>
      </c>
      <c r="G44" s="114" t="s">
        <v>513</v>
      </c>
      <c r="H44" s="140" t="s">
        <v>513</v>
      </c>
      <c r="I44" s="115" t="s">
        <v>513</v>
      </c>
      <c r="J44" s="116" t="s">
        <v>513</v>
      </c>
    </row>
    <row r="45" spans="1:10" s="110" customFormat="1" ht="13.5" customHeight="1" x14ac:dyDescent="0.2">
      <c r="A45" s="118" t="s">
        <v>113</v>
      </c>
      <c r="B45" s="122" t="s">
        <v>116</v>
      </c>
      <c r="C45" s="113">
        <v>96.639701306782825</v>
      </c>
      <c r="D45" s="115">
        <v>3106</v>
      </c>
      <c r="E45" s="114">
        <v>3254</v>
      </c>
      <c r="F45" s="114">
        <v>3300</v>
      </c>
      <c r="G45" s="114">
        <v>3375</v>
      </c>
      <c r="H45" s="140">
        <v>3198</v>
      </c>
      <c r="I45" s="115">
        <v>-92</v>
      </c>
      <c r="J45" s="116">
        <v>-2.8767979987492183</v>
      </c>
    </row>
    <row r="46" spans="1:10" s="110" customFormat="1" ht="13.5" customHeight="1" x14ac:dyDescent="0.2">
      <c r="A46" s="118"/>
      <c r="B46" s="119" t="s">
        <v>117</v>
      </c>
      <c r="C46" s="113">
        <v>3.298070939639079</v>
      </c>
      <c r="D46" s="115">
        <v>106</v>
      </c>
      <c r="E46" s="114">
        <v>111</v>
      </c>
      <c r="F46" s="114">
        <v>102</v>
      </c>
      <c r="G46" s="114">
        <v>101</v>
      </c>
      <c r="H46" s="140">
        <v>107</v>
      </c>
      <c r="I46" s="115">
        <v>-1</v>
      </c>
      <c r="J46" s="116">
        <v>-0.93457943925233644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1501</v>
      </c>
      <c r="E48" s="114">
        <v>1533</v>
      </c>
      <c r="F48" s="114">
        <v>1541</v>
      </c>
      <c r="G48" s="114">
        <v>1501</v>
      </c>
      <c r="H48" s="140">
        <v>1384</v>
      </c>
      <c r="I48" s="115">
        <v>117</v>
      </c>
      <c r="J48" s="116">
        <v>8.4537572254335256</v>
      </c>
    </row>
    <row r="49" spans="1:12" s="110" customFormat="1" ht="13.5" customHeight="1" x14ac:dyDescent="0.2">
      <c r="A49" s="118" t="s">
        <v>105</v>
      </c>
      <c r="B49" s="119" t="s">
        <v>106</v>
      </c>
      <c r="C49" s="113">
        <v>40.239840106595601</v>
      </c>
      <c r="D49" s="115">
        <v>604</v>
      </c>
      <c r="E49" s="114">
        <v>624</v>
      </c>
      <c r="F49" s="114">
        <v>615</v>
      </c>
      <c r="G49" s="114">
        <v>592</v>
      </c>
      <c r="H49" s="140">
        <v>549</v>
      </c>
      <c r="I49" s="115">
        <v>55</v>
      </c>
      <c r="J49" s="116">
        <v>10.018214936247723</v>
      </c>
    </row>
    <row r="50" spans="1:12" s="110" customFormat="1" ht="13.5" customHeight="1" x14ac:dyDescent="0.2">
      <c r="A50" s="120"/>
      <c r="B50" s="119" t="s">
        <v>107</v>
      </c>
      <c r="C50" s="113">
        <v>59.760159893404399</v>
      </c>
      <c r="D50" s="115">
        <v>897</v>
      </c>
      <c r="E50" s="114">
        <v>909</v>
      </c>
      <c r="F50" s="114">
        <v>926</v>
      </c>
      <c r="G50" s="114">
        <v>909</v>
      </c>
      <c r="H50" s="140">
        <v>835</v>
      </c>
      <c r="I50" s="115">
        <v>62</v>
      </c>
      <c r="J50" s="116">
        <v>7.4251497005988023</v>
      </c>
    </row>
    <row r="51" spans="1:12" s="110" customFormat="1" ht="13.5" customHeight="1" x14ac:dyDescent="0.2">
      <c r="A51" s="118" t="s">
        <v>105</v>
      </c>
      <c r="B51" s="121" t="s">
        <v>108</v>
      </c>
      <c r="C51" s="113">
        <v>8.6608927381745495</v>
      </c>
      <c r="D51" s="115">
        <v>130</v>
      </c>
      <c r="E51" s="114">
        <v>126</v>
      </c>
      <c r="F51" s="114">
        <v>130</v>
      </c>
      <c r="G51" s="114">
        <v>105</v>
      </c>
      <c r="H51" s="140">
        <v>96</v>
      </c>
      <c r="I51" s="115">
        <v>34</v>
      </c>
      <c r="J51" s="116">
        <v>35.416666666666664</v>
      </c>
    </row>
    <row r="52" spans="1:12" s="110" customFormat="1" ht="13.5" customHeight="1" x14ac:dyDescent="0.2">
      <c r="A52" s="118"/>
      <c r="B52" s="121" t="s">
        <v>109</v>
      </c>
      <c r="C52" s="113">
        <v>70.286475682878077</v>
      </c>
      <c r="D52" s="115">
        <v>1055</v>
      </c>
      <c r="E52" s="114">
        <v>1091</v>
      </c>
      <c r="F52" s="114">
        <v>1095</v>
      </c>
      <c r="G52" s="114">
        <v>1080</v>
      </c>
      <c r="H52" s="140">
        <v>992</v>
      </c>
      <c r="I52" s="115">
        <v>63</v>
      </c>
      <c r="J52" s="116">
        <v>6.350806451612903</v>
      </c>
    </row>
    <row r="53" spans="1:12" s="110" customFormat="1" ht="13.5" customHeight="1" x14ac:dyDescent="0.2">
      <c r="A53" s="118"/>
      <c r="B53" s="121" t="s">
        <v>110</v>
      </c>
      <c r="C53" s="113">
        <v>19.187208527648234</v>
      </c>
      <c r="D53" s="115">
        <v>288</v>
      </c>
      <c r="E53" s="114">
        <v>292</v>
      </c>
      <c r="F53" s="114">
        <v>292</v>
      </c>
      <c r="G53" s="114">
        <v>294</v>
      </c>
      <c r="H53" s="140">
        <v>278</v>
      </c>
      <c r="I53" s="115">
        <v>10</v>
      </c>
      <c r="J53" s="116">
        <v>3.5971223021582732</v>
      </c>
    </row>
    <row r="54" spans="1:12" s="110" customFormat="1" ht="13.5" customHeight="1" x14ac:dyDescent="0.2">
      <c r="A54" s="120"/>
      <c r="B54" s="121" t="s">
        <v>111</v>
      </c>
      <c r="C54" s="113">
        <v>1.8654230512991339</v>
      </c>
      <c r="D54" s="115">
        <v>28</v>
      </c>
      <c r="E54" s="114">
        <v>24</v>
      </c>
      <c r="F54" s="114">
        <v>24</v>
      </c>
      <c r="G54" s="114">
        <v>22</v>
      </c>
      <c r="H54" s="140">
        <v>18</v>
      </c>
      <c r="I54" s="115">
        <v>10</v>
      </c>
      <c r="J54" s="116">
        <v>55.555555555555557</v>
      </c>
    </row>
    <row r="55" spans="1:12" s="110" customFormat="1" ht="13.5" customHeight="1" x14ac:dyDescent="0.2">
      <c r="A55" s="120"/>
      <c r="B55" s="121" t="s">
        <v>112</v>
      </c>
      <c r="C55" s="113">
        <v>0.73284477015323113</v>
      </c>
      <c r="D55" s="115">
        <v>11</v>
      </c>
      <c r="E55" s="114">
        <v>12</v>
      </c>
      <c r="F55" s="114">
        <v>8</v>
      </c>
      <c r="G55" s="114" t="s">
        <v>513</v>
      </c>
      <c r="H55" s="140" t="s">
        <v>513</v>
      </c>
      <c r="I55" s="115" t="s">
        <v>513</v>
      </c>
      <c r="J55" s="116" t="s">
        <v>513</v>
      </c>
    </row>
    <row r="56" spans="1:12" s="110" customFormat="1" ht="13.5" customHeight="1" x14ac:dyDescent="0.2">
      <c r="A56" s="118" t="s">
        <v>113</v>
      </c>
      <c r="B56" s="122" t="s">
        <v>116</v>
      </c>
      <c r="C56" s="113">
        <v>96.602265156562297</v>
      </c>
      <c r="D56" s="115">
        <v>1450</v>
      </c>
      <c r="E56" s="114">
        <v>1483</v>
      </c>
      <c r="F56" s="114">
        <v>1501</v>
      </c>
      <c r="G56" s="114">
        <v>1463</v>
      </c>
      <c r="H56" s="140">
        <v>1353</v>
      </c>
      <c r="I56" s="115">
        <v>97</v>
      </c>
      <c r="J56" s="116">
        <v>7.1692535107169251</v>
      </c>
    </row>
    <row r="57" spans="1:12" s="110" customFormat="1" ht="13.5" customHeight="1" x14ac:dyDescent="0.2">
      <c r="A57" s="142"/>
      <c r="B57" s="124" t="s">
        <v>117</v>
      </c>
      <c r="C57" s="125">
        <v>3.3977348434377084</v>
      </c>
      <c r="D57" s="143">
        <v>51</v>
      </c>
      <c r="E57" s="144">
        <v>50</v>
      </c>
      <c r="F57" s="144">
        <v>40</v>
      </c>
      <c r="G57" s="144">
        <v>38</v>
      </c>
      <c r="H57" s="145">
        <v>31</v>
      </c>
      <c r="I57" s="143">
        <v>20</v>
      </c>
      <c r="J57" s="146">
        <v>64.516129032258064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40062</v>
      </c>
      <c r="E12" s="236">
        <v>40203</v>
      </c>
      <c r="F12" s="114">
        <v>40760</v>
      </c>
      <c r="G12" s="114">
        <v>41065</v>
      </c>
      <c r="H12" s="140">
        <v>40520</v>
      </c>
      <c r="I12" s="115">
        <v>-458</v>
      </c>
      <c r="J12" s="116">
        <v>-1.1303060217176704</v>
      </c>
    </row>
    <row r="13" spans="1:15" s="110" customFormat="1" ht="12" customHeight="1" x14ac:dyDescent="0.2">
      <c r="A13" s="118" t="s">
        <v>105</v>
      </c>
      <c r="B13" s="119" t="s">
        <v>106</v>
      </c>
      <c r="C13" s="113">
        <v>53.075233388248215</v>
      </c>
      <c r="D13" s="115">
        <v>21263</v>
      </c>
      <c r="E13" s="114">
        <v>21361</v>
      </c>
      <c r="F13" s="114">
        <v>21859</v>
      </c>
      <c r="G13" s="114">
        <v>21961</v>
      </c>
      <c r="H13" s="140">
        <v>21678</v>
      </c>
      <c r="I13" s="115">
        <v>-415</v>
      </c>
      <c r="J13" s="116">
        <v>-1.9143832456868715</v>
      </c>
    </row>
    <row r="14" spans="1:15" s="110" customFormat="1" ht="12" customHeight="1" x14ac:dyDescent="0.2">
      <c r="A14" s="118"/>
      <c r="B14" s="119" t="s">
        <v>107</v>
      </c>
      <c r="C14" s="113">
        <v>46.924766611751785</v>
      </c>
      <c r="D14" s="115">
        <v>18799</v>
      </c>
      <c r="E14" s="114">
        <v>18842</v>
      </c>
      <c r="F14" s="114">
        <v>18901</v>
      </c>
      <c r="G14" s="114">
        <v>19104</v>
      </c>
      <c r="H14" s="140">
        <v>18842</v>
      </c>
      <c r="I14" s="115">
        <v>-43</v>
      </c>
      <c r="J14" s="116">
        <v>-0.22821356543891308</v>
      </c>
    </row>
    <row r="15" spans="1:15" s="110" customFormat="1" ht="12" customHeight="1" x14ac:dyDescent="0.2">
      <c r="A15" s="118" t="s">
        <v>105</v>
      </c>
      <c r="B15" s="121" t="s">
        <v>108</v>
      </c>
      <c r="C15" s="113">
        <v>6.8269182766711598</v>
      </c>
      <c r="D15" s="115">
        <v>2735</v>
      </c>
      <c r="E15" s="114">
        <v>2841</v>
      </c>
      <c r="F15" s="114">
        <v>2899</v>
      </c>
      <c r="G15" s="114">
        <v>2802</v>
      </c>
      <c r="H15" s="140">
        <v>2866</v>
      </c>
      <c r="I15" s="115">
        <v>-131</v>
      </c>
      <c r="J15" s="116">
        <v>-4.5708304256803904</v>
      </c>
    </row>
    <row r="16" spans="1:15" s="110" customFormat="1" ht="12" customHeight="1" x14ac:dyDescent="0.2">
      <c r="A16" s="118"/>
      <c r="B16" s="121" t="s">
        <v>109</v>
      </c>
      <c r="C16" s="113">
        <v>66.005191952473666</v>
      </c>
      <c r="D16" s="115">
        <v>26443</v>
      </c>
      <c r="E16" s="114">
        <v>26518</v>
      </c>
      <c r="F16" s="114">
        <v>27028</v>
      </c>
      <c r="G16" s="114">
        <v>27362</v>
      </c>
      <c r="H16" s="140">
        <v>27040</v>
      </c>
      <c r="I16" s="115">
        <v>-597</v>
      </c>
      <c r="J16" s="116">
        <v>-2.2078402366863905</v>
      </c>
    </row>
    <row r="17" spans="1:10" s="110" customFormat="1" ht="12" customHeight="1" x14ac:dyDescent="0.2">
      <c r="A17" s="118"/>
      <c r="B17" s="121" t="s">
        <v>110</v>
      </c>
      <c r="C17" s="113">
        <v>26.321701362887524</v>
      </c>
      <c r="D17" s="115">
        <v>10545</v>
      </c>
      <c r="E17" s="114">
        <v>10498</v>
      </c>
      <c r="F17" s="114">
        <v>10518</v>
      </c>
      <c r="G17" s="114">
        <v>10591</v>
      </c>
      <c r="H17" s="140">
        <v>10316</v>
      </c>
      <c r="I17" s="115">
        <v>229</v>
      </c>
      <c r="J17" s="116">
        <v>2.2198526560682437</v>
      </c>
    </row>
    <row r="18" spans="1:10" s="110" customFormat="1" ht="12" customHeight="1" x14ac:dyDescent="0.2">
      <c r="A18" s="120"/>
      <c r="B18" s="121" t="s">
        <v>111</v>
      </c>
      <c r="C18" s="113">
        <v>0.84618840796765016</v>
      </c>
      <c r="D18" s="115">
        <v>339</v>
      </c>
      <c r="E18" s="114">
        <v>346</v>
      </c>
      <c r="F18" s="114">
        <v>315</v>
      </c>
      <c r="G18" s="114">
        <v>310</v>
      </c>
      <c r="H18" s="140">
        <v>298</v>
      </c>
      <c r="I18" s="115">
        <v>41</v>
      </c>
      <c r="J18" s="116">
        <v>13.758389261744966</v>
      </c>
    </row>
    <row r="19" spans="1:10" s="110" customFormat="1" ht="12" customHeight="1" x14ac:dyDescent="0.2">
      <c r="A19" s="120"/>
      <c r="B19" s="121" t="s">
        <v>112</v>
      </c>
      <c r="C19" s="113">
        <v>0.26209375468024559</v>
      </c>
      <c r="D19" s="115">
        <v>105</v>
      </c>
      <c r="E19" s="114">
        <v>111</v>
      </c>
      <c r="F19" s="114">
        <v>85</v>
      </c>
      <c r="G19" s="114">
        <v>84</v>
      </c>
      <c r="H19" s="140">
        <v>77</v>
      </c>
      <c r="I19" s="115">
        <v>28</v>
      </c>
      <c r="J19" s="116">
        <v>36.363636363636367</v>
      </c>
    </row>
    <row r="20" spans="1:10" s="110" customFormat="1" ht="12" customHeight="1" x14ac:dyDescent="0.2">
      <c r="A20" s="118" t="s">
        <v>113</v>
      </c>
      <c r="B20" s="119" t="s">
        <v>181</v>
      </c>
      <c r="C20" s="113">
        <v>67.917228296140976</v>
      </c>
      <c r="D20" s="115">
        <v>27209</v>
      </c>
      <c r="E20" s="114">
        <v>27437</v>
      </c>
      <c r="F20" s="114">
        <v>28078</v>
      </c>
      <c r="G20" s="114">
        <v>28528</v>
      </c>
      <c r="H20" s="140">
        <v>28290</v>
      </c>
      <c r="I20" s="115">
        <v>-1081</v>
      </c>
      <c r="J20" s="116">
        <v>-3.821138211382114</v>
      </c>
    </row>
    <row r="21" spans="1:10" s="110" customFormat="1" ht="12" customHeight="1" x14ac:dyDescent="0.2">
      <c r="A21" s="118"/>
      <c r="B21" s="119" t="s">
        <v>182</v>
      </c>
      <c r="C21" s="113">
        <v>32.082771703859017</v>
      </c>
      <c r="D21" s="115">
        <v>12853</v>
      </c>
      <c r="E21" s="114">
        <v>12766</v>
      </c>
      <c r="F21" s="114">
        <v>12682</v>
      </c>
      <c r="G21" s="114">
        <v>12537</v>
      </c>
      <c r="H21" s="140">
        <v>12230</v>
      </c>
      <c r="I21" s="115">
        <v>623</v>
      </c>
      <c r="J21" s="116">
        <v>5.0940310711365493</v>
      </c>
    </row>
    <row r="22" spans="1:10" s="110" customFormat="1" ht="12" customHeight="1" x14ac:dyDescent="0.2">
      <c r="A22" s="118" t="s">
        <v>113</v>
      </c>
      <c r="B22" s="119" t="s">
        <v>116</v>
      </c>
      <c r="C22" s="113">
        <v>96.365633268433925</v>
      </c>
      <c r="D22" s="115">
        <v>38606</v>
      </c>
      <c r="E22" s="114">
        <v>38787</v>
      </c>
      <c r="F22" s="114">
        <v>39221</v>
      </c>
      <c r="G22" s="114">
        <v>39580</v>
      </c>
      <c r="H22" s="140">
        <v>39202</v>
      </c>
      <c r="I22" s="115">
        <v>-596</v>
      </c>
      <c r="J22" s="116">
        <v>-1.5203305953777868</v>
      </c>
    </row>
    <row r="23" spans="1:10" s="110" customFormat="1" ht="12" customHeight="1" x14ac:dyDescent="0.2">
      <c r="A23" s="118"/>
      <c r="B23" s="119" t="s">
        <v>117</v>
      </c>
      <c r="C23" s="113">
        <v>3.6243822075782539</v>
      </c>
      <c r="D23" s="115">
        <v>1452</v>
      </c>
      <c r="E23" s="114">
        <v>1408</v>
      </c>
      <c r="F23" s="114">
        <v>1535</v>
      </c>
      <c r="G23" s="114">
        <v>1479</v>
      </c>
      <c r="H23" s="140">
        <v>1312</v>
      </c>
      <c r="I23" s="115">
        <v>140</v>
      </c>
      <c r="J23" s="116">
        <v>10.670731707317072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854699</v>
      </c>
      <c r="E25" s="236">
        <v>858523</v>
      </c>
      <c r="F25" s="236">
        <v>865473</v>
      </c>
      <c r="G25" s="236">
        <v>854164</v>
      </c>
      <c r="H25" s="241">
        <v>848724</v>
      </c>
      <c r="I25" s="235">
        <v>5975</v>
      </c>
      <c r="J25" s="116">
        <v>0.7039980017060905</v>
      </c>
    </row>
    <row r="26" spans="1:10" s="110" customFormat="1" ht="12" customHeight="1" x14ac:dyDescent="0.2">
      <c r="A26" s="118" t="s">
        <v>105</v>
      </c>
      <c r="B26" s="119" t="s">
        <v>106</v>
      </c>
      <c r="C26" s="113">
        <v>51.776824355708854</v>
      </c>
      <c r="D26" s="115">
        <v>442536</v>
      </c>
      <c r="E26" s="114">
        <v>443643</v>
      </c>
      <c r="F26" s="114">
        <v>449815</v>
      </c>
      <c r="G26" s="114">
        <v>443714</v>
      </c>
      <c r="H26" s="140">
        <v>439962</v>
      </c>
      <c r="I26" s="115">
        <v>2574</v>
      </c>
      <c r="J26" s="116">
        <v>0.58505052709097605</v>
      </c>
    </row>
    <row r="27" spans="1:10" s="110" customFormat="1" ht="12" customHeight="1" x14ac:dyDescent="0.2">
      <c r="A27" s="118"/>
      <c r="B27" s="119" t="s">
        <v>107</v>
      </c>
      <c r="C27" s="113">
        <v>48.223175644291146</v>
      </c>
      <c r="D27" s="115">
        <v>412163</v>
      </c>
      <c r="E27" s="114">
        <v>414880</v>
      </c>
      <c r="F27" s="114">
        <v>415658</v>
      </c>
      <c r="G27" s="114">
        <v>410450</v>
      </c>
      <c r="H27" s="140">
        <v>408762</v>
      </c>
      <c r="I27" s="115">
        <v>3401</v>
      </c>
      <c r="J27" s="116">
        <v>0.8320245032561735</v>
      </c>
    </row>
    <row r="28" spans="1:10" s="110" customFormat="1" ht="12" customHeight="1" x14ac:dyDescent="0.2">
      <c r="A28" s="118" t="s">
        <v>105</v>
      </c>
      <c r="B28" s="121" t="s">
        <v>108</v>
      </c>
      <c r="C28" s="113">
        <v>7.7565318316740743</v>
      </c>
      <c r="D28" s="115">
        <v>66295</v>
      </c>
      <c r="E28" s="114">
        <v>68319</v>
      </c>
      <c r="F28" s="114">
        <v>68519</v>
      </c>
      <c r="G28" s="114">
        <v>61519</v>
      </c>
      <c r="H28" s="140">
        <v>62450</v>
      </c>
      <c r="I28" s="115">
        <v>3845</v>
      </c>
      <c r="J28" s="116">
        <v>6.1569255404323462</v>
      </c>
    </row>
    <row r="29" spans="1:10" s="110" customFormat="1" ht="12" customHeight="1" x14ac:dyDescent="0.2">
      <c r="A29" s="118"/>
      <c r="B29" s="121" t="s">
        <v>109</v>
      </c>
      <c r="C29" s="113">
        <v>66.886588143896276</v>
      </c>
      <c r="D29" s="115">
        <v>571679</v>
      </c>
      <c r="E29" s="114">
        <v>573882</v>
      </c>
      <c r="F29" s="114">
        <v>580798</v>
      </c>
      <c r="G29" s="114">
        <v>580075</v>
      </c>
      <c r="H29" s="140">
        <v>577520</v>
      </c>
      <c r="I29" s="115">
        <v>-5841</v>
      </c>
      <c r="J29" s="116">
        <v>-1.0113935448123008</v>
      </c>
    </row>
    <row r="30" spans="1:10" s="110" customFormat="1" ht="12" customHeight="1" x14ac:dyDescent="0.2">
      <c r="A30" s="118"/>
      <c r="B30" s="121" t="s">
        <v>110</v>
      </c>
      <c r="C30" s="113">
        <v>24.301654734590773</v>
      </c>
      <c r="D30" s="115">
        <v>207706</v>
      </c>
      <c r="E30" s="114">
        <v>207185</v>
      </c>
      <c r="F30" s="114">
        <v>207334</v>
      </c>
      <c r="G30" s="114">
        <v>204199</v>
      </c>
      <c r="H30" s="140">
        <v>200804</v>
      </c>
      <c r="I30" s="115">
        <v>6902</v>
      </c>
      <c r="J30" s="116">
        <v>3.4371825262444973</v>
      </c>
    </row>
    <row r="31" spans="1:10" s="110" customFormat="1" ht="12" customHeight="1" x14ac:dyDescent="0.2">
      <c r="A31" s="120"/>
      <c r="B31" s="121" t="s">
        <v>111</v>
      </c>
      <c r="C31" s="113">
        <v>1.055225289838879</v>
      </c>
      <c r="D31" s="115">
        <v>9019</v>
      </c>
      <c r="E31" s="114">
        <v>9137</v>
      </c>
      <c r="F31" s="114">
        <v>8822</v>
      </c>
      <c r="G31" s="114">
        <v>8371</v>
      </c>
      <c r="H31" s="140">
        <v>7950</v>
      </c>
      <c r="I31" s="115">
        <v>1069</v>
      </c>
      <c r="J31" s="116">
        <v>13.446540880503145</v>
      </c>
    </row>
    <row r="32" spans="1:10" s="110" customFormat="1" ht="12" customHeight="1" x14ac:dyDescent="0.2">
      <c r="A32" s="120"/>
      <c r="B32" s="121" t="s">
        <v>112</v>
      </c>
      <c r="C32" s="113">
        <v>0.31964469362898518</v>
      </c>
      <c r="D32" s="115">
        <v>2732</v>
      </c>
      <c r="E32" s="114">
        <v>2747</v>
      </c>
      <c r="F32" s="114">
        <v>2722</v>
      </c>
      <c r="G32" s="114">
        <v>2334</v>
      </c>
      <c r="H32" s="140">
        <v>2178</v>
      </c>
      <c r="I32" s="115">
        <v>554</v>
      </c>
      <c r="J32" s="116">
        <v>25.436179981634528</v>
      </c>
    </row>
    <row r="33" spans="1:10" s="110" customFormat="1" ht="12" customHeight="1" x14ac:dyDescent="0.2">
      <c r="A33" s="118" t="s">
        <v>113</v>
      </c>
      <c r="B33" s="119" t="s">
        <v>181</v>
      </c>
      <c r="C33" s="113">
        <v>68.245897093596696</v>
      </c>
      <c r="D33" s="115">
        <v>583297</v>
      </c>
      <c r="E33" s="114">
        <v>586907</v>
      </c>
      <c r="F33" s="114">
        <v>593512</v>
      </c>
      <c r="G33" s="114">
        <v>586879</v>
      </c>
      <c r="H33" s="140">
        <v>585624</v>
      </c>
      <c r="I33" s="115">
        <v>-2327</v>
      </c>
      <c r="J33" s="116">
        <v>-0.39735393358195703</v>
      </c>
    </row>
    <row r="34" spans="1:10" s="110" customFormat="1" ht="12" customHeight="1" x14ac:dyDescent="0.2">
      <c r="A34" s="118"/>
      <c r="B34" s="119" t="s">
        <v>182</v>
      </c>
      <c r="C34" s="113">
        <v>31.754102906403308</v>
      </c>
      <c r="D34" s="115">
        <v>271402</v>
      </c>
      <c r="E34" s="114">
        <v>271616</v>
      </c>
      <c r="F34" s="114">
        <v>271961</v>
      </c>
      <c r="G34" s="114">
        <v>267285</v>
      </c>
      <c r="H34" s="140">
        <v>263100</v>
      </c>
      <c r="I34" s="115">
        <v>8302</v>
      </c>
      <c r="J34" s="116">
        <v>3.1554541999239833</v>
      </c>
    </row>
    <row r="35" spans="1:10" s="110" customFormat="1" ht="12" customHeight="1" x14ac:dyDescent="0.2">
      <c r="A35" s="118" t="s">
        <v>113</v>
      </c>
      <c r="B35" s="119" t="s">
        <v>116</v>
      </c>
      <c r="C35" s="113">
        <v>93.069372960539326</v>
      </c>
      <c r="D35" s="115">
        <v>795463</v>
      </c>
      <c r="E35" s="114">
        <v>800071</v>
      </c>
      <c r="F35" s="114">
        <v>806567</v>
      </c>
      <c r="G35" s="114">
        <v>795646</v>
      </c>
      <c r="H35" s="140">
        <v>792941</v>
      </c>
      <c r="I35" s="115">
        <v>2522</v>
      </c>
      <c r="J35" s="116">
        <v>0.31805645060603499</v>
      </c>
    </row>
    <row r="36" spans="1:10" s="110" customFormat="1" ht="12" customHeight="1" x14ac:dyDescent="0.2">
      <c r="A36" s="118"/>
      <c r="B36" s="119" t="s">
        <v>117</v>
      </c>
      <c r="C36" s="113">
        <v>6.8821889343499878</v>
      </c>
      <c r="D36" s="115">
        <v>58822</v>
      </c>
      <c r="E36" s="114">
        <v>58043</v>
      </c>
      <c r="F36" s="114">
        <v>58491</v>
      </c>
      <c r="G36" s="114">
        <v>58067</v>
      </c>
      <c r="H36" s="140">
        <v>55347</v>
      </c>
      <c r="I36" s="115">
        <v>3475</v>
      </c>
      <c r="J36" s="116">
        <v>6.2785697508446709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42680</v>
      </c>
      <c r="E64" s="236">
        <v>42725</v>
      </c>
      <c r="F64" s="236">
        <v>43321</v>
      </c>
      <c r="G64" s="236">
        <v>42799</v>
      </c>
      <c r="H64" s="140">
        <v>42469</v>
      </c>
      <c r="I64" s="115">
        <v>211</v>
      </c>
      <c r="J64" s="116">
        <v>0.49683298405896065</v>
      </c>
    </row>
    <row r="65" spans="1:12" s="110" customFormat="1" ht="12" customHeight="1" x14ac:dyDescent="0.2">
      <c r="A65" s="118" t="s">
        <v>105</v>
      </c>
      <c r="B65" s="119" t="s">
        <v>106</v>
      </c>
      <c r="C65" s="113">
        <v>53.371602624179943</v>
      </c>
      <c r="D65" s="235">
        <v>22779</v>
      </c>
      <c r="E65" s="236">
        <v>22817</v>
      </c>
      <c r="F65" s="236">
        <v>23245</v>
      </c>
      <c r="G65" s="236">
        <v>22919</v>
      </c>
      <c r="H65" s="140">
        <v>22745</v>
      </c>
      <c r="I65" s="115">
        <v>34</v>
      </c>
      <c r="J65" s="116">
        <v>0.14948340294570236</v>
      </c>
    </row>
    <row r="66" spans="1:12" s="110" customFormat="1" ht="12" customHeight="1" x14ac:dyDescent="0.2">
      <c r="A66" s="118"/>
      <c r="B66" s="119" t="s">
        <v>107</v>
      </c>
      <c r="C66" s="113">
        <v>46.628397375820057</v>
      </c>
      <c r="D66" s="235">
        <v>19901</v>
      </c>
      <c r="E66" s="236">
        <v>19908</v>
      </c>
      <c r="F66" s="236">
        <v>20076</v>
      </c>
      <c r="G66" s="236">
        <v>19880</v>
      </c>
      <c r="H66" s="140">
        <v>19724</v>
      </c>
      <c r="I66" s="115">
        <v>177</v>
      </c>
      <c r="J66" s="116">
        <v>0.89738389778949501</v>
      </c>
    </row>
    <row r="67" spans="1:12" s="110" customFormat="1" ht="12" customHeight="1" x14ac:dyDescent="0.2">
      <c r="A67" s="118" t="s">
        <v>105</v>
      </c>
      <c r="B67" s="121" t="s">
        <v>108</v>
      </c>
      <c r="C67" s="113">
        <v>7.5257731958762886</v>
      </c>
      <c r="D67" s="235">
        <v>3212</v>
      </c>
      <c r="E67" s="236">
        <v>3276</v>
      </c>
      <c r="F67" s="236">
        <v>3330</v>
      </c>
      <c r="G67" s="236">
        <v>3004</v>
      </c>
      <c r="H67" s="140">
        <v>3066</v>
      </c>
      <c r="I67" s="115">
        <v>146</v>
      </c>
      <c r="J67" s="116">
        <v>4.7619047619047619</v>
      </c>
    </row>
    <row r="68" spans="1:12" s="110" customFormat="1" ht="12" customHeight="1" x14ac:dyDescent="0.2">
      <c r="A68" s="118"/>
      <c r="B68" s="121" t="s">
        <v>109</v>
      </c>
      <c r="C68" s="113">
        <v>65.54826616682287</v>
      </c>
      <c r="D68" s="235">
        <v>27976</v>
      </c>
      <c r="E68" s="236">
        <v>28031</v>
      </c>
      <c r="F68" s="236">
        <v>28563</v>
      </c>
      <c r="G68" s="236">
        <v>28614</v>
      </c>
      <c r="H68" s="140">
        <v>28443</v>
      </c>
      <c r="I68" s="115">
        <v>-467</v>
      </c>
      <c r="J68" s="116">
        <v>-1.6418802517315332</v>
      </c>
    </row>
    <row r="69" spans="1:12" s="110" customFormat="1" ht="12" customHeight="1" x14ac:dyDescent="0.2">
      <c r="A69" s="118"/>
      <c r="B69" s="121" t="s">
        <v>110</v>
      </c>
      <c r="C69" s="113">
        <v>26.138706654170573</v>
      </c>
      <c r="D69" s="235">
        <v>11156</v>
      </c>
      <c r="E69" s="236">
        <v>11085</v>
      </c>
      <c r="F69" s="236">
        <v>11108</v>
      </c>
      <c r="G69" s="236">
        <v>10882</v>
      </c>
      <c r="H69" s="140">
        <v>10669</v>
      </c>
      <c r="I69" s="115">
        <v>487</v>
      </c>
      <c r="J69" s="116">
        <v>4.5646264879557599</v>
      </c>
    </row>
    <row r="70" spans="1:12" s="110" customFormat="1" ht="12" customHeight="1" x14ac:dyDescent="0.2">
      <c r="A70" s="120"/>
      <c r="B70" s="121" t="s">
        <v>111</v>
      </c>
      <c r="C70" s="113">
        <v>0.78725398313027184</v>
      </c>
      <c r="D70" s="235">
        <v>336</v>
      </c>
      <c r="E70" s="236">
        <v>333</v>
      </c>
      <c r="F70" s="236">
        <v>320</v>
      </c>
      <c r="G70" s="236">
        <v>299</v>
      </c>
      <c r="H70" s="140">
        <v>291</v>
      </c>
      <c r="I70" s="115">
        <v>45</v>
      </c>
      <c r="J70" s="116">
        <v>15.463917525773196</v>
      </c>
    </row>
    <row r="71" spans="1:12" s="110" customFormat="1" ht="12" customHeight="1" x14ac:dyDescent="0.2">
      <c r="A71" s="120"/>
      <c r="B71" s="121" t="s">
        <v>112</v>
      </c>
      <c r="C71" s="113">
        <v>0.26710402999062793</v>
      </c>
      <c r="D71" s="235">
        <v>114</v>
      </c>
      <c r="E71" s="236">
        <v>108</v>
      </c>
      <c r="F71" s="236">
        <v>84</v>
      </c>
      <c r="G71" s="236">
        <v>75</v>
      </c>
      <c r="H71" s="140">
        <v>77</v>
      </c>
      <c r="I71" s="115">
        <v>37</v>
      </c>
      <c r="J71" s="116">
        <v>48.051948051948052</v>
      </c>
    </row>
    <row r="72" spans="1:12" s="110" customFormat="1" ht="12" customHeight="1" x14ac:dyDescent="0.2">
      <c r="A72" s="118" t="s">
        <v>113</v>
      </c>
      <c r="B72" s="119" t="s">
        <v>181</v>
      </c>
      <c r="C72" s="113">
        <v>69.763355201499536</v>
      </c>
      <c r="D72" s="235">
        <v>29775</v>
      </c>
      <c r="E72" s="236">
        <v>29914</v>
      </c>
      <c r="F72" s="236">
        <v>30427</v>
      </c>
      <c r="G72" s="236">
        <v>30163</v>
      </c>
      <c r="H72" s="140">
        <v>30128</v>
      </c>
      <c r="I72" s="115">
        <v>-353</v>
      </c>
      <c r="J72" s="116">
        <v>-1.171667551779076</v>
      </c>
    </row>
    <row r="73" spans="1:12" s="110" customFormat="1" ht="12" customHeight="1" x14ac:dyDescent="0.2">
      <c r="A73" s="118"/>
      <c r="B73" s="119" t="s">
        <v>182</v>
      </c>
      <c r="C73" s="113">
        <v>30.236644798500468</v>
      </c>
      <c r="D73" s="115">
        <v>12905</v>
      </c>
      <c r="E73" s="114">
        <v>12811</v>
      </c>
      <c r="F73" s="114">
        <v>12894</v>
      </c>
      <c r="G73" s="114">
        <v>12636</v>
      </c>
      <c r="H73" s="140">
        <v>12341</v>
      </c>
      <c r="I73" s="115">
        <v>564</v>
      </c>
      <c r="J73" s="116">
        <v>4.5701320800583423</v>
      </c>
    </row>
    <row r="74" spans="1:12" s="110" customFormat="1" ht="12" customHeight="1" x14ac:dyDescent="0.2">
      <c r="A74" s="118" t="s">
        <v>113</v>
      </c>
      <c r="B74" s="119" t="s">
        <v>116</v>
      </c>
      <c r="C74" s="113">
        <v>96.921274601686974</v>
      </c>
      <c r="D74" s="115">
        <v>41366</v>
      </c>
      <c r="E74" s="114">
        <v>41504</v>
      </c>
      <c r="F74" s="114">
        <v>41990</v>
      </c>
      <c r="G74" s="114">
        <v>41455</v>
      </c>
      <c r="H74" s="140">
        <v>41198</v>
      </c>
      <c r="I74" s="115">
        <v>168</v>
      </c>
      <c r="J74" s="116">
        <v>0.40778678576629934</v>
      </c>
    </row>
    <row r="75" spans="1:12" s="110" customFormat="1" ht="12" customHeight="1" x14ac:dyDescent="0.2">
      <c r="A75" s="142"/>
      <c r="B75" s="124" t="s">
        <v>117</v>
      </c>
      <c r="C75" s="125">
        <v>3.0623242736644798</v>
      </c>
      <c r="D75" s="143">
        <v>1307</v>
      </c>
      <c r="E75" s="144">
        <v>1213</v>
      </c>
      <c r="F75" s="144">
        <v>1326</v>
      </c>
      <c r="G75" s="144">
        <v>1337</v>
      </c>
      <c r="H75" s="145">
        <v>1265</v>
      </c>
      <c r="I75" s="143">
        <v>42</v>
      </c>
      <c r="J75" s="146">
        <v>3.3201581027667983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40062</v>
      </c>
      <c r="G11" s="114">
        <v>40203</v>
      </c>
      <c r="H11" s="114">
        <v>40760</v>
      </c>
      <c r="I11" s="114">
        <v>41065</v>
      </c>
      <c r="J11" s="140">
        <v>40520</v>
      </c>
      <c r="K11" s="114">
        <v>-458</v>
      </c>
      <c r="L11" s="116">
        <v>-1.1303060217176704</v>
      </c>
    </row>
    <row r="12" spans="1:17" s="110" customFormat="1" ht="24.95" customHeight="1" x14ac:dyDescent="0.2">
      <c r="A12" s="604" t="s">
        <v>185</v>
      </c>
      <c r="B12" s="605"/>
      <c r="C12" s="605"/>
      <c r="D12" s="606"/>
      <c r="E12" s="113">
        <v>53.075233388248215</v>
      </c>
      <c r="F12" s="115">
        <v>21263</v>
      </c>
      <c r="G12" s="114">
        <v>21361</v>
      </c>
      <c r="H12" s="114">
        <v>21859</v>
      </c>
      <c r="I12" s="114">
        <v>21961</v>
      </c>
      <c r="J12" s="140">
        <v>21678</v>
      </c>
      <c r="K12" s="114">
        <v>-415</v>
      </c>
      <c r="L12" s="116">
        <v>-1.9143832456868715</v>
      </c>
    </row>
    <row r="13" spans="1:17" s="110" customFormat="1" ht="15" customHeight="1" x14ac:dyDescent="0.2">
      <c r="A13" s="120"/>
      <c r="B13" s="612" t="s">
        <v>107</v>
      </c>
      <c r="C13" s="612"/>
      <c r="E13" s="113">
        <v>46.924766611751785</v>
      </c>
      <c r="F13" s="115">
        <v>18799</v>
      </c>
      <c r="G13" s="114">
        <v>18842</v>
      </c>
      <c r="H13" s="114">
        <v>18901</v>
      </c>
      <c r="I13" s="114">
        <v>19104</v>
      </c>
      <c r="J13" s="140">
        <v>18842</v>
      </c>
      <c r="K13" s="114">
        <v>-43</v>
      </c>
      <c r="L13" s="116">
        <v>-0.22821356543891308</v>
      </c>
    </row>
    <row r="14" spans="1:17" s="110" customFormat="1" ht="24.95" customHeight="1" x14ac:dyDescent="0.2">
      <c r="A14" s="604" t="s">
        <v>186</v>
      </c>
      <c r="B14" s="605"/>
      <c r="C14" s="605"/>
      <c r="D14" s="606"/>
      <c r="E14" s="113">
        <v>6.8269182766711598</v>
      </c>
      <c r="F14" s="115">
        <v>2735</v>
      </c>
      <c r="G14" s="114">
        <v>2841</v>
      </c>
      <c r="H14" s="114">
        <v>2899</v>
      </c>
      <c r="I14" s="114">
        <v>2802</v>
      </c>
      <c r="J14" s="140">
        <v>2866</v>
      </c>
      <c r="K14" s="114">
        <v>-131</v>
      </c>
      <c r="L14" s="116">
        <v>-4.5708304256803904</v>
      </c>
    </row>
    <row r="15" spans="1:17" s="110" customFormat="1" ht="15" customHeight="1" x14ac:dyDescent="0.2">
      <c r="A15" s="120"/>
      <c r="B15" s="119"/>
      <c r="C15" s="258" t="s">
        <v>106</v>
      </c>
      <c r="E15" s="113">
        <v>63.254113345521027</v>
      </c>
      <c r="F15" s="115">
        <v>1730</v>
      </c>
      <c r="G15" s="114">
        <v>1796</v>
      </c>
      <c r="H15" s="114">
        <v>1873</v>
      </c>
      <c r="I15" s="114">
        <v>1806</v>
      </c>
      <c r="J15" s="140">
        <v>1833</v>
      </c>
      <c r="K15" s="114">
        <v>-103</v>
      </c>
      <c r="L15" s="116">
        <v>-5.6192034915439173</v>
      </c>
    </row>
    <row r="16" spans="1:17" s="110" customFormat="1" ht="15" customHeight="1" x14ac:dyDescent="0.2">
      <c r="A16" s="120"/>
      <c r="B16" s="119"/>
      <c r="C16" s="258" t="s">
        <v>107</v>
      </c>
      <c r="E16" s="113">
        <v>36.745886654478973</v>
      </c>
      <c r="F16" s="115">
        <v>1005</v>
      </c>
      <c r="G16" s="114">
        <v>1045</v>
      </c>
      <c r="H16" s="114">
        <v>1026</v>
      </c>
      <c r="I16" s="114">
        <v>996</v>
      </c>
      <c r="J16" s="140">
        <v>1033</v>
      </c>
      <c r="K16" s="114">
        <v>-28</v>
      </c>
      <c r="L16" s="116">
        <v>-2.7105517909002903</v>
      </c>
    </row>
    <row r="17" spans="1:12" s="110" customFormat="1" ht="15" customHeight="1" x14ac:dyDescent="0.2">
      <c r="A17" s="120"/>
      <c r="B17" s="121" t="s">
        <v>109</v>
      </c>
      <c r="C17" s="258"/>
      <c r="E17" s="113">
        <v>66.005191952473666</v>
      </c>
      <c r="F17" s="115">
        <v>26443</v>
      </c>
      <c r="G17" s="114">
        <v>26518</v>
      </c>
      <c r="H17" s="114">
        <v>27028</v>
      </c>
      <c r="I17" s="114">
        <v>27362</v>
      </c>
      <c r="J17" s="140">
        <v>27040</v>
      </c>
      <c r="K17" s="114">
        <v>-597</v>
      </c>
      <c r="L17" s="116">
        <v>-2.2078402366863905</v>
      </c>
    </row>
    <row r="18" spans="1:12" s="110" customFormat="1" ht="15" customHeight="1" x14ac:dyDescent="0.2">
      <c r="A18" s="120"/>
      <c r="B18" s="119"/>
      <c r="C18" s="258" t="s">
        <v>106</v>
      </c>
      <c r="E18" s="113">
        <v>53.163408085315588</v>
      </c>
      <c r="F18" s="115">
        <v>14058</v>
      </c>
      <c r="G18" s="114">
        <v>14084</v>
      </c>
      <c r="H18" s="114">
        <v>14495</v>
      </c>
      <c r="I18" s="114">
        <v>14665</v>
      </c>
      <c r="J18" s="140">
        <v>14436</v>
      </c>
      <c r="K18" s="114">
        <v>-378</v>
      </c>
      <c r="L18" s="116">
        <v>-2.6184538653366585</v>
      </c>
    </row>
    <row r="19" spans="1:12" s="110" customFormat="1" ht="15" customHeight="1" x14ac:dyDescent="0.2">
      <c r="A19" s="120"/>
      <c r="B19" s="119"/>
      <c r="C19" s="258" t="s">
        <v>107</v>
      </c>
      <c r="E19" s="113">
        <v>46.836591914684412</v>
      </c>
      <c r="F19" s="115">
        <v>12385</v>
      </c>
      <c r="G19" s="114">
        <v>12434</v>
      </c>
      <c r="H19" s="114">
        <v>12533</v>
      </c>
      <c r="I19" s="114">
        <v>12697</v>
      </c>
      <c r="J19" s="140">
        <v>12604</v>
      </c>
      <c r="K19" s="114">
        <v>-219</v>
      </c>
      <c r="L19" s="116">
        <v>-1.7375436369406538</v>
      </c>
    </row>
    <row r="20" spans="1:12" s="110" customFormat="1" ht="15" customHeight="1" x14ac:dyDescent="0.2">
      <c r="A20" s="120"/>
      <c r="B20" s="121" t="s">
        <v>110</v>
      </c>
      <c r="C20" s="258"/>
      <c r="E20" s="113">
        <v>26.321701362887524</v>
      </c>
      <c r="F20" s="115">
        <v>10545</v>
      </c>
      <c r="G20" s="114">
        <v>10498</v>
      </c>
      <c r="H20" s="114">
        <v>10518</v>
      </c>
      <c r="I20" s="114">
        <v>10591</v>
      </c>
      <c r="J20" s="140">
        <v>10316</v>
      </c>
      <c r="K20" s="114">
        <v>229</v>
      </c>
      <c r="L20" s="116">
        <v>2.2198526560682437</v>
      </c>
    </row>
    <row r="21" spans="1:12" s="110" customFormat="1" ht="15" customHeight="1" x14ac:dyDescent="0.2">
      <c r="A21" s="120"/>
      <c r="B21" s="119"/>
      <c r="C21" s="258" t="s">
        <v>106</v>
      </c>
      <c r="E21" s="113">
        <v>49.900426742532005</v>
      </c>
      <c r="F21" s="115">
        <v>5262</v>
      </c>
      <c r="G21" s="114">
        <v>5264</v>
      </c>
      <c r="H21" s="114">
        <v>5282</v>
      </c>
      <c r="I21" s="114">
        <v>5285</v>
      </c>
      <c r="J21" s="140">
        <v>5205</v>
      </c>
      <c r="K21" s="114">
        <v>57</v>
      </c>
      <c r="L21" s="116">
        <v>1.095100864553314</v>
      </c>
    </row>
    <row r="22" spans="1:12" s="110" customFormat="1" ht="15" customHeight="1" x14ac:dyDescent="0.2">
      <c r="A22" s="120"/>
      <c r="B22" s="119"/>
      <c r="C22" s="258" t="s">
        <v>107</v>
      </c>
      <c r="E22" s="113">
        <v>50.099573257467995</v>
      </c>
      <c r="F22" s="115">
        <v>5283</v>
      </c>
      <c r="G22" s="114">
        <v>5234</v>
      </c>
      <c r="H22" s="114">
        <v>5236</v>
      </c>
      <c r="I22" s="114">
        <v>5306</v>
      </c>
      <c r="J22" s="140">
        <v>5111</v>
      </c>
      <c r="K22" s="114">
        <v>172</v>
      </c>
      <c r="L22" s="116">
        <v>3.3652905497945609</v>
      </c>
    </row>
    <row r="23" spans="1:12" s="110" customFormat="1" ht="15" customHeight="1" x14ac:dyDescent="0.2">
      <c r="A23" s="120"/>
      <c r="B23" s="121" t="s">
        <v>111</v>
      </c>
      <c r="C23" s="258"/>
      <c r="E23" s="113">
        <v>0.84618840796765016</v>
      </c>
      <c r="F23" s="115">
        <v>339</v>
      </c>
      <c r="G23" s="114">
        <v>346</v>
      </c>
      <c r="H23" s="114">
        <v>315</v>
      </c>
      <c r="I23" s="114">
        <v>310</v>
      </c>
      <c r="J23" s="140">
        <v>298</v>
      </c>
      <c r="K23" s="114">
        <v>41</v>
      </c>
      <c r="L23" s="116">
        <v>13.758389261744966</v>
      </c>
    </row>
    <row r="24" spans="1:12" s="110" customFormat="1" ht="15" customHeight="1" x14ac:dyDescent="0.2">
      <c r="A24" s="120"/>
      <c r="B24" s="119"/>
      <c r="C24" s="258" t="s">
        <v>106</v>
      </c>
      <c r="E24" s="113">
        <v>62.831858407079643</v>
      </c>
      <c r="F24" s="115">
        <v>213</v>
      </c>
      <c r="G24" s="114">
        <v>217</v>
      </c>
      <c r="H24" s="114">
        <v>209</v>
      </c>
      <c r="I24" s="114">
        <v>205</v>
      </c>
      <c r="J24" s="140">
        <v>204</v>
      </c>
      <c r="K24" s="114">
        <v>9</v>
      </c>
      <c r="L24" s="116">
        <v>4.4117647058823533</v>
      </c>
    </row>
    <row r="25" spans="1:12" s="110" customFormat="1" ht="15" customHeight="1" x14ac:dyDescent="0.2">
      <c r="A25" s="120"/>
      <c r="B25" s="119"/>
      <c r="C25" s="258" t="s">
        <v>107</v>
      </c>
      <c r="E25" s="113">
        <v>37.168141592920357</v>
      </c>
      <c r="F25" s="115">
        <v>126</v>
      </c>
      <c r="G25" s="114">
        <v>129</v>
      </c>
      <c r="H25" s="114">
        <v>106</v>
      </c>
      <c r="I25" s="114">
        <v>105</v>
      </c>
      <c r="J25" s="140">
        <v>94</v>
      </c>
      <c r="K25" s="114">
        <v>32</v>
      </c>
      <c r="L25" s="116">
        <v>34.042553191489361</v>
      </c>
    </row>
    <row r="26" spans="1:12" s="110" customFormat="1" ht="15" customHeight="1" x14ac:dyDescent="0.2">
      <c r="A26" s="120"/>
      <c r="C26" s="121" t="s">
        <v>187</v>
      </c>
      <c r="D26" s="110" t="s">
        <v>188</v>
      </c>
      <c r="E26" s="113">
        <v>0.26209375468024559</v>
      </c>
      <c r="F26" s="115">
        <v>105</v>
      </c>
      <c r="G26" s="114">
        <v>111</v>
      </c>
      <c r="H26" s="114">
        <v>85</v>
      </c>
      <c r="I26" s="114">
        <v>84</v>
      </c>
      <c r="J26" s="140">
        <v>77</v>
      </c>
      <c r="K26" s="114">
        <v>28</v>
      </c>
      <c r="L26" s="116">
        <v>36.363636363636367</v>
      </c>
    </row>
    <row r="27" spans="1:12" s="110" customFormat="1" ht="15" customHeight="1" x14ac:dyDescent="0.2">
      <c r="A27" s="120"/>
      <c r="B27" s="119"/>
      <c r="D27" s="259" t="s">
        <v>106</v>
      </c>
      <c r="E27" s="113">
        <v>51.428571428571431</v>
      </c>
      <c r="F27" s="115">
        <v>54</v>
      </c>
      <c r="G27" s="114">
        <v>61</v>
      </c>
      <c r="H27" s="114">
        <v>56</v>
      </c>
      <c r="I27" s="114">
        <v>54</v>
      </c>
      <c r="J27" s="140">
        <v>49</v>
      </c>
      <c r="K27" s="114">
        <v>5</v>
      </c>
      <c r="L27" s="116">
        <v>10.204081632653061</v>
      </c>
    </row>
    <row r="28" spans="1:12" s="110" customFormat="1" ht="15" customHeight="1" x14ac:dyDescent="0.2">
      <c r="A28" s="120"/>
      <c r="B28" s="119"/>
      <c r="D28" s="259" t="s">
        <v>107</v>
      </c>
      <c r="E28" s="113">
        <v>48.571428571428569</v>
      </c>
      <c r="F28" s="115">
        <v>51</v>
      </c>
      <c r="G28" s="114">
        <v>50</v>
      </c>
      <c r="H28" s="114">
        <v>29</v>
      </c>
      <c r="I28" s="114">
        <v>30</v>
      </c>
      <c r="J28" s="140">
        <v>28</v>
      </c>
      <c r="K28" s="114">
        <v>23</v>
      </c>
      <c r="L28" s="116">
        <v>82.142857142857139</v>
      </c>
    </row>
    <row r="29" spans="1:12" s="110" customFormat="1" ht="24.95" customHeight="1" x14ac:dyDescent="0.2">
      <c r="A29" s="604" t="s">
        <v>189</v>
      </c>
      <c r="B29" s="605"/>
      <c r="C29" s="605"/>
      <c r="D29" s="606"/>
      <c r="E29" s="113">
        <v>96.365633268433925</v>
      </c>
      <c r="F29" s="115">
        <v>38606</v>
      </c>
      <c r="G29" s="114">
        <v>38787</v>
      </c>
      <c r="H29" s="114">
        <v>39221</v>
      </c>
      <c r="I29" s="114">
        <v>39580</v>
      </c>
      <c r="J29" s="140">
        <v>39202</v>
      </c>
      <c r="K29" s="114">
        <v>-596</v>
      </c>
      <c r="L29" s="116">
        <v>-1.5203305953777868</v>
      </c>
    </row>
    <row r="30" spans="1:12" s="110" customFormat="1" ht="15" customHeight="1" x14ac:dyDescent="0.2">
      <c r="A30" s="120"/>
      <c r="B30" s="119"/>
      <c r="C30" s="258" t="s">
        <v>106</v>
      </c>
      <c r="E30" s="113">
        <v>52.665388799668442</v>
      </c>
      <c r="F30" s="115">
        <v>20332</v>
      </c>
      <c r="G30" s="114">
        <v>20472</v>
      </c>
      <c r="H30" s="114">
        <v>20829</v>
      </c>
      <c r="I30" s="114">
        <v>20971</v>
      </c>
      <c r="J30" s="140">
        <v>20804</v>
      </c>
      <c r="K30" s="114">
        <v>-472</v>
      </c>
      <c r="L30" s="116">
        <v>-2.2687944626033456</v>
      </c>
    </row>
    <row r="31" spans="1:12" s="110" customFormat="1" ht="15" customHeight="1" x14ac:dyDescent="0.2">
      <c r="A31" s="120"/>
      <c r="B31" s="119"/>
      <c r="C31" s="258" t="s">
        <v>107</v>
      </c>
      <c r="E31" s="113">
        <v>47.334611200331558</v>
      </c>
      <c r="F31" s="115">
        <v>18274</v>
      </c>
      <c r="G31" s="114">
        <v>18315</v>
      </c>
      <c r="H31" s="114">
        <v>18392</v>
      </c>
      <c r="I31" s="114">
        <v>18609</v>
      </c>
      <c r="J31" s="140">
        <v>18398</v>
      </c>
      <c r="K31" s="114">
        <v>-124</v>
      </c>
      <c r="L31" s="116">
        <v>-0.6739863028590064</v>
      </c>
    </row>
    <row r="32" spans="1:12" s="110" customFormat="1" ht="15" customHeight="1" x14ac:dyDescent="0.2">
      <c r="A32" s="120"/>
      <c r="B32" s="119" t="s">
        <v>117</v>
      </c>
      <c r="C32" s="258"/>
      <c r="E32" s="113">
        <v>3.6243822075782539</v>
      </c>
      <c r="F32" s="115">
        <v>1452</v>
      </c>
      <c r="G32" s="114">
        <v>1408</v>
      </c>
      <c r="H32" s="114">
        <v>1535</v>
      </c>
      <c r="I32" s="114">
        <v>1479</v>
      </c>
      <c r="J32" s="140">
        <v>1312</v>
      </c>
      <c r="K32" s="114">
        <v>140</v>
      </c>
      <c r="L32" s="116">
        <v>10.670731707317072</v>
      </c>
    </row>
    <row r="33" spans="1:12" s="110" customFormat="1" ht="15" customHeight="1" x14ac:dyDescent="0.2">
      <c r="A33" s="120"/>
      <c r="B33" s="119"/>
      <c r="C33" s="258" t="s">
        <v>106</v>
      </c>
      <c r="E33" s="113">
        <v>64.049586776859499</v>
      </c>
      <c r="F33" s="115">
        <v>930</v>
      </c>
      <c r="G33" s="114">
        <v>885</v>
      </c>
      <c r="H33" s="114">
        <v>1028</v>
      </c>
      <c r="I33" s="114">
        <v>986</v>
      </c>
      <c r="J33" s="140">
        <v>871</v>
      </c>
      <c r="K33" s="114">
        <v>59</v>
      </c>
      <c r="L33" s="116">
        <v>6.7738231917336398</v>
      </c>
    </row>
    <row r="34" spans="1:12" s="110" customFormat="1" ht="15" customHeight="1" x14ac:dyDescent="0.2">
      <c r="A34" s="120"/>
      <c r="B34" s="119"/>
      <c r="C34" s="258" t="s">
        <v>107</v>
      </c>
      <c r="E34" s="113">
        <v>35.950413223140494</v>
      </c>
      <c r="F34" s="115">
        <v>522</v>
      </c>
      <c r="G34" s="114">
        <v>523</v>
      </c>
      <c r="H34" s="114">
        <v>507</v>
      </c>
      <c r="I34" s="114">
        <v>493</v>
      </c>
      <c r="J34" s="140">
        <v>441</v>
      </c>
      <c r="K34" s="114">
        <v>81</v>
      </c>
      <c r="L34" s="116">
        <v>18.367346938775512</v>
      </c>
    </row>
    <row r="35" spans="1:12" s="110" customFormat="1" ht="24.95" customHeight="1" x14ac:dyDescent="0.2">
      <c r="A35" s="604" t="s">
        <v>190</v>
      </c>
      <c r="B35" s="605"/>
      <c r="C35" s="605"/>
      <c r="D35" s="606"/>
      <c r="E35" s="113">
        <v>67.917228296140976</v>
      </c>
      <c r="F35" s="115">
        <v>27209</v>
      </c>
      <c r="G35" s="114">
        <v>27437</v>
      </c>
      <c r="H35" s="114">
        <v>28078</v>
      </c>
      <c r="I35" s="114">
        <v>28528</v>
      </c>
      <c r="J35" s="140">
        <v>28290</v>
      </c>
      <c r="K35" s="114">
        <v>-1081</v>
      </c>
      <c r="L35" s="116">
        <v>-3.821138211382114</v>
      </c>
    </row>
    <row r="36" spans="1:12" s="110" customFormat="1" ht="15" customHeight="1" x14ac:dyDescent="0.2">
      <c r="A36" s="120"/>
      <c r="B36" s="119"/>
      <c r="C36" s="258" t="s">
        <v>106</v>
      </c>
      <c r="E36" s="113">
        <v>68.447940019846371</v>
      </c>
      <c r="F36" s="115">
        <v>18624</v>
      </c>
      <c r="G36" s="114">
        <v>18782</v>
      </c>
      <c r="H36" s="114">
        <v>19255</v>
      </c>
      <c r="I36" s="114">
        <v>19358</v>
      </c>
      <c r="J36" s="140">
        <v>19155</v>
      </c>
      <c r="K36" s="114">
        <v>-531</v>
      </c>
      <c r="L36" s="116">
        <v>-2.7721221613155835</v>
      </c>
    </row>
    <row r="37" spans="1:12" s="110" customFormat="1" ht="15" customHeight="1" x14ac:dyDescent="0.2">
      <c r="A37" s="120"/>
      <c r="B37" s="119"/>
      <c r="C37" s="258" t="s">
        <v>107</v>
      </c>
      <c r="E37" s="113">
        <v>31.552059980153626</v>
      </c>
      <c r="F37" s="115">
        <v>8585</v>
      </c>
      <c r="G37" s="114">
        <v>8655</v>
      </c>
      <c r="H37" s="114">
        <v>8823</v>
      </c>
      <c r="I37" s="114">
        <v>9170</v>
      </c>
      <c r="J37" s="140">
        <v>9135</v>
      </c>
      <c r="K37" s="114">
        <v>-550</v>
      </c>
      <c r="L37" s="116">
        <v>-6.0207991242474002</v>
      </c>
    </row>
    <row r="38" spans="1:12" s="110" customFormat="1" ht="15" customHeight="1" x14ac:dyDescent="0.2">
      <c r="A38" s="120"/>
      <c r="B38" s="119" t="s">
        <v>182</v>
      </c>
      <c r="C38" s="258"/>
      <c r="E38" s="113">
        <v>32.082771703859017</v>
      </c>
      <c r="F38" s="115">
        <v>12853</v>
      </c>
      <c r="G38" s="114">
        <v>12766</v>
      </c>
      <c r="H38" s="114">
        <v>12682</v>
      </c>
      <c r="I38" s="114">
        <v>12537</v>
      </c>
      <c r="J38" s="140">
        <v>12230</v>
      </c>
      <c r="K38" s="114">
        <v>623</v>
      </c>
      <c r="L38" s="116">
        <v>5.0940310711365493</v>
      </c>
    </row>
    <row r="39" spans="1:12" s="110" customFormat="1" ht="15" customHeight="1" x14ac:dyDescent="0.2">
      <c r="A39" s="120"/>
      <c r="B39" s="119"/>
      <c r="C39" s="258" t="s">
        <v>106</v>
      </c>
      <c r="E39" s="113">
        <v>20.532171477476076</v>
      </c>
      <c r="F39" s="115">
        <v>2639</v>
      </c>
      <c r="G39" s="114">
        <v>2579</v>
      </c>
      <c r="H39" s="114">
        <v>2604</v>
      </c>
      <c r="I39" s="114">
        <v>2603</v>
      </c>
      <c r="J39" s="140">
        <v>2523</v>
      </c>
      <c r="K39" s="114">
        <v>116</v>
      </c>
      <c r="L39" s="116">
        <v>4.5977011494252871</v>
      </c>
    </row>
    <row r="40" spans="1:12" s="110" customFormat="1" ht="15" customHeight="1" x14ac:dyDescent="0.2">
      <c r="A40" s="120"/>
      <c r="B40" s="119"/>
      <c r="C40" s="258" t="s">
        <v>107</v>
      </c>
      <c r="E40" s="113">
        <v>79.467828522523931</v>
      </c>
      <c r="F40" s="115">
        <v>10214</v>
      </c>
      <c r="G40" s="114">
        <v>10187</v>
      </c>
      <c r="H40" s="114">
        <v>10078</v>
      </c>
      <c r="I40" s="114">
        <v>9934</v>
      </c>
      <c r="J40" s="140">
        <v>9707</v>
      </c>
      <c r="K40" s="114">
        <v>507</v>
      </c>
      <c r="L40" s="116">
        <v>5.2230349232512623</v>
      </c>
    </row>
    <row r="41" spans="1:12" s="110" customFormat="1" ht="24.75" customHeight="1" x14ac:dyDescent="0.2">
      <c r="A41" s="604" t="s">
        <v>517</v>
      </c>
      <c r="B41" s="605"/>
      <c r="C41" s="605"/>
      <c r="D41" s="606"/>
      <c r="E41" s="113">
        <v>3.5095601817183364</v>
      </c>
      <c r="F41" s="115">
        <v>1406</v>
      </c>
      <c r="G41" s="114">
        <v>1535</v>
      </c>
      <c r="H41" s="114">
        <v>1518</v>
      </c>
      <c r="I41" s="114">
        <v>1441</v>
      </c>
      <c r="J41" s="140">
        <v>1606</v>
      </c>
      <c r="K41" s="114">
        <v>-200</v>
      </c>
      <c r="L41" s="116">
        <v>-12.453300124533001</v>
      </c>
    </row>
    <row r="42" spans="1:12" s="110" customFormat="1" ht="15" customHeight="1" x14ac:dyDescent="0.2">
      <c r="A42" s="120"/>
      <c r="B42" s="119"/>
      <c r="C42" s="258" t="s">
        <v>106</v>
      </c>
      <c r="E42" s="113">
        <v>62.091038406827877</v>
      </c>
      <c r="F42" s="115">
        <v>873</v>
      </c>
      <c r="G42" s="114">
        <v>974</v>
      </c>
      <c r="H42" s="114">
        <v>980</v>
      </c>
      <c r="I42" s="114">
        <v>945</v>
      </c>
      <c r="J42" s="140">
        <v>1044</v>
      </c>
      <c r="K42" s="114">
        <v>-171</v>
      </c>
      <c r="L42" s="116">
        <v>-16.379310344827587</v>
      </c>
    </row>
    <row r="43" spans="1:12" s="110" customFormat="1" ht="15" customHeight="1" x14ac:dyDescent="0.2">
      <c r="A43" s="123"/>
      <c r="B43" s="124"/>
      <c r="C43" s="260" t="s">
        <v>107</v>
      </c>
      <c r="D43" s="261"/>
      <c r="E43" s="125">
        <v>37.908961593172123</v>
      </c>
      <c r="F43" s="143">
        <v>533</v>
      </c>
      <c r="G43" s="144">
        <v>561</v>
      </c>
      <c r="H43" s="144">
        <v>538</v>
      </c>
      <c r="I43" s="144">
        <v>496</v>
      </c>
      <c r="J43" s="145">
        <v>562</v>
      </c>
      <c r="K43" s="144">
        <v>-29</v>
      </c>
      <c r="L43" s="146">
        <v>-5.160142348754448</v>
      </c>
    </row>
    <row r="44" spans="1:12" s="110" customFormat="1" ht="45.75" customHeight="1" x14ac:dyDescent="0.2">
      <c r="A44" s="604" t="s">
        <v>191</v>
      </c>
      <c r="B44" s="605"/>
      <c r="C44" s="605"/>
      <c r="D44" s="606"/>
      <c r="E44" s="113">
        <v>1.7373071738804853</v>
      </c>
      <c r="F44" s="115">
        <v>696</v>
      </c>
      <c r="G44" s="114">
        <v>708</v>
      </c>
      <c r="H44" s="114">
        <v>711</v>
      </c>
      <c r="I44" s="114">
        <v>691</v>
      </c>
      <c r="J44" s="140">
        <v>691</v>
      </c>
      <c r="K44" s="114">
        <v>5</v>
      </c>
      <c r="L44" s="116">
        <v>0.72358900144717797</v>
      </c>
    </row>
    <row r="45" spans="1:12" s="110" customFormat="1" ht="15" customHeight="1" x14ac:dyDescent="0.2">
      <c r="A45" s="120"/>
      <c r="B45" s="119"/>
      <c r="C45" s="258" t="s">
        <v>106</v>
      </c>
      <c r="E45" s="113">
        <v>61.925287356321839</v>
      </c>
      <c r="F45" s="115">
        <v>431</v>
      </c>
      <c r="G45" s="114">
        <v>442</v>
      </c>
      <c r="H45" s="114">
        <v>444</v>
      </c>
      <c r="I45" s="114">
        <v>426</v>
      </c>
      <c r="J45" s="140">
        <v>424</v>
      </c>
      <c r="K45" s="114">
        <v>7</v>
      </c>
      <c r="L45" s="116">
        <v>1.6509433962264151</v>
      </c>
    </row>
    <row r="46" spans="1:12" s="110" customFormat="1" ht="15" customHeight="1" x14ac:dyDescent="0.2">
      <c r="A46" s="123"/>
      <c r="B46" s="124"/>
      <c r="C46" s="260" t="s">
        <v>107</v>
      </c>
      <c r="D46" s="261"/>
      <c r="E46" s="125">
        <v>38.074712643678161</v>
      </c>
      <c r="F46" s="143">
        <v>265</v>
      </c>
      <c r="G46" s="144">
        <v>266</v>
      </c>
      <c r="H46" s="144">
        <v>267</v>
      </c>
      <c r="I46" s="144">
        <v>265</v>
      </c>
      <c r="J46" s="145">
        <v>267</v>
      </c>
      <c r="K46" s="144">
        <v>-2</v>
      </c>
      <c r="L46" s="146">
        <v>-0.74906367041198507</v>
      </c>
    </row>
    <row r="47" spans="1:12" s="110" customFormat="1" ht="39" customHeight="1" x14ac:dyDescent="0.2">
      <c r="A47" s="604" t="s">
        <v>518</v>
      </c>
      <c r="B47" s="607"/>
      <c r="C47" s="607"/>
      <c r="D47" s="608"/>
      <c r="E47" s="113">
        <v>0.22215565872897008</v>
      </c>
      <c r="F47" s="115">
        <v>89</v>
      </c>
      <c r="G47" s="114">
        <v>89</v>
      </c>
      <c r="H47" s="114">
        <v>78</v>
      </c>
      <c r="I47" s="114">
        <v>100</v>
      </c>
      <c r="J47" s="140">
        <v>123</v>
      </c>
      <c r="K47" s="114">
        <v>-34</v>
      </c>
      <c r="L47" s="116">
        <v>-27.642276422764226</v>
      </c>
    </row>
    <row r="48" spans="1:12" s="110" customFormat="1" ht="15" customHeight="1" x14ac:dyDescent="0.2">
      <c r="A48" s="120"/>
      <c r="B48" s="119"/>
      <c r="C48" s="258" t="s">
        <v>106</v>
      </c>
      <c r="E48" s="113">
        <v>51.685393258426963</v>
      </c>
      <c r="F48" s="115">
        <v>46</v>
      </c>
      <c r="G48" s="114">
        <v>46</v>
      </c>
      <c r="H48" s="114">
        <v>43</v>
      </c>
      <c r="I48" s="114">
        <v>50</v>
      </c>
      <c r="J48" s="140">
        <v>62</v>
      </c>
      <c r="K48" s="114">
        <v>-16</v>
      </c>
      <c r="L48" s="116">
        <v>-25.806451612903224</v>
      </c>
    </row>
    <row r="49" spans="1:12" s="110" customFormat="1" ht="15" customHeight="1" x14ac:dyDescent="0.2">
      <c r="A49" s="123"/>
      <c r="B49" s="124"/>
      <c r="C49" s="260" t="s">
        <v>107</v>
      </c>
      <c r="D49" s="261"/>
      <c r="E49" s="125">
        <v>48.314606741573037</v>
      </c>
      <c r="F49" s="143">
        <v>43</v>
      </c>
      <c r="G49" s="144">
        <v>43</v>
      </c>
      <c r="H49" s="144">
        <v>35</v>
      </c>
      <c r="I49" s="144">
        <v>50</v>
      </c>
      <c r="J49" s="145">
        <v>61</v>
      </c>
      <c r="K49" s="144">
        <v>-18</v>
      </c>
      <c r="L49" s="146">
        <v>-29.508196721311474</v>
      </c>
    </row>
    <row r="50" spans="1:12" s="110" customFormat="1" ht="24.95" customHeight="1" x14ac:dyDescent="0.2">
      <c r="A50" s="609" t="s">
        <v>192</v>
      </c>
      <c r="B50" s="610"/>
      <c r="C50" s="610"/>
      <c r="D50" s="611"/>
      <c r="E50" s="262">
        <v>6.544855474015276</v>
      </c>
      <c r="F50" s="263">
        <v>2622</v>
      </c>
      <c r="G50" s="264">
        <v>2692</v>
      </c>
      <c r="H50" s="264">
        <v>2680</v>
      </c>
      <c r="I50" s="264">
        <v>2568</v>
      </c>
      <c r="J50" s="265">
        <v>2578</v>
      </c>
      <c r="K50" s="263">
        <v>44</v>
      </c>
      <c r="L50" s="266">
        <v>1.7067494181536074</v>
      </c>
    </row>
    <row r="51" spans="1:12" s="110" customFormat="1" ht="15" customHeight="1" x14ac:dyDescent="0.2">
      <c r="A51" s="120"/>
      <c r="B51" s="119"/>
      <c r="C51" s="258" t="s">
        <v>106</v>
      </c>
      <c r="E51" s="113">
        <v>62.318840579710148</v>
      </c>
      <c r="F51" s="115">
        <v>1634</v>
      </c>
      <c r="G51" s="114">
        <v>1684</v>
      </c>
      <c r="H51" s="114">
        <v>1735</v>
      </c>
      <c r="I51" s="114">
        <v>1673</v>
      </c>
      <c r="J51" s="140">
        <v>1649</v>
      </c>
      <c r="K51" s="114">
        <v>-15</v>
      </c>
      <c r="L51" s="116">
        <v>-0.90964220739842327</v>
      </c>
    </row>
    <row r="52" spans="1:12" s="110" customFormat="1" ht="15" customHeight="1" x14ac:dyDescent="0.2">
      <c r="A52" s="120"/>
      <c r="B52" s="119"/>
      <c r="C52" s="258" t="s">
        <v>107</v>
      </c>
      <c r="E52" s="113">
        <v>37.681159420289852</v>
      </c>
      <c r="F52" s="115">
        <v>988</v>
      </c>
      <c r="G52" s="114">
        <v>1008</v>
      </c>
      <c r="H52" s="114">
        <v>945</v>
      </c>
      <c r="I52" s="114">
        <v>895</v>
      </c>
      <c r="J52" s="140">
        <v>929</v>
      </c>
      <c r="K52" s="114">
        <v>59</v>
      </c>
      <c r="L52" s="116">
        <v>6.3509149623250805</v>
      </c>
    </row>
    <row r="53" spans="1:12" s="110" customFormat="1" ht="15" customHeight="1" x14ac:dyDescent="0.2">
      <c r="A53" s="120"/>
      <c r="B53" s="119"/>
      <c r="C53" s="258" t="s">
        <v>187</v>
      </c>
      <c r="D53" s="110" t="s">
        <v>193</v>
      </c>
      <c r="E53" s="113">
        <v>42.372234935163995</v>
      </c>
      <c r="F53" s="115">
        <v>1111</v>
      </c>
      <c r="G53" s="114">
        <v>1219</v>
      </c>
      <c r="H53" s="114">
        <v>1213</v>
      </c>
      <c r="I53" s="114">
        <v>1082</v>
      </c>
      <c r="J53" s="140">
        <v>1207</v>
      </c>
      <c r="K53" s="114">
        <v>-96</v>
      </c>
      <c r="L53" s="116">
        <v>-7.9536039768019888</v>
      </c>
    </row>
    <row r="54" spans="1:12" s="110" customFormat="1" ht="15" customHeight="1" x14ac:dyDescent="0.2">
      <c r="A54" s="120"/>
      <c r="B54" s="119"/>
      <c r="D54" s="267" t="s">
        <v>194</v>
      </c>
      <c r="E54" s="113">
        <v>64.356435643564353</v>
      </c>
      <c r="F54" s="115">
        <v>715</v>
      </c>
      <c r="G54" s="114">
        <v>791</v>
      </c>
      <c r="H54" s="114">
        <v>822</v>
      </c>
      <c r="I54" s="114">
        <v>745</v>
      </c>
      <c r="J54" s="140">
        <v>806</v>
      </c>
      <c r="K54" s="114">
        <v>-91</v>
      </c>
      <c r="L54" s="116">
        <v>-11.290322580645162</v>
      </c>
    </row>
    <row r="55" spans="1:12" s="110" customFormat="1" ht="15" customHeight="1" x14ac:dyDescent="0.2">
      <c r="A55" s="120"/>
      <c r="B55" s="119"/>
      <c r="D55" s="267" t="s">
        <v>195</v>
      </c>
      <c r="E55" s="113">
        <v>35.643564356435647</v>
      </c>
      <c r="F55" s="115">
        <v>396</v>
      </c>
      <c r="G55" s="114">
        <v>428</v>
      </c>
      <c r="H55" s="114">
        <v>391</v>
      </c>
      <c r="I55" s="114">
        <v>337</v>
      </c>
      <c r="J55" s="140">
        <v>401</v>
      </c>
      <c r="K55" s="114">
        <v>-5</v>
      </c>
      <c r="L55" s="116">
        <v>-1.2468827930174564</v>
      </c>
    </row>
    <row r="56" spans="1:12" s="110" customFormat="1" ht="15" customHeight="1" x14ac:dyDescent="0.2">
      <c r="A56" s="120"/>
      <c r="B56" s="119" t="s">
        <v>196</v>
      </c>
      <c r="C56" s="258"/>
      <c r="E56" s="113">
        <v>73.528530777295188</v>
      </c>
      <c r="F56" s="115">
        <v>29457</v>
      </c>
      <c r="G56" s="114">
        <v>29474</v>
      </c>
      <c r="H56" s="114">
        <v>30009</v>
      </c>
      <c r="I56" s="114">
        <v>29954</v>
      </c>
      <c r="J56" s="140">
        <v>29431</v>
      </c>
      <c r="K56" s="114">
        <v>26</v>
      </c>
      <c r="L56" s="116">
        <v>8.8342224185382762E-2</v>
      </c>
    </row>
    <row r="57" spans="1:12" s="110" customFormat="1" ht="15" customHeight="1" x14ac:dyDescent="0.2">
      <c r="A57" s="120"/>
      <c r="B57" s="119"/>
      <c r="C57" s="258" t="s">
        <v>106</v>
      </c>
      <c r="E57" s="113">
        <v>52.849916827918662</v>
      </c>
      <c r="F57" s="115">
        <v>15568</v>
      </c>
      <c r="G57" s="114">
        <v>15590</v>
      </c>
      <c r="H57" s="114">
        <v>15973</v>
      </c>
      <c r="I57" s="114">
        <v>15877</v>
      </c>
      <c r="J57" s="140">
        <v>15630</v>
      </c>
      <c r="K57" s="114">
        <v>-62</v>
      </c>
      <c r="L57" s="116">
        <v>-0.39667306461932184</v>
      </c>
    </row>
    <row r="58" spans="1:12" s="110" customFormat="1" ht="15" customHeight="1" x14ac:dyDescent="0.2">
      <c r="A58" s="120"/>
      <c r="B58" s="119"/>
      <c r="C58" s="258" t="s">
        <v>107</v>
      </c>
      <c r="E58" s="113">
        <v>47.150083172081338</v>
      </c>
      <c r="F58" s="115">
        <v>13889</v>
      </c>
      <c r="G58" s="114">
        <v>13884</v>
      </c>
      <c r="H58" s="114">
        <v>14036</v>
      </c>
      <c r="I58" s="114">
        <v>14077</v>
      </c>
      <c r="J58" s="140">
        <v>13801</v>
      </c>
      <c r="K58" s="114">
        <v>88</v>
      </c>
      <c r="L58" s="116">
        <v>0.6376349539888414</v>
      </c>
    </row>
    <row r="59" spans="1:12" s="110" customFormat="1" ht="15" customHeight="1" x14ac:dyDescent="0.2">
      <c r="A59" s="120"/>
      <c r="B59" s="119"/>
      <c r="C59" s="258" t="s">
        <v>105</v>
      </c>
      <c r="D59" s="110" t="s">
        <v>197</v>
      </c>
      <c r="E59" s="113">
        <v>91.302576637132091</v>
      </c>
      <c r="F59" s="115">
        <v>26895</v>
      </c>
      <c r="G59" s="114">
        <v>26885</v>
      </c>
      <c r="H59" s="114">
        <v>27345</v>
      </c>
      <c r="I59" s="114">
        <v>27319</v>
      </c>
      <c r="J59" s="140">
        <v>26873</v>
      </c>
      <c r="K59" s="114">
        <v>22</v>
      </c>
      <c r="L59" s="116">
        <v>8.1866557511256655E-2</v>
      </c>
    </row>
    <row r="60" spans="1:12" s="110" customFormat="1" ht="15" customHeight="1" x14ac:dyDescent="0.2">
      <c r="A60" s="120"/>
      <c r="B60" s="119"/>
      <c r="C60" s="258"/>
      <c r="D60" s="267" t="s">
        <v>198</v>
      </c>
      <c r="E60" s="113">
        <v>53.154861498419784</v>
      </c>
      <c r="F60" s="115">
        <v>14296</v>
      </c>
      <c r="G60" s="114">
        <v>14295</v>
      </c>
      <c r="H60" s="114">
        <v>14620</v>
      </c>
      <c r="I60" s="114">
        <v>14566</v>
      </c>
      <c r="J60" s="140">
        <v>14371</v>
      </c>
      <c r="K60" s="114">
        <v>-75</v>
      </c>
      <c r="L60" s="116">
        <v>-0.52188435042794512</v>
      </c>
    </row>
    <row r="61" spans="1:12" s="110" customFormat="1" ht="15" customHeight="1" x14ac:dyDescent="0.2">
      <c r="A61" s="120"/>
      <c r="B61" s="119"/>
      <c r="C61" s="258"/>
      <c r="D61" s="267" t="s">
        <v>199</v>
      </c>
      <c r="E61" s="113">
        <v>46.845138501580216</v>
      </c>
      <c r="F61" s="115">
        <v>12599</v>
      </c>
      <c r="G61" s="114">
        <v>12590</v>
      </c>
      <c r="H61" s="114">
        <v>12725</v>
      </c>
      <c r="I61" s="114">
        <v>12753</v>
      </c>
      <c r="J61" s="140">
        <v>12502</v>
      </c>
      <c r="K61" s="114">
        <v>97</v>
      </c>
      <c r="L61" s="116">
        <v>0.77587585986242202</v>
      </c>
    </row>
    <row r="62" spans="1:12" s="110" customFormat="1" ht="15" customHeight="1" x14ac:dyDescent="0.2">
      <c r="A62" s="120"/>
      <c r="B62" s="119"/>
      <c r="C62" s="258"/>
      <c r="D62" s="258" t="s">
        <v>200</v>
      </c>
      <c r="E62" s="113">
        <v>8.6974233628679087</v>
      </c>
      <c r="F62" s="115">
        <v>2562</v>
      </c>
      <c r="G62" s="114">
        <v>2589</v>
      </c>
      <c r="H62" s="114">
        <v>2664</v>
      </c>
      <c r="I62" s="114">
        <v>2635</v>
      </c>
      <c r="J62" s="140">
        <v>2558</v>
      </c>
      <c r="K62" s="114">
        <v>4</v>
      </c>
      <c r="L62" s="116">
        <v>0.1563721657544957</v>
      </c>
    </row>
    <row r="63" spans="1:12" s="110" customFormat="1" ht="15" customHeight="1" x14ac:dyDescent="0.2">
      <c r="A63" s="120"/>
      <c r="B63" s="119"/>
      <c r="C63" s="258"/>
      <c r="D63" s="267" t="s">
        <v>198</v>
      </c>
      <c r="E63" s="113">
        <v>49.648711943793913</v>
      </c>
      <c r="F63" s="115">
        <v>1272</v>
      </c>
      <c r="G63" s="114">
        <v>1295</v>
      </c>
      <c r="H63" s="114">
        <v>1353</v>
      </c>
      <c r="I63" s="114">
        <v>1311</v>
      </c>
      <c r="J63" s="140">
        <v>1259</v>
      </c>
      <c r="K63" s="114">
        <v>13</v>
      </c>
      <c r="L63" s="116">
        <v>1.0325655281969817</v>
      </c>
    </row>
    <row r="64" spans="1:12" s="110" customFormat="1" ht="15" customHeight="1" x14ac:dyDescent="0.2">
      <c r="A64" s="120"/>
      <c r="B64" s="119"/>
      <c r="C64" s="258"/>
      <c r="D64" s="267" t="s">
        <v>199</v>
      </c>
      <c r="E64" s="113">
        <v>50.351288056206087</v>
      </c>
      <c r="F64" s="115">
        <v>1290</v>
      </c>
      <c r="G64" s="114">
        <v>1294</v>
      </c>
      <c r="H64" s="114">
        <v>1311</v>
      </c>
      <c r="I64" s="114">
        <v>1324</v>
      </c>
      <c r="J64" s="140">
        <v>1299</v>
      </c>
      <c r="K64" s="114">
        <v>-9</v>
      </c>
      <c r="L64" s="116">
        <v>-0.69284064665127021</v>
      </c>
    </row>
    <row r="65" spans="1:12" s="110" customFormat="1" ht="15" customHeight="1" x14ac:dyDescent="0.2">
      <c r="A65" s="120"/>
      <c r="B65" s="119" t="s">
        <v>201</v>
      </c>
      <c r="C65" s="258"/>
      <c r="E65" s="113">
        <v>12.48564724676751</v>
      </c>
      <c r="F65" s="115">
        <v>5002</v>
      </c>
      <c r="G65" s="114">
        <v>5005</v>
      </c>
      <c r="H65" s="114">
        <v>4992</v>
      </c>
      <c r="I65" s="114">
        <v>5194</v>
      </c>
      <c r="J65" s="140">
        <v>5198</v>
      </c>
      <c r="K65" s="114">
        <v>-196</v>
      </c>
      <c r="L65" s="116">
        <v>-3.7706810311658332</v>
      </c>
    </row>
    <row r="66" spans="1:12" s="110" customFormat="1" ht="15" customHeight="1" x14ac:dyDescent="0.2">
      <c r="A66" s="120"/>
      <c r="B66" s="119"/>
      <c r="C66" s="258" t="s">
        <v>106</v>
      </c>
      <c r="E66" s="113">
        <v>51.019592163134746</v>
      </c>
      <c r="F66" s="115">
        <v>2552</v>
      </c>
      <c r="G66" s="114">
        <v>2561</v>
      </c>
      <c r="H66" s="114">
        <v>2559</v>
      </c>
      <c r="I66" s="114">
        <v>2678</v>
      </c>
      <c r="J66" s="140">
        <v>2674</v>
      </c>
      <c r="K66" s="114">
        <v>-122</v>
      </c>
      <c r="L66" s="116">
        <v>-4.5624532535527296</v>
      </c>
    </row>
    <row r="67" spans="1:12" s="110" customFormat="1" ht="15" customHeight="1" x14ac:dyDescent="0.2">
      <c r="A67" s="120"/>
      <c r="B67" s="119"/>
      <c r="C67" s="258" t="s">
        <v>107</v>
      </c>
      <c r="E67" s="113">
        <v>48.980407836865254</v>
      </c>
      <c r="F67" s="115">
        <v>2450</v>
      </c>
      <c r="G67" s="114">
        <v>2444</v>
      </c>
      <c r="H67" s="114">
        <v>2433</v>
      </c>
      <c r="I67" s="114">
        <v>2516</v>
      </c>
      <c r="J67" s="140">
        <v>2524</v>
      </c>
      <c r="K67" s="114">
        <v>-74</v>
      </c>
      <c r="L67" s="116">
        <v>-2.9318541996830429</v>
      </c>
    </row>
    <row r="68" spans="1:12" s="110" customFormat="1" ht="15" customHeight="1" x14ac:dyDescent="0.2">
      <c r="A68" s="120"/>
      <c r="B68" s="119"/>
      <c r="C68" s="258" t="s">
        <v>105</v>
      </c>
      <c r="D68" s="110" t="s">
        <v>202</v>
      </c>
      <c r="E68" s="113">
        <v>13.874450219912035</v>
      </c>
      <c r="F68" s="115">
        <v>694</v>
      </c>
      <c r="G68" s="114">
        <v>681</v>
      </c>
      <c r="H68" s="114">
        <v>672</v>
      </c>
      <c r="I68" s="114">
        <v>665</v>
      </c>
      <c r="J68" s="140">
        <v>652</v>
      </c>
      <c r="K68" s="114">
        <v>42</v>
      </c>
      <c r="L68" s="116">
        <v>6.4417177914110431</v>
      </c>
    </row>
    <row r="69" spans="1:12" s="110" customFormat="1" ht="15" customHeight="1" x14ac:dyDescent="0.2">
      <c r="A69" s="120"/>
      <c r="B69" s="119"/>
      <c r="C69" s="258"/>
      <c r="D69" s="267" t="s">
        <v>198</v>
      </c>
      <c r="E69" s="113">
        <v>47.982708933717582</v>
      </c>
      <c r="F69" s="115">
        <v>333</v>
      </c>
      <c r="G69" s="114">
        <v>327</v>
      </c>
      <c r="H69" s="114">
        <v>325</v>
      </c>
      <c r="I69" s="114">
        <v>325</v>
      </c>
      <c r="J69" s="140">
        <v>316</v>
      </c>
      <c r="K69" s="114">
        <v>17</v>
      </c>
      <c r="L69" s="116">
        <v>5.3797468354430382</v>
      </c>
    </row>
    <row r="70" spans="1:12" s="110" customFormat="1" ht="15" customHeight="1" x14ac:dyDescent="0.2">
      <c r="A70" s="120"/>
      <c r="B70" s="119"/>
      <c r="C70" s="258"/>
      <c r="D70" s="267" t="s">
        <v>199</v>
      </c>
      <c r="E70" s="113">
        <v>52.017291066282418</v>
      </c>
      <c r="F70" s="115">
        <v>361</v>
      </c>
      <c r="G70" s="114">
        <v>354</v>
      </c>
      <c r="H70" s="114">
        <v>347</v>
      </c>
      <c r="I70" s="114">
        <v>340</v>
      </c>
      <c r="J70" s="140">
        <v>336</v>
      </c>
      <c r="K70" s="114">
        <v>25</v>
      </c>
      <c r="L70" s="116">
        <v>7.4404761904761907</v>
      </c>
    </row>
    <row r="71" spans="1:12" s="110" customFormat="1" ht="15" customHeight="1" x14ac:dyDescent="0.2">
      <c r="A71" s="120"/>
      <c r="B71" s="119"/>
      <c r="C71" s="258"/>
      <c r="D71" s="110" t="s">
        <v>203</v>
      </c>
      <c r="E71" s="113">
        <v>82.087165133946428</v>
      </c>
      <c r="F71" s="115">
        <v>4106</v>
      </c>
      <c r="G71" s="114">
        <v>4119</v>
      </c>
      <c r="H71" s="114">
        <v>4118</v>
      </c>
      <c r="I71" s="114">
        <v>4333</v>
      </c>
      <c r="J71" s="140">
        <v>4350</v>
      </c>
      <c r="K71" s="114">
        <v>-244</v>
      </c>
      <c r="L71" s="116">
        <v>-5.6091954022988508</v>
      </c>
    </row>
    <row r="72" spans="1:12" s="110" customFormat="1" ht="15" customHeight="1" x14ac:dyDescent="0.2">
      <c r="A72" s="120"/>
      <c r="B72" s="119"/>
      <c r="C72" s="258"/>
      <c r="D72" s="267" t="s">
        <v>198</v>
      </c>
      <c r="E72" s="113">
        <v>50.901120311738921</v>
      </c>
      <c r="F72" s="115">
        <v>2090</v>
      </c>
      <c r="G72" s="114">
        <v>2103</v>
      </c>
      <c r="H72" s="114">
        <v>2106</v>
      </c>
      <c r="I72" s="114">
        <v>2229</v>
      </c>
      <c r="J72" s="140">
        <v>2231</v>
      </c>
      <c r="K72" s="114">
        <v>-141</v>
      </c>
      <c r="L72" s="116">
        <v>-6.3200358583594802</v>
      </c>
    </row>
    <row r="73" spans="1:12" s="110" customFormat="1" ht="15" customHeight="1" x14ac:dyDescent="0.2">
      <c r="A73" s="120"/>
      <c r="B73" s="119"/>
      <c r="C73" s="258"/>
      <c r="D73" s="267" t="s">
        <v>199</v>
      </c>
      <c r="E73" s="113">
        <v>49.098879688261079</v>
      </c>
      <c r="F73" s="115">
        <v>2016</v>
      </c>
      <c r="G73" s="114">
        <v>2016</v>
      </c>
      <c r="H73" s="114">
        <v>2012</v>
      </c>
      <c r="I73" s="114">
        <v>2104</v>
      </c>
      <c r="J73" s="140">
        <v>2119</v>
      </c>
      <c r="K73" s="114">
        <v>-103</v>
      </c>
      <c r="L73" s="116">
        <v>-4.8607833883907503</v>
      </c>
    </row>
    <row r="74" spans="1:12" s="110" customFormat="1" ht="15" customHeight="1" x14ac:dyDescent="0.2">
      <c r="A74" s="120"/>
      <c r="B74" s="119"/>
      <c r="C74" s="258"/>
      <c r="D74" s="110" t="s">
        <v>204</v>
      </c>
      <c r="E74" s="113">
        <v>4.0383846461415436</v>
      </c>
      <c r="F74" s="115">
        <v>202</v>
      </c>
      <c r="G74" s="114">
        <v>205</v>
      </c>
      <c r="H74" s="114">
        <v>202</v>
      </c>
      <c r="I74" s="114">
        <v>196</v>
      </c>
      <c r="J74" s="140">
        <v>196</v>
      </c>
      <c r="K74" s="114">
        <v>6</v>
      </c>
      <c r="L74" s="116">
        <v>3.0612244897959182</v>
      </c>
    </row>
    <row r="75" spans="1:12" s="110" customFormat="1" ht="15" customHeight="1" x14ac:dyDescent="0.2">
      <c r="A75" s="120"/>
      <c r="B75" s="119"/>
      <c r="C75" s="258"/>
      <c r="D75" s="267" t="s">
        <v>198</v>
      </c>
      <c r="E75" s="113">
        <v>63.861386138613859</v>
      </c>
      <c r="F75" s="115">
        <v>129</v>
      </c>
      <c r="G75" s="114">
        <v>131</v>
      </c>
      <c r="H75" s="114">
        <v>128</v>
      </c>
      <c r="I75" s="114">
        <v>124</v>
      </c>
      <c r="J75" s="140">
        <v>127</v>
      </c>
      <c r="K75" s="114">
        <v>2</v>
      </c>
      <c r="L75" s="116">
        <v>1.5748031496062993</v>
      </c>
    </row>
    <row r="76" spans="1:12" s="110" customFormat="1" ht="15" customHeight="1" x14ac:dyDescent="0.2">
      <c r="A76" s="120"/>
      <c r="B76" s="119"/>
      <c r="C76" s="258"/>
      <c r="D76" s="267" t="s">
        <v>199</v>
      </c>
      <c r="E76" s="113">
        <v>36.138613861386141</v>
      </c>
      <c r="F76" s="115">
        <v>73</v>
      </c>
      <c r="G76" s="114">
        <v>74</v>
      </c>
      <c r="H76" s="114">
        <v>74</v>
      </c>
      <c r="I76" s="114">
        <v>72</v>
      </c>
      <c r="J76" s="140">
        <v>69</v>
      </c>
      <c r="K76" s="114">
        <v>4</v>
      </c>
      <c r="L76" s="116">
        <v>5.7971014492753623</v>
      </c>
    </row>
    <row r="77" spans="1:12" s="110" customFormat="1" ht="15" customHeight="1" x14ac:dyDescent="0.2">
      <c r="A77" s="534"/>
      <c r="B77" s="119" t="s">
        <v>205</v>
      </c>
      <c r="C77" s="268"/>
      <c r="D77" s="182"/>
      <c r="E77" s="113">
        <v>7.4409665019220208</v>
      </c>
      <c r="F77" s="115">
        <v>2981</v>
      </c>
      <c r="G77" s="114">
        <v>3032</v>
      </c>
      <c r="H77" s="114">
        <v>3079</v>
      </c>
      <c r="I77" s="114">
        <v>3349</v>
      </c>
      <c r="J77" s="140">
        <v>3313</v>
      </c>
      <c r="K77" s="114">
        <v>-332</v>
      </c>
      <c r="L77" s="116">
        <v>-10.021128886205856</v>
      </c>
    </row>
    <row r="78" spans="1:12" s="110" customFormat="1" ht="15" customHeight="1" x14ac:dyDescent="0.2">
      <c r="A78" s="120"/>
      <c r="B78" s="119"/>
      <c r="C78" s="268" t="s">
        <v>106</v>
      </c>
      <c r="D78" s="182"/>
      <c r="E78" s="113">
        <v>50.620597115062061</v>
      </c>
      <c r="F78" s="115">
        <v>1509</v>
      </c>
      <c r="G78" s="114">
        <v>1526</v>
      </c>
      <c r="H78" s="114">
        <v>1592</v>
      </c>
      <c r="I78" s="114">
        <v>1733</v>
      </c>
      <c r="J78" s="140">
        <v>1725</v>
      </c>
      <c r="K78" s="114">
        <v>-216</v>
      </c>
      <c r="L78" s="116">
        <v>-12.521739130434783</v>
      </c>
    </row>
    <row r="79" spans="1:12" s="110" customFormat="1" ht="15" customHeight="1" x14ac:dyDescent="0.2">
      <c r="A79" s="123"/>
      <c r="B79" s="124"/>
      <c r="C79" s="260" t="s">
        <v>107</v>
      </c>
      <c r="D79" s="261"/>
      <c r="E79" s="125">
        <v>49.379402884937939</v>
      </c>
      <c r="F79" s="143">
        <v>1472</v>
      </c>
      <c r="G79" s="144">
        <v>1506</v>
      </c>
      <c r="H79" s="144">
        <v>1487</v>
      </c>
      <c r="I79" s="144">
        <v>1616</v>
      </c>
      <c r="J79" s="145">
        <v>1588</v>
      </c>
      <c r="K79" s="144">
        <v>-116</v>
      </c>
      <c r="L79" s="146">
        <v>-7.3047858942065496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40062</v>
      </c>
      <c r="E11" s="114">
        <v>40203</v>
      </c>
      <c r="F11" s="114">
        <v>40760</v>
      </c>
      <c r="G11" s="114">
        <v>41065</v>
      </c>
      <c r="H11" s="140">
        <v>40520</v>
      </c>
      <c r="I11" s="115">
        <v>-458</v>
      </c>
      <c r="J11" s="116">
        <v>-1.1303060217176704</v>
      </c>
    </row>
    <row r="12" spans="1:15" s="110" customFormat="1" ht="24.95" customHeight="1" x14ac:dyDescent="0.2">
      <c r="A12" s="193" t="s">
        <v>132</v>
      </c>
      <c r="B12" s="194" t="s">
        <v>133</v>
      </c>
      <c r="C12" s="113">
        <v>1.8271678897708552</v>
      </c>
      <c r="D12" s="115">
        <v>732</v>
      </c>
      <c r="E12" s="114">
        <v>711</v>
      </c>
      <c r="F12" s="114">
        <v>784</v>
      </c>
      <c r="G12" s="114">
        <v>871</v>
      </c>
      <c r="H12" s="140">
        <v>761</v>
      </c>
      <c r="I12" s="115">
        <v>-29</v>
      </c>
      <c r="J12" s="116">
        <v>-3.8107752956636007</v>
      </c>
    </row>
    <row r="13" spans="1:15" s="110" customFormat="1" ht="24.95" customHeight="1" x14ac:dyDescent="0.2">
      <c r="A13" s="193" t="s">
        <v>134</v>
      </c>
      <c r="B13" s="199" t="s">
        <v>214</v>
      </c>
      <c r="C13" s="113">
        <v>4.5928810343966848</v>
      </c>
      <c r="D13" s="115">
        <v>1840</v>
      </c>
      <c r="E13" s="114">
        <v>1796</v>
      </c>
      <c r="F13" s="114">
        <v>1806</v>
      </c>
      <c r="G13" s="114">
        <v>2662</v>
      </c>
      <c r="H13" s="140">
        <v>2693</v>
      </c>
      <c r="I13" s="115">
        <v>-853</v>
      </c>
      <c r="J13" s="116">
        <v>-31.674712216858524</v>
      </c>
    </row>
    <row r="14" spans="1:15" s="287" customFormat="1" ht="24" customHeight="1" x14ac:dyDescent="0.2">
      <c r="A14" s="193" t="s">
        <v>215</v>
      </c>
      <c r="B14" s="199" t="s">
        <v>137</v>
      </c>
      <c r="C14" s="113">
        <v>19.335030702411263</v>
      </c>
      <c r="D14" s="115">
        <v>7746</v>
      </c>
      <c r="E14" s="114">
        <v>7898</v>
      </c>
      <c r="F14" s="114">
        <v>8147</v>
      </c>
      <c r="G14" s="114">
        <v>8026</v>
      </c>
      <c r="H14" s="140">
        <v>7883</v>
      </c>
      <c r="I14" s="115">
        <v>-137</v>
      </c>
      <c r="J14" s="116">
        <v>-1.7379170366611696</v>
      </c>
      <c r="K14" s="110"/>
      <c r="L14" s="110"/>
      <c r="M14" s="110"/>
      <c r="N14" s="110"/>
      <c r="O14" s="110"/>
    </row>
    <row r="15" spans="1:15" s="110" customFormat="1" ht="24.75" customHeight="1" x14ac:dyDescent="0.2">
      <c r="A15" s="193" t="s">
        <v>216</v>
      </c>
      <c r="B15" s="199" t="s">
        <v>217</v>
      </c>
      <c r="C15" s="113">
        <v>1.8945634266886326</v>
      </c>
      <c r="D15" s="115">
        <v>759</v>
      </c>
      <c r="E15" s="114">
        <v>800</v>
      </c>
      <c r="F15" s="114">
        <v>795</v>
      </c>
      <c r="G15" s="114">
        <v>792</v>
      </c>
      <c r="H15" s="140">
        <v>782</v>
      </c>
      <c r="I15" s="115">
        <v>-23</v>
      </c>
      <c r="J15" s="116">
        <v>-2.9411764705882355</v>
      </c>
    </row>
    <row r="16" spans="1:15" s="287" customFormat="1" ht="24.95" customHeight="1" x14ac:dyDescent="0.2">
      <c r="A16" s="193" t="s">
        <v>218</v>
      </c>
      <c r="B16" s="199" t="s">
        <v>141</v>
      </c>
      <c r="C16" s="113">
        <v>7.7180370425839948</v>
      </c>
      <c r="D16" s="115">
        <v>3092</v>
      </c>
      <c r="E16" s="114">
        <v>3134</v>
      </c>
      <c r="F16" s="114">
        <v>3164</v>
      </c>
      <c r="G16" s="114">
        <v>3139</v>
      </c>
      <c r="H16" s="140">
        <v>3087</v>
      </c>
      <c r="I16" s="115">
        <v>5</v>
      </c>
      <c r="J16" s="116">
        <v>0.16196954972465177</v>
      </c>
      <c r="K16" s="110"/>
      <c r="L16" s="110"/>
      <c r="M16" s="110"/>
      <c r="N16" s="110"/>
      <c r="O16" s="110"/>
    </row>
    <row r="17" spans="1:15" s="110" customFormat="1" ht="24.95" customHeight="1" x14ac:dyDescent="0.2">
      <c r="A17" s="193" t="s">
        <v>219</v>
      </c>
      <c r="B17" s="199" t="s">
        <v>220</v>
      </c>
      <c r="C17" s="113">
        <v>9.7224302331386347</v>
      </c>
      <c r="D17" s="115">
        <v>3895</v>
      </c>
      <c r="E17" s="114">
        <v>3964</v>
      </c>
      <c r="F17" s="114">
        <v>4188</v>
      </c>
      <c r="G17" s="114">
        <v>4095</v>
      </c>
      <c r="H17" s="140">
        <v>4014</v>
      </c>
      <c r="I17" s="115">
        <v>-119</v>
      </c>
      <c r="J17" s="116">
        <v>-2.9646238166417538</v>
      </c>
    </row>
    <row r="18" spans="1:15" s="287" customFormat="1" ht="24.95" customHeight="1" x14ac:dyDescent="0.2">
      <c r="A18" s="201" t="s">
        <v>144</v>
      </c>
      <c r="B18" s="202" t="s">
        <v>145</v>
      </c>
      <c r="C18" s="113">
        <v>9.6101043382756721</v>
      </c>
      <c r="D18" s="115">
        <v>3850</v>
      </c>
      <c r="E18" s="114">
        <v>3794</v>
      </c>
      <c r="F18" s="114">
        <v>3866</v>
      </c>
      <c r="G18" s="114">
        <v>3792</v>
      </c>
      <c r="H18" s="140">
        <v>3776</v>
      </c>
      <c r="I18" s="115">
        <v>74</v>
      </c>
      <c r="J18" s="116">
        <v>1.9597457627118644</v>
      </c>
      <c r="K18" s="110"/>
      <c r="L18" s="110"/>
      <c r="M18" s="110"/>
      <c r="N18" s="110"/>
      <c r="O18" s="110"/>
    </row>
    <row r="19" spans="1:15" s="110" customFormat="1" ht="24.95" customHeight="1" x14ac:dyDescent="0.2">
      <c r="A19" s="193" t="s">
        <v>146</v>
      </c>
      <c r="B19" s="199" t="s">
        <v>147</v>
      </c>
      <c r="C19" s="113">
        <v>10.411362388298137</v>
      </c>
      <c r="D19" s="115">
        <v>4171</v>
      </c>
      <c r="E19" s="114">
        <v>4213</v>
      </c>
      <c r="F19" s="114">
        <v>4268</v>
      </c>
      <c r="G19" s="114">
        <v>4202</v>
      </c>
      <c r="H19" s="140">
        <v>4131</v>
      </c>
      <c r="I19" s="115">
        <v>40</v>
      </c>
      <c r="J19" s="116">
        <v>0.96828854998789637</v>
      </c>
    </row>
    <row r="20" spans="1:15" s="287" customFormat="1" ht="24.95" customHeight="1" x14ac:dyDescent="0.2">
      <c r="A20" s="193" t="s">
        <v>148</v>
      </c>
      <c r="B20" s="199" t="s">
        <v>149</v>
      </c>
      <c r="C20" s="113">
        <v>5.9857221306974191</v>
      </c>
      <c r="D20" s="115">
        <v>2398</v>
      </c>
      <c r="E20" s="114">
        <v>2423</v>
      </c>
      <c r="F20" s="114">
        <v>2448</v>
      </c>
      <c r="G20" s="114">
        <v>2397</v>
      </c>
      <c r="H20" s="140">
        <v>2389</v>
      </c>
      <c r="I20" s="115">
        <v>9</v>
      </c>
      <c r="J20" s="116">
        <v>0.37672666387609877</v>
      </c>
      <c r="K20" s="110"/>
      <c r="L20" s="110"/>
      <c r="M20" s="110"/>
      <c r="N20" s="110"/>
      <c r="O20" s="110"/>
    </row>
    <row r="21" spans="1:15" s="110" customFormat="1" ht="24.95" customHeight="1" x14ac:dyDescent="0.2">
      <c r="A21" s="201" t="s">
        <v>150</v>
      </c>
      <c r="B21" s="202" t="s">
        <v>151</v>
      </c>
      <c r="C21" s="113">
        <v>3.272427737007638</v>
      </c>
      <c r="D21" s="115">
        <v>1311</v>
      </c>
      <c r="E21" s="114">
        <v>1296</v>
      </c>
      <c r="F21" s="114">
        <v>1480</v>
      </c>
      <c r="G21" s="114">
        <v>1456</v>
      </c>
      <c r="H21" s="140">
        <v>1243</v>
      </c>
      <c r="I21" s="115">
        <v>68</v>
      </c>
      <c r="J21" s="116">
        <v>5.470635559131134</v>
      </c>
    </row>
    <row r="22" spans="1:15" s="110" customFormat="1" ht="24.95" customHeight="1" x14ac:dyDescent="0.2">
      <c r="A22" s="201" t="s">
        <v>152</v>
      </c>
      <c r="B22" s="199" t="s">
        <v>153</v>
      </c>
      <c r="C22" s="113">
        <v>1.1257550796265787</v>
      </c>
      <c r="D22" s="115">
        <v>451</v>
      </c>
      <c r="E22" s="114">
        <v>453</v>
      </c>
      <c r="F22" s="114">
        <v>455</v>
      </c>
      <c r="G22" s="114">
        <v>446</v>
      </c>
      <c r="H22" s="140">
        <v>445</v>
      </c>
      <c r="I22" s="115">
        <v>6</v>
      </c>
      <c r="J22" s="116">
        <v>1.348314606741573</v>
      </c>
    </row>
    <row r="23" spans="1:15" s="110" customFormat="1" ht="24.95" customHeight="1" x14ac:dyDescent="0.2">
      <c r="A23" s="193" t="s">
        <v>154</v>
      </c>
      <c r="B23" s="199" t="s">
        <v>155</v>
      </c>
      <c r="C23" s="113">
        <v>1.2555538914682243</v>
      </c>
      <c r="D23" s="115">
        <v>503</v>
      </c>
      <c r="E23" s="114">
        <v>500</v>
      </c>
      <c r="F23" s="114">
        <v>509</v>
      </c>
      <c r="G23" s="114">
        <v>505</v>
      </c>
      <c r="H23" s="140">
        <v>504</v>
      </c>
      <c r="I23" s="115">
        <v>-1</v>
      </c>
      <c r="J23" s="116">
        <v>-0.1984126984126984</v>
      </c>
    </row>
    <row r="24" spans="1:15" s="110" customFormat="1" ht="24.95" customHeight="1" x14ac:dyDescent="0.2">
      <c r="A24" s="193" t="s">
        <v>156</v>
      </c>
      <c r="B24" s="199" t="s">
        <v>221</v>
      </c>
      <c r="C24" s="113">
        <v>5.1370375917328142</v>
      </c>
      <c r="D24" s="115">
        <v>2058</v>
      </c>
      <c r="E24" s="114">
        <v>2052</v>
      </c>
      <c r="F24" s="114">
        <v>2090</v>
      </c>
      <c r="G24" s="114">
        <v>2056</v>
      </c>
      <c r="H24" s="140">
        <v>2057</v>
      </c>
      <c r="I24" s="115">
        <v>1</v>
      </c>
      <c r="J24" s="116">
        <v>4.8614487117160911E-2</v>
      </c>
    </row>
    <row r="25" spans="1:15" s="110" customFormat="1" ht="24.95" customHeight="1" x14ac:dyDescent="0.2">
      <c r="A25" s="193" t="s">
        <v>222</v>
      </c>
      <c r="B25" s="204" t="s">
        <v>159</v>
      </c>
      <c r="C25" s="113">
        <v>6.497428985073137</v>
      </c>
      <c r="D25" s="115">
        <v>2603</v>
      </c>
      <c r="E25" s="114">
        <v>2584</v>
      </c>
      <c r="F25" s="114">
        <v>2434</v>
      </c>
      <c r="G25" s="114">
        <v>2345</v>
      </c>
      <c r="H25" s="140">
        <v>2272</v>
      </c>
      <c r="I25" s="115">
        <v>331</v>
      </c>
      <c r="J25" s="116">
        <v>14.568661971830986</v>
      </c>
    </row>
    <row r="26" spans="1:15" s="110" customFormat="1" ht="24.95" customHeight="1" x14ac:dyDescent="0.2">
      <c r="A26" s="201">
        <v>782.78300000000002</v>
      </c>
      <c r="B26" s="203" t="s">
        <v>160</v>
      </c>
      <c r="C26" s="113">
        <v>1.6075083620388397</v>
      </c>
      <c r="D26" s="115">
        <v>644</v>
      </c>
      <c r="E26" s="114">
        <v>705</v>
      </c>
      <c r="F26" s="114">
        <v>788</v>
      </c>
      <c r="G26" s="114">
        <v>792</v>
      </c>
      <c r="H26" s="140">
        <v>807</v>
      </c>
      <c r="I26" s="115">
        <v>-163</v>
      </c>
      <c r="J26" s="116">
        <v>-20.198265179677819</v>
      </c>
    </row>
    <row r="27" spans="1:15" s="110" customFormat="1" ht="24.95" customHeight="1" x14ac:dyDescent="0.2">
      <c r="A27" s="193" t="s">
        <v>161</v>
      </c>
      <c r="B27" s="199" t="s">
        <v>223</v>
      </c>
      <c r="C27" s="113">
        <v>6.6796465478508313</v>
      </c>
      <c r="D27" s="115">
        <v>2676</v>
      </c>
      <c r="E27" s="114">
        <v>2687</v>
      </c>
      <c r="F27" s="114">
        <v>2661</v>
      </c>
      <c r="G27" s="114">
        <v>2610</v>
      </c>
      <c r="H27" s="140">
        <v>2616</v>
      </c>
      <c r="I27" s="115">
        <v>60</v>
      </c>
      <c r="J27" s="116">
        <v>2.2935779816513762</v>
      </c>
    </row>
    <row r="28" spans="1:15" s="110" customFormat="1" ht="24.95" customHeight="1" x14ac:dyDescent="0.2">
      <c r="A28" s="193" t="s">
        <v>163</v>
      </c>
      <c r="B28" s="199" t="s">
        <v>164</v>
      </c>
      <c r="C28" s="113">
        <v>3.2774199990015478</v>
      </c>
      <c r="D28" s="115">
        <v>1313</v>
      </c>
      <c r="E28" s="114">
        <v>1321</v>
      </c>
      <c r="F28" s="114">
        <v>1292</v>
      </c>
      <c r="G28" s="114">
        <v>1258</v>
      </c>
      <c r="H28" s="140">
        <v>1269</v>
      </c>
      <c r="I28" s="115">
        <v>44</v>
      </c>
      <c r="J28" s="116">
        <v>3.467297084318361</v>
      </c>
    </row>
    <row r="29" spans="1:15" s="110" customFormat="1" ht="24.95" customHeight="1" x14ac:dyDescent="0.2">
      <c r="A29" s="193">
        <v>86</v>
      </c>
      <c r="B29" s="199" t="s">
        <v>165</v>
      </c>
      <c r="C29" s="113">
        <v>5.593829564175528</v>
      </c>
      <c r="D29" s="115">
        <v>2241</v>
      </c>
      <c r="E29" s="114">
        <v>2256</v>
      </c>
      <c r="F29" s="114">
        <v>2246</v>
      </c>
      <c r="G29" s="114">
        <v>2251</v>
      </c>
      <c r="H29" s="140">
        <v>2288</v>
      </c>
      <c r="I29" s="115">
        <v>-47</v>
      </c>
      <c r="J29" s="116">
        <v>-2.0541958041958042</v>
      </c>
    </row>
    <row r="30" spans="1:15" s="110" customFormat="1" ht="24.95" customHeight="1" x14ac:dyDescent="0.2">
      <c r="A30" s="193">
        <v>87.88</v>
      </c>
      <c r="B30" s="204" t="s">
        <v>166</v>
      </c>
      <c r="C30" s="113">
        <v>10.378912685337726</v>
      </c>
      <c r="D30" s="115">
        <v>4158</v>
      </c>
      <c r="E30" s="114">
        <v>4161</v>
      </c>
      <c r="F30" s="114">
        <v>4099</v>
      </c>
      <c r="G30" s="114">
        <v>4022</v>
      </c>
      <c r="H30" s="140">
        <v>4031</v>
      </c>
      <c r="I30" s="115">
        <v>127</v>
      </c>
      <c r="J30" s="116">
        <v>3.1505829818903499</v>
      </c>
    </row>
    <row r="31" spans="1:15" s="110" customFormat="1" ht="24.95" customHeight="1" x14ac:dyDescent="0.2">
      <c r="A31" s="193" t="s">
        <v>167</v>
      </c>
      <c r="B31" s="199" t="s">
        <v>168</v>
      </c>
      <c r="C31" s="113">
        <v>3.4122110728371027</v>
      </c>
      <c r="D31" s="115">
        <v>1367</v>
      </c>
      <c r="E31" s="114">
        <v>1353</v>
      </c>
      <c r="F31" s="114">
        <v>1387</v>
      </c>
      <c r="G31" s="114">
        <v>1374</v>
      </c>
      <c r="H31" s="140">
        <v>1355</v>
      </c>
      <c r="I31" s="115">
        <v>12</v>
      </c>
      <c r="J31" s="116">
        <v>0.88560885608856088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1.8271678897708552</v>
      </c>
      <c r="D34" s="115">
        <v>732</v>
      </c>
      <c r="E34" s="114">
        <v>711</v>
      </c>
      <c r="F34" s="114">
        <v>784</v>
      </c>
      <c r="G34" s="114">
        <v>871</v>
      </c>
      <c r="H34" s="140">
        <v>761</v>
      </c>
      <c r="I34" s="115">
        <v>-29</v>
      </c>
      <c r="J34" s="116">
        <v>-3.8107752956636007</v>
      </c>
    </row>
    <row r="35" spans="1:10" s="110" customFormat="1" ht="24.95" customHeight="1" x14ac:dyDescent="0.2">
      <c r="A35" s="292" t="s">
        <v>171</v>
      </c>
      <c r="B35" s="293" t="s">
        <v>172</v>
      </c>
      <c r="C35" s="113">
        <v>33.538016075083618</v>
      </c>
      <c r="D35" s="115">
        <v>13436</v>
      </c>
      <c r="E35" s="114">
        <v>13488</v>
      </c>
      <c r="F35" s="114">
        <v>13819</v>
      </c>
      <c r="G35" s="114">
        <v>14480</v>
      </c>
      <c r="H35" s="140">
        <v>14352</v>
      </c>
      <c r="I35" s="115">
        <v>-916</v>
      </c>
      <c r="J35" s="116">
        <v>-6.3823857302118174</v>
      </c>
    </row>
    <row r="36" spans="1:10" s="110" customFormat="1" ht="24.95" customHeight="1" x14ac:dyDescent="0.2">
      <c r="A36" s="294" t="s">
        <v>173</v>
      </c>
      <c r="B36" s="295" t="s">
        <v>174</v>
      </c>
      <c r="C36" s="125">
        <v>64.634816035145519</v>
      </c>
      <c r="D36" s="143">
        <v>25894</v>
      </c>
      <c r="E36" s="144">
        <v>26004</v>
      </c>
      <c r="F36" s="144">
        <v>26157</v>
      </c>
      <c r="G36" s="144">
        <v>25714</v>
      </c>
      <c r="H36" s="145">
        <v>25407</v>
      </c>
      <c r="I36" s="143">
        <v>487</v>
      </c>
      <c r="J36" s="146">
        <v>1.9167945841697169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2020-09-25T12:42:00Z</dcterms:created>
  <dcterms:modified xsi:type="dcterms:W3CDTF">2020-09-28T08:12:53Z</dcterms:modified>
</cp:coreProperties>
</file>