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s="1"/>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c r="G65" i="24"/>
  <c r="F65" i="24"/>
  <c r="E65" i="24"/>
  <c r="L64" i="24"/>
  <c r="H64" i="24" s="1"/>
  <c r="I64" i="24"/>
  <c r="G64" i="24"/>
  <c r="F64" i="24"/>
  <c r="E64" i="24"/>
  <c r="L63" i="24"/>
  <c r="H63" i="24" s="1"/>
  <c r="I63" i="24"/>
  <c r="G63" i="24"/>
  <c r="F63" i="24"/>
  <c r="E63" i="24"/>
  <c r="L62" i="24"/>
  <c r="H62" i="24" s="1"/>
  <c r="I62" i="24" s="1"/>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c r="G57" i="24"/>
  <c r="F57" i="24"/>
  <c r="E57" i="24"/>
  <c r="L56" i="24"/>
  <c r="H56" i="24" s="1"/>
  <c r="I56" i="24"/>
  <c r="G56" i="24"/>
  <c r="F56" i="24"/>
  <c r="E56" i="24"/>
  <c r="L55" i="24"/>
  <c r="H55" i="24" s="1"/>
  <c r="I55" i="24"/>
  <c r="G55" i="24"/>
  <c r="F55" i="24"/>
  <c r="E55" i="24"/>
  <c r="L54" i="24"/>
  <c r="H54" i="24" s="1"/>
  <c r="I54" i="24" s="1"/>
  <c r="G54" i="24"/>
  <c r="F54" i="24"/>
  <c r="E54" i="24"/>
  <c r="L53" i="24"/>
  <c r="H53" i="24" s="1"/>
  <c r="G53" i="24"/>
  <c r="F53" i="24"/>
  <c r="E53" i="24"/>
  <c r="L52" i="24"/>
  <c r="H52" i="24" s="1"/>
  <c r="I52" i="24" s="1"/>
  <c r="G52" i="24"/>
  <c r="F52" i="24"/>
  <c r="E52" i="24"/>
  <c r="L51" i="24"/>
  <c r="H51" i="24" s="1"/>
  <c r="I51" i="24" s="1"/>
  <c r="G51" i="24"/>
  <c r="F51" i="24"/>
  <c r="E51" i="24"/>
  <c r="K44" i="24"/>
  <c r="I44" i="24"/>
  <c r="F44" i="24"/>
  <c r="C44" i="24"/>
  <c r="M44" i="24" s="1"/>
  <c r="B44" i="24"/>
  <c r="D44" i="24" s="1"/>
  <c r="M43" i="24"/>
  <c r="G43" i="24"/>
  <c r="E43" i="24"/>
  <c r="C43" i="24"/>
  <c r="I43" i="24" s="1"/>
  <c r="B43" i="24"/>
  <c r="K42" i="24"/>
  <c r="I42" i="24"/>
  <c r="F42" i="24"/>
  <c r="C42" i="24"/>
  <c r="M42" i="24" s="1"/>
  <c r="B42" i="24"/>
  <c r="D42" i="24" s="1"/>
  <c r="M41" i="24"/>
  <c r="G41" i="24"/>
  <c r="E41" i="24"/>
  <c r="C41" i="24"/>
  <c r="I41" i="24" s="1"/>
  <c r="B41" i="24"/>
  <c r="K40" i="24"/>
  <c r="I40" i="24"/>
  <c r="F40" i="24"/>
  <c r="C40" i="24"/>
  <c r="M40" i="24" s="1"/>
  <c r="B40" i="24"/>
  <c r="D40" i="24" s="1"/>
  <c r="M36" i="24"/>
  <c r="L36" i="24"/>
  <c r="K36" i="24"/>
  <c r="J36" i="24"/>
  <c r="I36" i="24"/>
  <c r="H36" i="24"/>
  <c r="G36" i="24"/>
  <c r="F36" i="24"/>
  <c r="E36" i="24"/>
  <c r="D36" i="24"/>
  <c r="K57" i="15"/>
  <c r="L57" i="15" s="1"/>
  <c r="C38" i="24"/>
  <c r="C37" i="24"/>
  <c r="M37" i="24" s="1"/>
  <c r="C35" i="24"/>
  <c r="C34" i="24"/>
  <c r="C33" i="24"/>
  <c r="C32" i="24"/>
  <c r="C31" i="24"/>
  <c r="C30" i="24"/>
  <c r="C29" i="24"/>
  <c r="C28" i="24"/>
  <c r="L28" i="24" s="1"/>
  <c r="C27" i="24"/>
  <c r="C26" i="24"/>
  <c r="C25" i="24"/>
  <c r="C24" i="24"/>
  <c r="C23" i="24"/>
  <c r="C22" i="24"/>
  <c r="C21" i="24"/>
  <c r="C20" i="24"/>
  <c r="L20" i="24" s="1"/>
  <c r="C19" i="24"/>
  <c r="C18" i="24"/>
  <c r="C17" i="24"/>
  <c r="C16" i="24"/>
  <c r="C15" i="24"/>
  <c r="C9" i="24"/>
  <c r="C8" i="24"/>
  <c r="C7" i="24"/>
  <c r="B38" i="24"/>
  <c r="B37" i="24"/>
  <c r="B35" i="24"/>
  <c r="B34" i="24"/>
  <c r="B33" i="24"/>
  <c r="K33" i="24" s="1"/>
  <c r="B32" i="24"/>
  <c r="B31" i="24"/>
  <c r="B30" i="24"/>
  <c r="B29" i="24"/>
  <c r="B28" i="24"/>
  <c r="B27" i="24"/>
  <c r="B26" i="24"/>
  <c r="B25" i="24"/>
  <c r="B24" i="24"/>
  <c r="B23" i="24"/>
  <c r="B22" i="24"/>
  <c r="B21" i="24"/>
  <c r="B20" i="24"/>
  <c r="B19" i="24"/>
  <c r="B18" i="24"/>
  <c r="B17" i="24"/>
  <c r="B16" i="24"/>
  <c r="B15" i="24"/>
  <c r="B9" i="24"/>
  <c r="B8" i="24"/>
  <c r="B7" i="24"/>
  <c r="G20" i="24" l="1"/>
  <c r="G28" i="24"/>
  <c r="K34" i="24"/>
  <c r="J34" i="24"/>
  <c r="H34" i="24"/>
  <c r="F34" i="24"/>
  <c r="D34" i="24"/>
  <c r="G23" i="24"/>
  <c r="M23" i="24"/>
  <c r="E23" i="24"/>
  <c r="L23" i="24"/>
  <c r="I23" i="24"/>
  <c r="F9" i="24"/>
  <c r="D9" i="24"/>
  <c r="J9" i="24"/>
  <c r="K9" i="24"/>
  <c r="H9" i="24"/>
  <c r="G15" i="24"/>
  <c r="M15" i="24"/>
  <c r="E15" i="24"/>
  <c r="L15" i="24"/>
  <c r="I15" i="24"/>
  <c r="G31" i="24"/>
  <c r="M31" i="24"/>
  <c r="E31" i="24"/>
  <c r="L31" i="24"/>
  <c r="I31" i="24"/>
  <c r="F25" i="24"/>
  <c r="D25" i="24"/>
  <c r="J25" i="24"/>
  <c r="H25" i="24"/>
  <c r="G27" i="24"/>
  <c r="M27" i="24"/>
  <c r="E27" i="24"/>
  <c r="L27" i="24"/>
  <c r="I27" i="24"/>
  <c r="K61" i="24"/>
  <c r="J61" i="24"/>
  <c r="I61" i="24"/>
  <c r="K16" i="24"/>
  <c r="J16" i="24"/>
  <c r="H16" i="24"/>
  <c r="F16" i="24"/>
  <c r="D16" i="24"/>
  <c r="F19" i="24"/>
  <c r="D19" i="24"/>
  <c r="J19" i="24"/>
  <c r="K19" i="24"/>
  <c r="H19" i="24"/>
  <c r="F29" i="24"/>
  <c r="D29" i="24"/>
  <c r="J29" i="24"/>
  <c r="K29" i="24"/>
  <c r="H29" i="24"/>
  <c r="K32" i="24"/>
  <c r="J32" i="24"/>
  <c r="H32" i="24"/>
  <c r="F32" i="24"/>
  <c r="D32" i="24"/>
  <c r="F35" i="24"/>
  <c r="D35" i="24"/>
  <c r="J35" i="24"/>
  <c r="K35" i="24"/>
  <c r="H35" i="24"/>
  <c r="C14" i="24"/>
  <c r="C6" i="24"/>
  <c r="I18" i="24"/>
  <c r="M18" i="24"/>
  <c r="E18" i="24"/>
  <c r="L18" i="24"/>
  <c r="G18" i="24"/>
  <c r="I24" i="24"/>
  <c r="M24" i="24"/>
  <c r="E24" i="24"/>
  <c r="L24" i="24"/>
  <c r="G24" i="24"/>
  <c r="I30" i="24"/>
  <c r="M30" i="24"/>
  <c r="E30" i="24"/>
  <c r="L30" i="24"/>
  <c r="G30" i="24"/>
  <c r="I34" i="24"/>
  <c r="M34" i="24"/>
  <c r="E34" i="24"/>
  <c r="L34" i="24"/>
  <c r="G34" i="24"/>
  <c r="F7" i="24"/>
  <c r="D7" i="24"/>
  <c r="J7" i="24"/>
  <c r="K7" i="24"/>
  <c r="H7" i="24"/>
  <c r="K25" i="24"/>
  <c r="F23" i="24"/>
  <c r="D23" i="24"/>
  <c r="J23" i="24"/>
  <c r="K23" i="24"/>
  <c r="H23" i="24"/>
  <c r="G21" i="24"/>
  <c r="M21" i="24"/>
  <c r="E21" i="24"/>
  <c r="L21" i="24"/>
  <c r="I21" i="24"/>
  <c r="M38" i="24"/>
  <c r="E38" i="24"/>
  <c r="L38" i="24"/>
  <c r="G38" i="24"/>
  <c r="I38" i="24"/>
  <c r="B14" i="24"/>
  <c r="B6" i="24"/>
  <c r="H37" i="24"/>
  <c r="F37" i="24"/>
  <c r="D37" i="24"/>
  <c r="K37" i="24"/>
  <c r="J37" i="24"/>
  <c r="G7" i="24"/>
  <c r="M7" i="24"/>
  <c r="E7" i="24"/>
  <c r="L7" i="24"/>
  <c r="I7" i="24"/>
  <c r="I8" i="24"/>
  <c r="M8" i="24"/>
  <c r="E8" i="24"/>
  <c r="L8" i="24"/>
  <c r="G9" i="24"/>
  <c r="M9" i="24"/>
  <c r="E9" i="24"/>
  <c r="L9" i="24"/>
  <c r="I9" i="24"/>
  <c r="G25" i="24"/>
  <c r="M25" i="24"/>
  <c r="E25" i="24"/>
  <c r="L25" i="24"/>
  <c r="I25" i="24"/>
  <c r="G8" i="24"/>
  <c r="K20" i="24"/>
  <c r="J20" i="24"/>
  <c r="H20" i="24"/>
  <c r="F20" i="24"/>
  <c r="D20" i="24"/>
  <c r="K26" i="24"/>
  <c r="J26" i="24"/>
  <c r="H26" i="24"/>
  <c r="F26" i="24"/>
  <c r="D26" i="24"/>
  <c r="K30" i="24"/>
  <c r="J30" i="24"/>
  <c r="H30" i="24"/>
  <c r="F30" i="24"/>
  <c r="D30" i="24"/>
  <c r="F17" i="24"/>
  <c r="D17" i="24"/>
  <c r="J17" i="24"/>
  <c r="H17" i="24"/>
  <c r="F33" i="24"/>
  <c r="D33" i="24"/>
  <c r="J33" i="24"/>
  <c r="H33" i="24"/>
  <c r="G19" i="24"/>
  <c r="M19" i="24"/>
  <c r="E19" i="24"/>
  <c r="L19" i="24"/>
  <c r="I19" i="24"/>
  <c r="G35" i="24"/>
  <c r="M35" i="24"/>
  <c r="E35" i="24"/>
  <c r="L35" i="24"/>
  <c r="I35" i="24"/>
  <c r="H41" i="24"/>
  <c r="F41" i="24"/>
  <c r="D41" i="24"/>
  <c r="K41" i="24"/>
  <c r="J41" i="24"/>
  <c r="K53" i="24"/>
  <c r="J53" i="24"/>
  <c r="I53" i="24"/>
  <c r="K69" i="24"/>
  <c r="J69" i="24"/>
  <c r="I69" i="24"/>
  <c r="F21" i="24"/>
  <c r="D21" i="24"/>
  <c r="J21" i="24"/>
  <c r="K21" i="24"/>
  <c r="H21" i="24"/>
  <c r="K24" i="24"/>
  <c r="J24" i="24"/>
  <c r="H24" i="24"/>
  <c r="F24" i="24"/>
  <c r="D24" i="24"/>
  <c r="F27" i="24"/>
  <c r="D27" i="24"/>
  <c r="J27" i="24"/>
  <c r="K27" i="24"/>
  <c r="H27" i="24"/>
  <c r="D38" i="24"/>
  <c r="K38" i="24"/>
  <c r="J38" i="24"/>
  <c r="H38" i="24"/>
  <c r="F38" i="24"/>
  <c r="I16" i="24"/>
  <c r="M16" i="24"/>
  <c r="E16" i="24"/>
  <c r="L16" i="24"/>
  <c r="G16" i="24"/>
  <c r="I22" i="24"/>
  <c r="M22" i="24"/>
  <c r="E22" i="24"/>
  <c r="L22" i="24"/>
  <c r="G22" i="24"/>
  <c r="I26" i="24"/>
  <c r="M26" i="24"/>
  <c r="E26" i="24"/>
  <c r="L26" i="24"/>
  <c r="G26" i="24"/>
  <c r="I32" i="24"/>
  <c r="M32" i="24"/>
  <c r="E32" i="24"/>
  <c r="L32" i="24"/>
  <c r="G32" i="24"/>
  <c r="C45" i="24"/>
  <c r="C39" i="24"/>
  <c r="K17" i="24"/>
  <c r="K8" i="24"/>
  <c r="J8" i="24"/>
  <c r="H8" i="24"/>
  <c r="F8" i="24"/>
  <c r="D8" i="24"/>
  <c r="F15" i="24"/>
  <c r="D15" i="24"/>
  <c r="J15" i="24"/>
  <c r="K15" i="24"/>
  <c r="H15" i="24"/>
  <c r="F31" i="24"/>
  <c r="D31" i="24"/>
  <c r="J31" i="24"/>
  <c r="K31" i="24"/>
  <c r="H31" i="24"/>
  <c r="G29" i="24"/>
  <c r="M29" i="24"/>
  <c r="E29" i="24"/>
  <c r="L29" i="24"/>
  <c r="I29" i="24"/>
  <c r="K18" i="24"/>
  <c r="J18" i="24"/>
  <c r="H18" i="24"/>
  <c r="F18" i="24"/>
  <c r="D18" i="24"/>
  <c r="K22" i="24"/>
  <c r="J22" i="24"/>
  <c r="H22" i="24"/>
  <c r="F22" i="24"/>
  <c r="D22" i="24"/>
  <c r="K28" i="24"/>
  <c r="J28" i="24"/>
  <c r="H28" i="24"/>
  <c r="F28" i="24"/>
  <c r="D28" i="24"/>
  <c r="B39" i="24"/>
  <c r="B45" i="24"/>
  <c r="G17" i="24"/>
  <c r="M17" i="24"/>
  <c r="E17" i="24"/>
  <c r="L17" i="24"/>
  <c r="I17" i="24"/>
  <c r="G33" i="24"/>
  <c r="M33" i="24"/>
  <c r="E33" i="24"/>
  <c r="L33" i="24"/>
  <c r="I33" i="24"/>
  <c r="I77" i="24"/>
  <c r="K58" i="24"/>
  <c r="J58" i="24"/>
  <c r="K66" i="24"/>
  <c r="J66" i="24"/>
  <c r="K74" i="24"/>
  <c r="J74" i="24"/>
  <c r="E37" i="24"/>
  <c r="K55" i="24"/>
  <c r="J55" i="24"/>
  <c r="K63" i="24"/>
  <c r="J63" i="24"/>
  <c r="K71" i="24"/>
  <c r="J71" i="24"/>
  <c r="H43" i="24"/>
  <c r="F43" i="24"/>
  <c r="D43" i="24"/>
  <c r="K43" i="24"/>
  <c r="K52" i="24"/>
  <c r="J52" i="24"/>
  <c r="K60" i="24"/>
  <c r="J60" i="24"/>
  <c r="K68" i="24"/>
  <c r="J68" i="24"/>
  <c r="K57" i="24"/>
  <c r="J57" i="24"/>
  <c r="K65" i="24"/>
  <c r="J65" i="24"/>
  <c r="K73" i="24"/>
  <c r="J73" i="24"/>
  <c r="I20" i="24"/>
  <c r="M20" i="24"/>
  <c r="E20" i="24"/>
  <c r="I28" i="24"/>
  <c r="M28" i="24"/>
  <c r="E28" i="24"/>
  <c r="I37" i="24"/>
  <c r="G37" i="24"/>
  <c r="L37" i="24"/>
  <c r="K54" i="24"/>
  <c r="J54" i="24"/>
  <c r="K62" i="24"/>
  <c r="J62" i="24"/>
  <c r="K70" i="24"/>
  <c r="J70" i="24"/>
  <c r="K51" i="24"/>
  <c r="J51" i="24"/>
  <c r="K59" i="24"/>
  <c r="J59" i="24"/>
  <c r="K67" i="24"/>
  <c r="J67" i="24"/>
  <c r="K75" i="24"/>
  <c r="J75" i="24"/>
  <c r="J43" i="24"/>
  <c r="K56" i="24"/>
  <c r="J56" i="24"/>
  <c r="K64" i="24"/>
  <c r="J64" i="24"/>
  <c r="K72" i="24"/>
  <c r="J72" i="24"/>
  <c r="G40" i="24"/>
  <c r="G42" i="24"/>
  <c r="G44" i="24"/>
  <c r="H40" i="24"/>
  <c r="L41" i="24"/>
  <c r="H42" i="24"/>
  <c r="L43" i="24"/>
  <c r="H44" i="24"/>
  <c r="J40" i="24"/>
  <c r="J42" i="24"/>
  <c r="J44" i="24"/>
  <c r="L40" i="24"/>
  <c r="L42" i="24"/>
  <c r="L44" i="24"/>
  <c r="E40" i="24"/>
  <c r="E42" i="24"/>
  <c r="E44" i="24"/>
  <c r="H45" i="24" l="1"/>
  <c r="F45" i="24"/>
  <c r="D45" i="24"/>
  <c r="K45" i="24"/>
  <c r="J45" i="24"/>
  <c r="I6" i="24"/>
  <c r="M6" i="24"/>
  <c r="E6" i="24"/>
  <c r="L6" i="24"/>
  <c r="G6" i="24"/>
  <c r="J77" i="24"/>
  <c r="H39" i="24"/>
  <c r="F39" i="24"/>
  <c r="D39" i="24"/>
  <c r="K39" i="24"/>
  <c r="J39" i="24"/>
  <c r="I14" i="24"/>
  <c r="M14" i="24"/>
  <c r="E14" i="24"/>
  <c r="L14" i="24"/>
  <c r="G14" i="24"/>
  <c r="I79" i="24"/>
  <c r="K77" i="24"/>
  <c r="K6" i="24"/>
  <c r="J6" i="24"/>
  <c r="H6" i="24"/>
  <c r="F6" i="24"/>
  <c r="D6" i="24"/>
  <c r="I39" i="24"/>
  <c r="G39" i="24"/>
  <c r="L39" i="24"/>
  <c r="M39" i="24"/>
  <c r="E39" i="24"/>
  <c r="K14" i="24"/>
  <c r="J14" i="24"/>
  <c r="H14" i="24"/>
  <c r="F14" i="24"/>
  <c r="D14" i="24"/>
  <c r="I45" i="24"/>
  <c r="G45" i="24"/>
  <c r="L45" i="24"/>
  <c r="E45" i="24"/>
  <c r="M45" i="24"/>
  <c r="K79" i="24" l="1"/>
  <c r="K78" i="24"/>
  <c r="I78" i="24"/>
  <c r="J79" i="24"/>
  <c r="J78" i="24"/>
  <c r="I83" i="24" l="1"/>
  <c r="I82" i="24"/>
  <c r="I81" i="24"/>
</calcChain>
</file>

<file path=xl/sharedStrings.xml><?xml version="1.0" encoding="utf-8"?>
<sst xmlns="http://schemas.openxmlformats.org/spreadsheetml/2006/main" count="1678" uniqueCount="520">
  <si>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</si>
  <si>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</si>
  <si>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</si>
  <si>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</si>
  <si>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</si>
  <si>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</si>
  <si>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</si>
  <si>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</si>
  <si>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</si>
  <si>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</si>
  <si>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</si>
  <si>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</si>
  <si>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</si>
  <si>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Oder-Spree (12067)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</si>
  <si>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</si>
  <si>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</si>
  <si>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</si>
  <si>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</si>
  <si>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</si>
  <si>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</si>
  <si>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</si>
  <si>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</si>
  <si>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</si>
  <si>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</si>
  <si>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</si>
  <si>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</si>
  <si>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</si>
  <si>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</si>
  <si>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</si>
  <si>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</si>
  <si>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</si>
  <si>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</si>
  <si>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</si>
  <si>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</si>
  <si>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</si>
  <si>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</si>
  <si>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</si>
  <si>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</si>
  <si>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</si>
  <si>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</si>
  <si>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</si>
  <si>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</si>
  <si>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</si>
  <si>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</si>
  <si>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</si>
  <si>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</si>
  <si>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</si>
  <si>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</si>
  <si>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</si>
  <si>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</si>
  <si>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</si>
  <si>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</si>
  <si>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</si>
  <si>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</si>
  <si>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</si>
  <si>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</si>
  <si>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</si>
  <si>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</si>
  <si>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</si>
  <si>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</si>
  <si>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</si>
  <si>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</si>
  <si>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</si>
  <si>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</si>
  <si>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</si>
  <si>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</si>
  <si>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</si>
  <si>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</si>
  <si>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</si>
  <si>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</si>
  <si>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</si>
  <si>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</si>
  <si>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</si>
  <si>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</si>
  <si>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</si>
  <si>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</si>
  <si>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</si>
  <si>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</si>
  <si>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</si>
  <si>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</si>
  <si>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</si>
  <si>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</si>
  <si>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</si>
  <si>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</si>
  <si>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</si>
  <si>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</si>
  <si>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</si>
  <si>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</si>
  <si>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</si>
  <si>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</si>
  <si>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</si>
  <si>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</si>
  <si>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Oder-Spree (12067);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</si>
  <si>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</si>
  <si>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</si>
  <si>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</si>
  <si>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</si>
  <si>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</si>
  <si>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</si>
  <si>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</si>
  <si>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</si>
  <si>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</si>
  <si>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</si>
  <si>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</si>
  <si>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</si>
  <si>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</si>
  <si>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</si>
  <si>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</si>
  <si>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</si>
  <si>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</si>
  <si>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</si>
  <si>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</si>
  <si>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</si>
  <si>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</si>
  <si>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</si>
  <si>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</si>
  <si>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</si>
  <si>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</si>
  <si>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</si>
  <si>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</si>
  <si>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</si>
  <si>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</si>
  <si>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</si>
  <si>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</si>
  <si>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</si>
  <si>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</si>
  <si>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</si>
  <si>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</si>
  <si>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</si>
  <si>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Brandenburg</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</si>
  <si>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</si>
  <si>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</si>
  <si>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</si>
  <si>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</si>
  <si>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</si>
  <si>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</si>
  <si>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</si>
  <si>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</si>
  <si>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</si>
  <si>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</si>
  <si>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</si>
  <si>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</si>
  <si>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</si>
  <si>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</si>
  <si>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</si>
  <si>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</si>
  <si>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</si>
  <si>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</si>
  <si>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</si>
  <si>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</si>
  <si>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</si>
  <si>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</si>
  <si>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</si>
  <si>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</si>
  <si>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</si>
  <si>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</si>
  <si>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</si>
  <si>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</si>
  <si>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</si>
  <si>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</si>
  <si>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</si>
  <si>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</si>
  <si>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</si>
  <si>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</si>
  <si>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</si>
  <si>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</si>
  <si>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</si>
  <si>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</si>
  <si>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</si>
  <si>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</si>
  <si>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</si>
  <si>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</si>
  <si>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</si>
  <si>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</si>
  <si>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</si>
  <si>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</si>
  <si>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</si>
  <si>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</si>
  <si>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</si>
  <si>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</si>
  <si>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</si>
  <si>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</si>
  <si>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</si>
  <si>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Oder-Spree (12067)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</si>
  <si>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</si>
  <si>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</si>
  <si>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</si>
  <si>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</si>
  <si>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</si>
  <si>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</si>
  <si>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</si>
  <si>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</si>
  <si>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</si>
  <si>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</si>
  <si>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</si>
  <si>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</si>
  <si>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</si>
  <si>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</si>
  <si>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</si>
  <si>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</si>
  <si>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</si>
  <si>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</si>
  <si>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</si>
  <si>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</si>
  <si>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</si>
  <si>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</si>
  <si>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</si>
  <si>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</si>
  <si>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</si>
  <si>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</si>
  <si>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</si>
  <si>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</si>
  <si>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</si>
  <si>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</si>
  <si>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</si>
  <si>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</si>
  <si>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</si>
  <si>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</si>
  <si>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</si>
  <si>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</si>
  <si>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</si>
  <si>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</si>
  <si>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</si>
  <si>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</si>
  <si>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</si>
  <si>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</si>
  <si>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</si>
  <si>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</si>
  <si>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</si>
  <si>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</si>
  <si>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</si>
  <si>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</si>
  <si>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</si>
  <si>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</si>
  <si>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</si>
  <si>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</si>
  <si>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</si>
  <si>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</si>
  <si>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</si>
  <si>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</si>
  <si>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</si>
  <si>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</si>
  <si>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</si>
  <si>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</si>
  <si>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</si>
  <si>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</si>
  <si>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</si>
  <si>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</si>
  <si>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</si>
  <si>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</si>
  <si>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</si>
  <si>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</si>
  <si>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</si>
  <si>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</si>
  <si>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</si>
  <si>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</si>
  <si>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</si>
  <si>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</si>
  <si>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</si>
  <si>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</si>
  <si>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</si>
  <si>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</si>
  <si>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</si>
  <si>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</si>
  <si>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</si>
  <si>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</si>
  <si>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</si>
  <si>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</si>
  <si>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</si>
  <si>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</si>
  <si>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</si>
  <si>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</si>
  <si>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</si>
  <si>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</si>
  <si>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</si>
  <si>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</si>
  <si>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</si>
  <si>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</si>
  <si>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</si>
  <si>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</si>
  <si>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</si>
  <si>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</si>
  <si>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</si>
  <si>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</si>
  <si>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</si>
  <si>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</si>
  <si>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</si>
  <si>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</si>
  <si>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</si>
  <si>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</si>
  <si>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</si>
  <si>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</si>
  <si>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</si>
  <si>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</si>
  <si>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</si>
  <si>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</si>
  <si>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</si>
  <si>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</si>
  <si>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</si>
  <si>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</si>
  <si>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</si>
  <si>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</si>
  <si>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</si>
  <si>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</si>
  <si>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</si>
  <si>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</si>
  <si>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</si>
  <si>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</si>
  <si>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</si>
  <si>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</si>
  <si>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</si>
  <si>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</si>
  <si>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</si>
  <si>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</si>
  <si>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</si>
  <si>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</si>
  <si>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</si>
  <si>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</si>
  <si>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</si>
  <si>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</si>
  <si>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</si>
  <si>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</si>
  <si>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</si>
  <si>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</si>
  <si>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</si>
  <si>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</si>
  <si>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</si>
  <si>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</si>
  <si>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</si>
  <si>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</si>
  <si>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</si>
  <si>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</si>
  <si>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</si>
  <si>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</si>
  <si>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</si>
  <si>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</si>
  <si>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</si>
  <si>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</si>
  <si>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</si>
  <si>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</si>
  <si>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</si>
  <si>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</si>
  <si>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</si>
  <si>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</si>
  <si>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</si>
  <si>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</si>
  <si>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</si>
  <si>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</si>
  <si>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</si>
  <si>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</si>
  <si>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</si>
  <si>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</si>
  <si>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</si>
  <si>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</si>
  <si>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</si>
  <si>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</si>
  <si>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</si>
  <si>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</si>
  <si>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</si>
  <si>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</si>
  <si>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</si>
  <si>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</si>
  <si>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</si>
  <si>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</si>
  <si>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</si>
  <si>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</si>
  <si>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</si>
  <si>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</si>
  <si>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</si>
  <si>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</si>
  <si>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</si>
  <si>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</si>
  <si>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</si>
  <si>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Oder-Spree (12067);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</si>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</sst>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{74360EC3-004C-4195-A5B6-F115D54D6763}</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E8CC-4E64-A89D-122D48BF1461}"/>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{52F1AF7C-7115-478D-862B-B31557BECE58}</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E8CC-4E64-A89D-122D48BF1461}"/>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{F8FC65C2-27A8-48CF-A37F-440FFE84BA1B}</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E8CC-4E64-A89D-122D48BF146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{489C1085-54C9-44CA-ABC8-542A3F8E2384}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8CC-4E64-A89D-122D48BF146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0.54684978663893569</c:v>
                </c:pt>
                <c:pt idx="1">
                  <c:v>0.7039980017060905</c:v>
                </c:pt>
                <c:pt idx="2">
                  <c:v>0.95490282911153723</c:v>
                </c:pt>
                <c:pt idx="3">
                  <c:v>1.0875687030768</c:v>
                </c:pt>
              </c:numCache>
            </c:numRef>
          </c:val>
          <c:extLst>
            <c:ext xmlns:c16="http://schemas.microsoft.com/office/drawing/2014/chart" uri="{C3380CC4-5D6E-409C-BE32-E72D297353CC}">
              <c16:uniqueId val="{00000004-E8CC-4E64-A89D-122D48BF146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{91A5386C-5E0A-4393-8305-B4B76FE3BD6D}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8CC-4E64-A89D-122D48BF146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{139052DA-C7A2-4A5C-857C-4064CF33DEF6}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8CC-4E64-A89D-122D48BF146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{55290D4A-80D4-49C0-A7F0-2F765B6F98DE}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8CC-4E64-A89D-122D48BF146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{33D30A58-4378-4D45-A335-602BAF069A1E}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8CC-4E64-A89D-122D48BF146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8CC-4E64-A89D-122D48BF146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8CC-4E64-A89D-122D48BF146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{63665CA5-3FAF-48D2-BAD6-94135A6140AB}</c15:txfldGUID>
                      <c15:f>Daten_Diagramme!$E$6</c15:f>
                      <c15:dlblFieldTableCache>
                        <c:ptCount val="1"/>
                        <c:pt idx="0">
                          <c:v>-3.0</c:v>
                        </c:pt>
                      </c15:dlblFieldTableCache>
                    </c15:dlblFTEntry>
                  </c15:dlblFieldTable>
                  <c15:showDataLabelsRange val="0"/>
                </c:ext>
                <c:ext xmlns:c16="http://schemas.microsoft.com/office/drawing/2014/chart" uri="{C3380CC4-5D6E-409C-BE32-E72D297353CC}">
                  <c16:uniqueId val="{00000000-2569-429A-A417-7E699E2170D3}"/>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{FCF8A980-84BD-42BD-A7B8-571CCEA7FC86}</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2569-429A-A417-7E699E2170D3}"/>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{6206C333-09DA-4002-9876-77F1599F7ED7}</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2569-429A-A417-7E699E2170D3}"/>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{4E20FD6B-18E1-4F07-A5D3-E20F9F16052E}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569-429A-A417-7E699E2170D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-3.0020181634712411</c:v>
                </c:pt>
                <c:pt idx="1">
                  <c:v>-2.6006845590352197</c:v>
                </c:pt>
                <c:pt idx="2">
                  <c:v>-3.6279896103654186</c:v>
                </c:pt>
                <c:pt idx="3">
                  <c:v>-2.8655893304673015</c:v>
                </c:pt>
              </c:numCache>
            </c:numRef>
          </c:val>
          <c:extLst>
            <c:ext xmlns:c16="http://schemas.microsoft.com/office/drawing/2014/chart" uri="{C3380CC4-5D6E-409C-BE32-E72D297353CC}">
              <c16:uniqueId val="{00000004-2569-429A-A417-7E699E2170D3}"/>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{CF05741A-E873-40E9-B0B2-6A4A65255F3F}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569-429A-A417-7E699E2170D3}"/>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{BAFDA751-FA2B-45B7-9B97-F22C9266CEEF}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569-429A-A417-7E699E2170D3}"/>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{06BB9CDB-4663-45D6-8D4F-366EC66EB566}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569-429A-A417-7E699E2170D3}"/>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{0D1B21C3-9329-45C3-ACF0-E099E289F083}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569-429A-A417-7E699E2170D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569-429A-A417-7E699E2170D3}"/>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569-429A-A417-7E699E2170D3}"/>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{874965F7-D644-4A37-A1F4-B84FDCC0974C}</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7E85-4E7A-B76F-3752C1910689}"/>
                </c:ext>
              </c:extLst>
            </c:dLbl>
            <c:dLbl>
              <c:idx val="1"/>
              <c:tx>
                <c:strRef>
                  <c:f>Daten_Diagramme!$D$15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{DD9C2A23-7F98-43FC-A9F4-3C116EACD141}</c15:txfldGUID>
                      <c15:f>Daten_Diagramme!$D$15</c15:f>
                      <c15:dlblFieldTableCache>
                        <c:ptCount val="1"/>
                        <c:pt idx="0">
                          <c:v>-4.3</c:v>
                        </c:pt>
                      </c15:dlblFieldTableCache>
                    </c15:dlblFTEntry>
                  </c15:dlblFieldTable>
                  <c15:showDataLabelsRange val="0"/>
                </c:ext>
                <c:ext xmlns:c16="http://schemas.microsoft.com/office/drawing/2014/chart" uri="{C3380CC4-5D6E-409C-BE32-E72D297353CC}">
                  <c16:uniqueId val="{00000001-7E85-4E7A-B76F-3752C1910689}"/>
                </c:ext>
              </c:extLst>
            </c:dLbl>
            <c:dLbl>
              <c:idx val="2"/>
              <c:tx>
                <c:strRef>
                  <c:f>Daten_Diagramme!$D$16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{B7381D5F-A89D-4F6A-B06C-A2F63522BBF4}</c15:txfldGUID>
                      <c15:f>Daten_Diagramme!$D$16</c15:f>
                      <c15:dlblFieldTableCache>
                        <c:ptCount val="1"/>
                        <c:pt idx="0">
                          <c:v>0.4</c:v>
                        </c:pt>
                      </c15:dlblFieldTableCache>
                    </c15:dlblFTEntry>
                  </c15:dlblFieldTable>
                  <c15:showDataLabelsRange val="0"/>
                </c:ext>
                <c:ext xmlns:c16="http://schemas.microsoft.com/office/drawing/2014/chart" uri="{C3380CC4-5D6E-409C-BE32-E72D297353CC}">
                  <c16:uniqueId val="{00000002-7E85-4E7A-B76F-3752C1910689}"/>
                </c:ext>
              </c:extLst>
            </c:dLbl>
            <c:dLbl>
              <c:idx val="3"/>
              <c:tx>
                <c:strRef>
                  <c:f>Daten_Diagramme!$D$17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{5A43B2E3-E351-4EA8-9293-7935F482B6DE}</c15:txfldGUID>
                      <c15:f>Daten_Diagramme!$D$17</c15:f>
                      <c15:dlblFieldTableCache>
                        <c:ptCount val="1"/>
                        <c:pt idx="0">
                          <c:v>-2.4</c:v>
                        </c:pt>
                      </c15:dlblFieldTableCache>
                    </c15:dlblFTEntry>
                  </c15:dlblFieldTable>
                  <c15:showDataLabelsRange val="0"/>
                </c:ext>
                <c:ext xmlns:c16="http://schemas.microsoft.com/office/drawing/2014/chart" uri="{C3380CC4-5D6E-409C-BE32-E72D297353CC}">
                  <c16:uniqueId val="{00000003-7E85-4E7A-B76F-3752C1910689}"/>
                </c:ext>
              </c:extLst>
            </c:dLbl>
            <c:dLbl>
              <c:idx val="4"/>
              <c:tx>
                <c:strRef>
                  <c:f>Daten_Diagramme!$D$18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{18D211FE-B81E-4EBB-898C-A48B9C6AEDAA}</c15:txfldGUID>
                      <c15:f>Daten_Diagramme!$D$18</c15:f>
                      <c15:dlblFieldTableCache>
                        <c:ptCount val="1"/>
                        <c:pt idx="0">
                          <c:v>-1.9</c:v>
                        </c:pt>
                      </c15:dlblFieldTableCache>
                    </c15:dlblFTEntry>
                  </c15:dlblFieldTable>
                  <c15:showDataLabelsRange val="0"/>
                </c:ext>
                <c:ext xmlns:c16="http://schemas.microsoft.com/office/drawing/2014/chart" uri="{C3380CC4-5D6E-409C-BE32-E72D297353CC}">
                  <c16:uniqueId val="{00000004-7E85-4E7A-B76F-3752C1910689}"/>
                </c:ext>
              </c:extLst>
            </c:dLbl>
            <c:dLbl>
              <c:idx val="5"/>
              <c:tx>
                <c:strRef>
                  <c:f>Daten_Diagramme!$D$19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{9E946E4B-C0D1-42F8-9B3E-47852606E81B}</c15:txfldGUID>
                      <c15:f>Daten_Diagramme!$D$19</c15:f>
                      <c15:dlblFieldTableCache>
                        <c:ptCount val="1"/>
                        <c:pt idx="0">
                          <c:v>-2.6</c:v>
                        </c:pt>
                      </c15:dlblFieldTableCache>
                    </c15:dlblFTEntry>
                  </c15:dlblFieldTable>
                  <c15:showDataLabelsRange val="0"/>
                </c:ext>
                <c:ext xmlns:c16="http://schemas.microsoft.com/office/drawing/2014/chart" uri="{C3380CC4-5D6E-409C-BE32-E72D297353CC}">
                  <c16:uniqueId val="{00000005-7E85-4E7A-B76F-3752C1910689}"/>
                </c:ext>
              </c:extLst>
            </c:dLbl>
            <c:dLbl>
              <c:idx val="6"/>
              <c:tx>
                <c:strRef>
                  <c:f>Daten_Diagramme!$D$20</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{5A5C87E8-46B2-4935-964C-1EE92B3160DD}</c15:txfldGUID>
                      <c15:f>Daten_Diagramme!$D$20</c15:f>
                      <c15:dlblFieldTableCache>
                        <c:ptCount val="1"/>
                        <c:pt idx="0">
                          <c:v>-2.2</c:v>
                        </c:pt>
                      </c15:dlblFieldTableCache>
                    </c15:dlblFTEntry>
                  </c15:dlblFieldTable>
                  <c15:showDataLabelsRange val="0"/>
                </c:ext>
                <c:ext xmlns:c16="http://schemas.microsoft.com/office/drawing/2014/chart" uri="{C3380CC4-5D6E-409C-BE32-E72D297353CC}">
                  <c16:uniqueId val="{00000006-7E85-4E7A-B76F-3752C1910689}"/>
                </c:ext>
              </c:extLst>
            </c:dLbl>
            <c:dLbl>
              <c:idx val="7"/>
              <c:tx>
                <c:strRef>
                  <c:f>Daten_Diagramme!$D$21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{C0CD44F8-FD82-42C2-BFF5-39A92CD30D47}</c15:txfldGUID>
                      <c15:f>Daten_Diagramme!$D$21</c15:f>
                      <c15:dlblFieldTableCache>
                        <c:ptCount val="1"/>
                        <c:pt idx="0">
                          <c:v>1.1</c:v>
                        </c:pt>
                      </c15:dlblFieldTableCache>
                    </c15:dlblFTEntry>
                  </c15:dlblFieldTable>
                  <c15:showDataLabelsRange val="0"/>
                </c:ext>
                <c:ext xmlns:c16="http://schemas.microsoft.com/office/drawing/2014/chart" uri="{C3380CC4-5D6E-409C-BE32-E72D297353CC}">
                  <c16:uniqueId val="{00000007-7E85-4E7A-B76F-3752C1910689}"/>
                </c:ext>
              </c:extLst>
            </c:dLbl>
            <c:dLbl>
              <c:idx val="8"/>
              <c:tx>
                <c:strRef>
                  <c:f>Daten_Diagramme!$D$22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{5A69AB2E-EB1C-4217-8250-99170272CB99}</c15:txfldGUID>
                      <c15:f>Daten_Diagramme!$D$22</c15:f>
                      <c15:dlblFieldTableCache>
                        <c:ptCount val="1"/>
                        <c:pt idx="0">
                          <c:v>0.9</c:v>
                        </c:pt>
                      </c15:dlblFieldTableCache>
                    </c15:dlblFTEntry>
                  </c15:dlblFieldTable>
                  <c15:showDataLabelsRange val="0"/>
                </c:ext>
                <c:ext xmlns:c16="http://schemas.microsoft.com/office/drawing/2014/chart" uri="{C3380CC4-5D6E-409C-BE32-E72D297353CC}">
                  <c16:uniqueId val="{00000008-7E85-4E7A-B76F-3752C1910689}"/>
                </c:ext>
              </c:extLst>
            </c:dLbl>
            <c:dLbl>
              <c:idx val="9"/>
              <c:tx>
                <c:strRef>
                  <c:f>Daten_Diagramme!$D$23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{4ED8042E-1FCA-4A9F-8505-A16320510546}</c15:txfldGUID>
                      <c15:f>Daten_Diagramme!$D$23</c15:f>
                      <c15:dlblFieldTableCache>
                        <c:ptCount val="1"/>
                        <c:pt idx="0">
                          <c:v>1.1</c:v>
                        </c:pt>
                      </c15:dlblFieldTableCache>
                    </c15:dlblFTEntry>
                  </c15:dlblFieldTable>
                  <c15:showDataLabelsRange val="0"/>
                </c:ext>
                <c:ext xmlns:c16="http://schemas.microsoft.com/office/drawing/2014/chart" uri="{C3380CC4-5D6E-409C-BE32-E72D297353CC}">
                  <c16:uniqueId val="{00000009-7E85-4E7A-B76F-3752C1910689}"/>
                </c:ext>
              </c:extLst>
            </c:dLbl>
            <c:dLbl>
              <c:idx val="10"/>
              <c:tx>
                <c:strRef>
                  <c:f>Daten_Diagramme!$D$24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{3FE1FAD2-109B-4BD6-9A41-B3C15135418C}</c15:txfldGUID>
                      <c15:f>Daten_Diagramme!$D$24</c15:f>
                      <c15:dlblFieldTableCache>
                        <c:ptCount val="1"/>
                        <c:pt idx="0">
                          <c:v>2.2</c:v>
                        </c:pt>
                      </c15:dlblFieldTableCache>
                    </c15:dlblFTEntry>
                  </c15:dlblFieldTable>
                  <c15:showDataLabelsRange val="0"/>
                </c:ext>
                <c:ext xmlns:c16="http://schemas.microsoft.com/office/drawing/2014/chart" uri="{C3380CC4-5D6E-409C-BE32-E72D297353CC}">
                  <c16:uniqueId val="{0000000A-7E85-4E7A-B76F-3752C1910689}"/>
                </c:ext>
              </c:extLst>
            </c:dLbl>
            <c:dLbl>
              <c:idx val="11"/>
              <c:tx>
                <c:strRef>
                  <c:f>Daten_Diagramme!$D$25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{1047F99D-9137-4F80-92D8-4763FCA98B57}</c15:txfldGUID>
                      <c15:f>Daten_Diagramme!$D$25</c15:f>
                      <c15:dlblFieldTableCache>
                        <c:ptCount val="1"/>
                        <c:pt idx="0">
                          <c:v>-3.2</c:v>
                        </c:pt>
                      </c15:dlblFieldTableCache>
                    </c15:dlblFTEntry>
                  </c15:dlblFieldTable>
                  <c15:showDataLabelsRange val="0"/>
                </c:ext>
                <c:ext xmlns:c16="http://schemas.microsoft.com/office/drawing/2014/chart" uri="{C3380CC4-5D6E-409C-BE32-E72D297353CC}">
                  <c16:uniqueId val="{0000000B-7E85-4E7A-B76F-3752C1910689}"/>
                </c:ext>
              </c:extLst>
            </c:dLbl>
            <c:dLbl>
              <c:idx val="12"/>
              <c:tx>
                <c:strRef>
                  <c:f>Daten_Diagramme!$D$26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{2E2CDF54-EB55-44A5-9872-630DF8AECF42}</c15:txfldGUID>
                      <c15:f>Daten_Diagramme!$D$26</c15:f>
                      <c15:dlblFieldTableCache>
                        <c:ptCount val="1"/>
                        <c:pt idx="0">
                          <c:v>-2.1</c:v>
                        </c:pt>
                      </c15:dlblFieldTableCache>
                    </c15:dlblFTEntry>
                  </c15:dlblFieldTable>
                  <c15:showDataLabelsRange val="0"/>
                </c:ext>
                <c:ext xmlns:c16="http://schemas.microsoft.com/office/drawing/2014/chart" uri="{C3380CC4-5D6E-409C-BE32-E72D297353CC}">
                  <c16:uniqueId val="{0000000C-7E85-4E7A-B76F-3752C1910689}"/>
                </c:ext>
              </c:extLst>
            </c:dLbl>
            <c:dLbl>
              <c:idx val="13"/>
              <c:tx>
                <c:strRef>
                  <c:f>Daten_Diagramme!$D$27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{73351CF9-9F38-4F03-99B6-0AD738172ABB}</c15:txfldGUID>
                      <c15:f>Daten_Diagramme!$D$27</c15:f>
                      <c15:dlblFieldTableCache>
                        <c:ptCount val="1"/>
                        <c:pt idx="0">
                          <c:v>2.5</c:v>
                        </c:pt>
                      </c15:dlblFieldTableCache>
                    </c15:dlblFTEntry>
                  </c15:dlblFieldTable>
                  <c15:showDataLabelsRange val="0"/>
                </c:ext>
                <c:ext xmlns:c16="http://schemas.microsoft.com/office/drawing/2014/chart" uri="{C3380CC4-5D6E-409C-BE32-E72D297353CC}">
                  <c16:uniqueId val="{0000000D-7E85-4E7A-B76F-3752C1910689}"/>
                </c:ext>
              </c:extLst>
            </c:dLbl>
            <c:dLbl>
              <c:idx val="14"/>
              <c:tx>
                <c:strRef>
                  <c:f>Daten_Diagramme!$D$28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{798F0C18-CCEF-4574-BB19-2DD0F649F5EB}</c15:txfldGUID>
                      <c15:f>Daten_Diagramme!$D$28</c15:f>
                      <c15:dlblFieldTableCache>
                        <c:ptCount val="1"/>
                        <c:pt idx="0">
                          <c:v>-1.9</c:v>
                        </c:pt>
                      </c15:dlblFieldTableCache>
                    </c15:dlblFTEntry>
                  </c15:dlblFieldTable>
                  <c15:showDataLabelsRange val="0"/>
                </c:ext>
                <c:ext xmlns:c16="http://schemas.microsoft.com/office/drawing/2014/chart" uri="{C3380CC4-5D6E-409C-BE32-E72D297353CC}">
                  <c16:uniqueId val="{0000000E-7E85-4E7A-B76F-3752C1910689}"/>
                </c:ext>
              </c:extLst>
            </c:dLbl>
            <c:dLbl>
              <c:idx val="15"/>
              <c:tx>
                <c:strRef>
                  <c:f>Daten_Diagramme!$D$29</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{53DBCA7D-AAE7-43D5-86A9-CD84DBC1A549}</c15:txfldGUID>
                      <c15:f>Daten_Diagramme!$D$29</c15:f>
                      <c15:dlblFieldTableCache>
                        <c:ptCount val="1"/>
                        <c:pt idx="0">
                          <c:v>-10.0</c:v>
                        </c:pt>
                      </c15:dlblFieldTableCache>
                    </c15:dlblFTEntry>
                  </c15:dlblFieldTable>
                  <c15:showDataLabelsRange val="0"/>
                </c:ext>
                <c:ext xmlns:c16="http://schemas.microsoft.com/office/drawing/2014/chart" uri="{C3380CC4-5D6E-409C-BE32-E72D297353CC}">
                  <c16:uniqueId val="{0000000F-7E85-4E7A-B76F-3752C1910689}"/>
                </c:ext>
              </c:extLst>
            </c:dLbl>
            <c:dLbl>
              <c:idx val="16"/>
              <c:tx>
                <c:strRef>
                  <c:f>Daten_Diagramme!$D$30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{74595DE6-D554-401F-B23D-7ADB933D9AB8}</c15:txfldGUID>
                      <c15:f>Daten_Diagramme!$D$30</c15:f>
                      <c15:dlblFieldTableCache>
                        <c:ptCount val="1"/>
                        <c:pt idx="0">
                          <c:v>1.1</c:v>
                        </c:pt>
                      </c15:dlblFieldTableCache>
                    </c15:dlblFTEntry>
                  </c15:dlblFieldTable>
                  <c15:showDataLabelsRange val="0"/>
                </c:ext>
                <c:ext xmlns:c16="http://schemas.microsoft.com/office/drawing/2014/chart" uri="{C3380CC4-5D6E-409C-BE32-E72D297353CC}">
                  <c16:uniqueId val="{00000010-7E85-4E7A-B76F-3752C1910689}"/>
                </c:ext>
              </c:extLst>
            </c:dLbl>
            <c:dLbl>
              <c:idx val="17"/>
              <c:tx>
                <c:strRef>
                  <c:f>Daten_Diagramme!$D$31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{04394CE5-C3B0-42AA-9EFB-17391A1917BC}</c15:txfldGUID>
                      <c15:f>Daten_Diagramme!$D$31</c15:f>
                      <c15:dlblFieldTableCache>
                        <c:ptCount val="1"/>
                        <c:pt idx="0">
                          <c:v>3.5</c:v>
                        </c:pt>
                      </c15:dlblFieldTableCache>
                    </c15:dlblFTEntry>
                  </c15:dlblFieldTable>
                  <c15:showDataLabelsRange val="0"/>
                </c:ext>
                <c:ext xmlns:c16="http://schemas.microsoft.com/office/drawing/2014/chart" uri="{C3380CC4-5D6E-409C-BE32-E72D297353CC}">
                  <c16:uniqueId val="{00000011-7E85-4E7A-B76F-3752C1910689}"/>
                </c:ext>
              </c:extLst>
            </c:dLbl>
            <c:dLbl>
              <c:idx val="18"/>
              <c:tx>
                <c:strRef>
                  <c:f>Daten_Diagramme!$D$32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{B0470F52-0E00-4B9F-937A-E8B65CF2381B}</c15:txfldGUID>
                      <c15:f>Daten_Diagramme!$D$32</c15:f>
                      <c15:dlblFieldTableCache>
                        <c:ptCount val="1"/>
                        <c:pt idx="0">
                          <c:v>1.8</c:v>
                        </c:pt>
                      </c15:dlblFieldTableCache>
                    </c15:dlblFTEntry>
                  </c15:dlblFieldTable>
                  <c15:showDataLabelsRange val="0"/>
                </c:ext>
                <c:ext xmlns:c16="http://schemas.microsoft.com/office/drawing/2014/chart" uri="{C3380CC4-5D6E-409C-BE32-E72D297353CC}">
                  <c16:uniqueId val="{00000012-7E85-4E7A-B76F-3752C1910689}"/>
                </c:ext>
              </c:extLst>
            </c:dLbl>
            <c:dLbl>
              <c:idx val="19"/>
              <c:tx>
                <c:strRef>
                  <c:f>Daten_Diagramme!$D$33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{1F32055C-E335-4A85-B6F4-7CD6B325F783}</c15:txfldGUID>
                      <c15:f>Daten_Diagramme!$D$33</c15:f>
                      <c15:dlblFieldTableCache>
                        <c:ptCount val="1"/>
                        <c:pt idx="0">
                          <c:v>3.2</c:v>
                        </c:pt>
                      </c15:dlblFieldTableCache>
                    </c15:dlblFTEntry>
                  </c15:dlblFieldTable>
                  <c15:showDataLabelsRange val="0"/>
                </c:ext>
                <c:ext xmlns:c16="http://schemas.microsoft.com/office/drawing/2014/chart" uri="{C3380CC4-5D6E-409C-BE32-E72D297353CC}">
                  <c16:uniqueId val="{00000013-7E85-4E7A-B76F-3752C1910689}"/>
                </c:ext>
              </c:extLst>
            </c:dLbl>
            <c:dLbl>
              <c:idx val="20"/>
              <c:tx>
                <c:strRef>
                  <c:f>Daten_Diagramme!$D$34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{0F292D45-1A48-4DCB-A687-134A3F13A930}</c15:txfldGUID>
                      <c15:f>Daten_Diagramme!$D$34</c15:f>
                      <c15:dlblFieldTableCache>
                        <c:ptCount val="1"/>
                        <c:pt idx="0">
                          <c:v>1.6</c:v>
                        </c:pt>
                      </c15:dlblFieldTableCache>
                    </c15:dlblFTEntry>
                  </c15:dlblFieldTable>
                  <c15:showDataLabelsRange val="0"/>
                </c:ext>
                <c:ext xmlns:c16="http://schemas.microsoft.com/office/drawing/2014/chart" uri="{C3380CC4-5D6E-409C-BE32-E72D297353CC}">
                  <c16:uniqueId val="{00000014-7E85-4E7A-B76F-3752C191068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{8953C4E9-2BFC-4F96-B6B8-36B062A3F610}</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7E85-4E7A-B76F-3752C191068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{5AD2F39A-C46B-4935-889C-97CE88134D2E}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E85-4E7A-B76F-3752C1910689}"/>
                </c:ext>
              </c:extLst>
            </c:dLbl>
            <c:dLbl>
              <c:idx val="23"/>
              <c:tx>
                <c:strRef>
                  <c:f>Daten_Diagramme!$D$37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{FD9A1BAC-5DBF-428B-8A5E-7ABB6BF79B21}</c15:txfldGUID>
                      <c15:f>Daten_Diagramme!$D$37</c15:f>
                      <c15:dlblFieldTableCache>
                        <c:ptCount val="1"/>
                        <c:pt idx="0">
                          <c:v>-4.3</c:v>
                        </c:pt>
                      </c15:dlblFieldTableCache>
                    </c15:dlblFTEntry>
                  </c15:dlblFieldTable>
                  <c15:showDataLabelsRange val="0"/>
                </c:ext>
                <c:ext xmlns:c16="http://schemas.microsoft.com/office/drawing/2014/chart" uri="{C3380CC4-5D6E-409C-BE32-E72D297353CC}">
                  <c16:uniqueId val="{00000017-7E85-4E7A-B76F-3752C1910689}"/>
                </c:ext>
              </c:extLst>
            </c:dLbl>
            <c:dLbl>
              <c:idx val="24"/>
              <c:layout>
                <c:manualLayout>
                  <c:x val="4.7769028871392123E-3"/>
                  <c:y val="-4.6876052205785108E-5"/>
                </c:manualLayout>
              </c:layout>
              <c:tx>
                <c:strRef>
                  <c:f>Daten_Diagramme!$D$38</c:f>
                  <c:strCache>
                    <c:ptCount val="1"/>
                    <c:pt idx="0">
                      <c:v>-0.9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{74B13539-BAE6-46CA-AFDE-9721D8882506}</c15:txfldGUID>
                      <c15:f>Daten_Diagramme!$D$38</c15:f>
                      <c15:dlblFieldTableCache>
                        <c:ptCount val="1"/>
                        <c:pt idx="0">
                          <c:v>-0.9</c:v>
                        </c:pt>
                      </c15:dlblFieldTableCache>
                    </c15:dlblFTEntry>
                  </c15:dlblFieldTable>
                  <c15:showDataLabelsRange val="0"/>
                </c:ext>
                <c:ext xmlns:c16="http://schemas.microsoft.com/office/drawing/2014/chart" uri="{C3380CC4-5D6E-409C-BE32-E72D297353CC}">
                  <c16:uniqueId val="{00000018-7E85-4E7A-B76F-3752C1910689}"/>
                </c:ext>
              </c:extLst>
            </c:dLbl>
            <c:dLbl>
              <c:idx val="25"/>
              <c:tx>
                <c:strRef>
                  <c:f>Daten_Diagramme!$D$39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{D67A1505-D905-4F5F-8C0C-EAA079823AD7}</c15:txfldGUID>
                      <c15:f>Daten_Diagramme!$D$39</c15:f>
                      <c15:dlblFieldTableCache>
                        <c:ptCount val="1"/>
                        <c:pt idx="0">
                          <c:v>1.3</c:v>
                        </c:pt>
                      </c15:dlblFieldTableCache>
                    </c15:dlblFTEntry>
                  </c15:dlblFieldTable>
                  <c15:showDataLabelsRange val="0"/>
                </c:ext>
                <c:ext xmlns:c16="http://schemas.microsoft.com/office/drawing/2014/chart" uri="{C3380CC4-5D6E-409C-BE32-E72D297353CC}">
                  <c16:uniqueId val="{00000019-7E85-4E7A-B76F-3752C191068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{CF602E8F-C11C-4194-815E-8A5229FAEA34}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E85-4E7A-B76F-3752C191068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{24751CDD-A63D-4FE3-886B-7ED391749F74}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E85-4E7A-B76F-3752C191068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{0F3E048D-01F3-4783-9AA1-3BB8BA8D347F}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E85-4E7A-B76F-3752C191068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{1AB2AA6C-0FAA-4152-AC17-0A3535E95ABC}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E85-4E7A-B76F-3752C191068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{3E9DE0DC-6841-4B33-970D-E755953EC9BF}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E85-4E7A-B76F-3752C1910689}"/>
                </c:ext>
              </c:extLst>
            </c:dLbl>
            <c:dLbl>
              <c:idx val="31"/>
              <c:tx>
                <c:strRef>
                  <c:f>Daten_Diagramme!$D$45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{FB930B7F-DAA1-4044-984B-2C13A53356C1}</c15:txfldGUID>
                      <c15:f>Daten_Diagramme!$D$45</c15:f>
                      <c15:dlblFieldTableCache>
                        <c:ptCount val="1"/>
                        <c:pt idx="0">
                          <c:v>1.3</c:v>
                        </c:pt>
                      </c15:dlblFieldTableCache>
                    </c15:dlblFTEntry>
                  </c15:dlblFieldTable>
                  <c15:showDataLabelsRange val="0"/>
                </c:ext>
                <c:ext xmlns:c16="http://schemas.microsoft.com/office/drawing/2014/chart" uri="{C3380CC4-5D6E-409C-BE32-E72D297353CC}">
                  <c16:uniqueId val="{0000001F-7E85-4E7A-B76F-3752C191068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0.54684978663893569</c:v>
                </c:pt>
                <c:pt idx="1">
                  <c:v>-4.2620363062352009</c:v>
                </c:pt>
                <c:pt idx="2">
                  <c:v>0.36719706242350059</c:v>
                </c:pt>
                <c:pt idx="3">
                  <c:v>-2.4067388688327318</c:v>
                </c:pt>
                <c:pt idx="4">
                  <c:v>-1.8743109151047408</c:v>
                </c:pt>
                <c:pt idx="5">
                  <c:v>-2.5789923142613151</c:v>
                </c:pt>
                <c:pt idx="6">
                  <c:v>-2.1857923497267762</c:v>
                </c:pt>
                <c:pt idx="7">
                  <c:v>1.1174116077384924</c:v>
                </c:pt>
                <c:pt idx="8">
                  <c:v>0.87055801341515626</c:v>
                </c:pt>
                <c:pt idx="9">
                  <c:v>1.098901098901099</c:v>
                </c:pt>
                <c:pt idx="10">
                  <c:v>2.2099447513812156</c:v>
                </c:pt>
                <c:pt idx="11">
                  <c:v>-3.225806451612903</c:v>
                </c:pt>
                <c:pt idx="12">
                  <c:v>-2.0676691729323307</c:v>
                </c:pt>
                <c:pt idx="13">
                  <c:v>2.498611882287618</c:v>
                </c:pt>
                <c:pt idx="14">
                  <c:v>-1.9230769230769231</c:v>
                </c:pt>
                <c:pt idx="15">
                  <c:v>-10.012836970474968</c:v>
                </c:pt>
                <c:pt idx="16">
                  <c:v>1.0534051935325821</c:v>
                </c:pt>
                <c:pt idx="17">
                  <c:v>3.5420944558521561</c:v>
                </c:pt>
                <c:pt idx="18">
                  <c:v>1.841297676457694</c:v>
                </c:pt>
                <c:pt idx="19">
                  <c:v>3.1875463306152705</c:v>
                </c:pt>
                <c:pt idx="20">
                  <c:v>1.6204913748039729</c:v>
                </c:pt>
                <c:pt idx="21">
                  <c:v>0</c:v>
                </c:pt>
                <c:pt idx="23">
                  <c:v>-4.2620363062352009</c:v>
                </c:pt>
                <c:pt idx="24">
                  <c:v>-0.87651302844195333</c:v>
                </c:pt>
                <c:pt idx="25">
                  <c:v>1.3408946364214542</c:v>
                </c:pt>
              </c:numCache>
            </c:numRef>
          </c:val>
          <c:extLst>
            <c:ext xmlns:c16="http://schemas.microsoft.com/office/drawing/2014/chart" uri="{C3380CC4-5D6E-409C-BE32-E72D297353CC}">
              <c16:uniqueId val="{00000020-7E85-4E7A-B76F-3752C191068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{399D9392-6C67-43E4-83FC-37D0E65502F1}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E85-4E7A-B76F-3752C191068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{7E1823BA-04C8-4F48-9A4A-15E09EDDEFA5}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E85-4E7A-B76F-3752C191068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{F7CB6387-3C78-43C8-9E38-D6ADE4EBFACE}</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E85-4E7A-B76F-3752C191068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{5CA65491-A1E2-4408-BDE8-5AF1EE668BC4}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E85-4E7A-B76F-3752C191068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{5C56DE6C-7A74-4C43-B746-1EFB4F599DEE}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E85-4E7A-B76F-3752C191068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{0C03D456-EB1C-4FF8-ABFA-D9CD8B704C48}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E85-4E7A-B76F-3752C191068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{81642BDA-7B1A-4213-A458-E66D327AC870}</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E85-4E7A-B76F-3752C191068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{E966D6BC-D273-482F-A774-527E82430043}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E85-4E7A-B76F-3752C191068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{40589A01-AB74-4446-BC4E-8DD75D33D208}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E85-4E7A-B76F-3752C191068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{12B59AD1-E80C-4283-8CE1-B684C544E956}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E85-4E7A-B76F-3752C191068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{465AE49E-006D-4C43-9BEF-F4504EA8F41A}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E85-4E7A-B76F-3752C191068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{D2CB9CBB-C48E-4B3D-BB36-67402ABFD451}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E85-4E7A-B76F-3752C191068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{7D63B9AD-6463-40FC-8787-76984E388440}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E85-4E7A-B76F-3752C191068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{D888031C-6395-4E57-BF87-ED6FCDD42B57}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E85-4E7A-B76F-3752C191068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{CF46D7BA-4D97-492B-90DA-475E1982C0E1}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E85-4E7A-B76F-3752C191068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{7962B049-AEDE-4E67-888C-91C0483698EA}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E85-4E7A-B76F-3752C191068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{F1E77F4E-786B-47F9-9B61-18D7362B71FF}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E85-4E7A-B76F-3752C191068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{7AB574EA-B39C-4807-BA9D-EC73D18DCFAB}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E85-4E7A-B76F-3752C191068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{E64A9A82-AD57-4DFD-A304-0E7F223DC77B}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E85-4E7A-B76F-3752C191068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{B6AA7858-0138-4CF6-AA63-DA84D3263977}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E85-4E7A-B76F-3752C191068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{B8AD7012-F184-4161-9E9D-41BB3B9305CF}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E85-4E7A-B76F-3752C191068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{08B8DF1C-788E-484B-9700-C7AC966DD955}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E85-4E7A-B76F-3752C191068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{0ECA3D9D-D154-4FF5-A824-78BAEC3DD129}</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E85-4E7A-B76F-3752C191068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{ED1348E7-2A1E-473A-B024-BDF05BD29892}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E85-4E7A-B76F-3752C191068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{D597E98A-DAA9-4E17-9DFB-BF764DD1894D}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E85-4E7A-B76F-3752C191068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{135C12CB-74B1-428E-9D09-1DE79CF4088E}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E85-4E7A-B76F-3752C191068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{BCA3B63F-734B-4606-B0F9-94EDB67C3411}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E85-4E7A-B76F-3752C191068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{FE333449-6283-47B7-B316-5858342C0FED}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E85-4E7A-B76F-3752C191068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{0FBE72B8-76F4-4467-A391-4E3930FEEF6C}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E85-4E7A-B76F-3752C191068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{5CB7E8AC-65BD-46CB-A2EE-B9B280F9165A}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E85-4E7A-B76F-3752C191068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{2727F6AC-E2B8-40B9-A540-9DD2C5AD521A}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E85-4E7A-B76F-3752C191068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{E2141189-6195-4EDB-A9AC-21CA16FC640B}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E85-4E7A-B76F-3752C191068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E85-4E7A-B76F-3752C191068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E85-4E7A-B76F-3752C191068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{0AE68FC1-8AB3-4708-A559-7E99A3F2BEC1}</c15:txfldGUID>
                      <c15:f>Daten_Diagramme!$E$14</c15:f>
                      <c15:dlblFieldTableCache>
                        <c:ptCount val="1"/>
                        <c:pt idx="0">
                          <c:v>-3.0</c:v>
                        </c:pt>
                      </c15:dlblFieldTableCache>
                    </c15:dlblFTEntry>
                  </c15:dlblFieldTable>
                  <c15:showDataLabelsRange val="0"/>
                </c:ext>
                <c:ext xmlns:c16="http://schemas.microsoft.com/office/drawing/2014/chart" uri="{C3380CC4-5D6E-409C-BE32-E72D297353CC}">
                  <c16:uniqueId val="{00000000-015E-4E30-B4EF-229072E9FED3}"/>
                </c:ext>
              </c:extLst>
            </c:dLbl>
            <c:dLbl>
              <c:idx val="1"/>
              <c:tx>
                <c:strRef>
                  <c:f>Daten_Diagramme!$E$15</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{79E6D255-98CB-4A28-B647-46B84E771B27}</c15:txfldGUID>
                      <c15:f>Daten_Diagramme!$E$15</c15:f>
                      <c15:dlblFieldTableCache>
                        <c:ptCount val="1"/>
                        <c:pt idx="0">
                          <c:v>5.1</c:v>
                        </c:pt>
                      </c15:dlblFieldTableCache>
                    </c15:dlblFTEntry>
                  </c15:dlblFieldTable>
                  <c15:showDataLabelsRange val="0"/>
                </c:ext>
                <c:ext xmlns:c16="http://schemas.microsoft.com/office/drawing/2014/chart" uri="{C3380CC4-5D6E-409C-BE32-E72D297353CC}">
                  <c16:uniqueId val="{00000001-015E-4E30-B4EF-229072E9FED3}"/>
                </c:ext>
              </c:extLst>
            </c:dLbl>
            <c:dLbl>
              <c:idx val="2"/>
              <c:tx>
                <c:strRef>
                  <c:f>Daten_Diagramme!$E$16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{5CE63D5F-1716-4001-AA36-B8C371018361}</c15:txfldGUID>
                      <c15:f>Daten_Diagramme!$E$16</c15:f>
                      <c15:dlblFieldTableCache>
                        <c:ptCount val="1"/>
                        <c:pt idx="0">
                          <c:v>-3.4</c:v>
                        </c:pt>
                      </c15:dlblFieldTableCache>
                    </c15:dlblFTEntry>
                  </c15:dlblFieldTable>
                  <c15:showDataLabelsRange val="0"/>
                </c:ext>
                <c:ext xmlns:c16="http://schemas.microsoft.com/office/drawing/2014/chart" uri="{C3380CC4-5D6E-409C-BE32-E72D297353CC}">
                  <c16:uniqueId val="{00000002-015E-4E30-B4EF-229072E9FED3}"/>
                </c:ext>
              </c:extLst>
            </c:dLbl>
            <c:dLbl>
              <c:idx val="3"/>
              <c:tx>
                <c:strRef>
                  <c:f>Daten_Diagramme!$E$17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{6167D8F4-253D-4B75-BA91-0541719898EE}</c15:txfldGUID>
                      <c15:f>Daten_Diagramme!$E$17</c15:f>
                      <c15:dlblFieldTableCache>
                        <c:ptCount val="1"/>
                        <c:pt idx="0">
                          <c:v>-3.3</c:v>
                        </c:pt>
                      </c15:dlblFieldTableCache>
                    </c15:dlblFTEntry>
                  </c15:dlblFieldTable>
                  <c15:showDataLabelsRange val="0"/>
                </c:ext>
                <c:ext xmlns:c16="http://schemas.microsoft.com/office/drawing/2014/chart" uri="{C3380CC4-5D6E-409C-BE32-E72D297353CC}">
                  <c16:uniqueId val="{00000003-015E-4E30-B4EF-229072E9FED3}"/>
                </c:ext>
              </c:extLst>
            </c:dLbl>
            <c:dLbl>
              <c:idx val="4"/>
              <c:tx>
                <c:strRef>
                  <c:f>Daten_Diagramme!$E$18</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{F5F806D2-9535-40D3-8B8C-7122C73DFD19}</c15:txfldGUID>
                      <c15:f>Daten_Diagramme!$E$18</c15:f>
                      <c15:dlblFieldTableCache>
                        <c:ptCount val="1"/>
                        <c:pt idx="0">
                          <c:v>9.0</c:v>
                        </c:pt>
                      </c15:dlblFieldTableCache>
                    </c15:dlblFTEntry>
                  </c15:dlblFieldTable>
                  <c15:showDataLabelsRange val="0"/>
                </c:ext>
                <c:ext xmlns:c16="http://schemas.microsoft.com/office/drawing/2014/chart" uri="{C3380CC4-5D6E-409C-BE32-E72D297353CC}">
                  <c16:uniqueId val="{00000004-015E-4E30-B4EF-229072E9FED3}"/>
                </c:ext>
              </c:extLst>
            </c:dLbl>
            <c:dLbl>
              <c:idx val="5"/>
              <c:tx>
                <c:strRef>
                  <c:f>Daten_Diagramme!$E$19</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{3F0A61AE-3663-46EA-AB5D-27EE3DE01C68}</c15:txfldGUID>
                      <c15:f>Daten_Diagramme!$E$19</c15:f>
                      <c15:dlblFieldTableCache>
                        <c:ptCount val="1"/>
                        <c:pt idx="0">
                          <c:v>-5.0</c:v>
                        </c:pt>
                      </c15:dlblFieldTableCache>
                    </c15:dlblFTEntry>
                  </c15:dlblFieldTable>
                  <c15:showDataLabelsRange val="0"/>
                </c:ext>
                <c:ext xmlns:c16="http://schemas.microsoft.com/office/drawing/2014/chart" uri="{C3380CC4-5D6E-409C-BE32-E72D297353CC}">
                  <c16:uniqueId val="{00000005-015E-4E30-B4EF-229072E9FED3}"/>
                </c:ext>
              </c:extLst>
            </c:dLbl>
            <c:dLbl>
              <c:idx val="6"/>
              <c:tx>
                <c:strRef>
                  <c:f>Daten_Diagramme!$E$20</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{2F9D8F8D-E390-4BD7-B1A4-0FA32D64E70F}</c15:txfldGUID>
                      <c15:f>Daten_Diagramme!$E$20</c15:f>
                      <c15:dlblFieldTableCache>
                        <c:ptCount val="1"/>
                        <c:pt idx="0">
                          <c:v>-11.9</c:v>
                        </c:pt>
                      </c15:dlblFieldTableCache>
                    </c15:dlblFTEntry>
                  </c15:dlblFieldTable>
                  <c15:showDataLabelsRange val="0"/>
                </c:ext>
                <c:ext xmlns:c16="http://schemas.microsoft.com/office/drawing/2014/chart" uri="{C3380CC4-5D6E-409C-BE32-E72D297353CC}">
                  <c16:uniqueId val="{00000006-015E-4E30-B4EF-229072E9FED3}"/>
                </c:ext>
              </c:extLst>
            </c:dLbl>
            <c:dLbl>
              <c:idx val="7"/>
              <c:tx>
                <c:strRef>
                  <c:f>Daten_Diagramme!$E$21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{43CEB7E5-0F2E-4B53-9D6C-7B45F2FEE09A}</c15:txfldGUID>
                      <c15:f>Daten_Diagramme!$E$21</c15:f>
                      <c15:dlblFieldTableCache>
                        <c:ptCount val="1"/>
                        <c:pt idx="0">
                          <c:v>-1.4</c:v>
                        </c:pt>
                      </c15:dlblFieldTableCache>
                    </c15:dlblFTEntry>
                  </c15:dlblFieldTable>
                  <c15:showDataLabelsRange val="0"/>
                </c:ext>
                <c:ext xmlns:c16="http://schemas.microsoft.com/office/drawing/2014/chart" uri="{C3380CC4-5D6E-409C-BE32-E72D297353CC}">
                  <c16:uniqueId val="{00000007-015E-4E30-B4EF-229072E9FED3}"/>
                </c:ext>
              </c:extLst>
            </c:dLbl>
            <c:dLbl>
              <c:idx val="8"/>
              <c:tx>
                <c:strRef>
                  <c:f>Daten_Diagramme!$E$22</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{B6225C4C-558C-49CC-A713-432740825C05}</c15:txfldGUID>
                      <c15:f>Daten_Diagramme!$E$22</c15:f>
                      <c15:dlblFieldTableCache>
                        <c:ptCount val="1"/>
                        <c:pt idx="0">
                          <c:v>4.1</c:v>
                        </c:pt>
                      </c15:dlblFieldTableCache>
                    </c15:dlblFTEntry>
                  </c15:dlblFieldTable>
                  <c15:showDataLabelsRange val="0"/>
                </c:ext>
                <c:ext xmlns:c16="http://schemas.microsoft.com/office/drawing/2014/chart" uri="{C3380CC4-5D6E-409C-BE32-E72D297353CC}">
                  <c16:uniqueId val="{00000008-015E-4E30-B4EF-229072E9FED3}"/>
                </c:ext>
              </c:extLst>
            </c:dLbl>
            <c:dLbl>
              <c:idx val="9"/>
              <c:tx>
                <c:strRef>
                  <c:f>Daten_Diagramme!$E$23</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{07305749-774B-4017-AA4D-50774370D5D5}</c15:txfldGUID>
                      <c15:f>Daten_Diagramme!$E$23</c15:f>
                      <c15:dlblFieldTableCache>
                        <c:ptCount val="1"/>
                        <c:pt idx="0">
                          <c:v>-6.5</c:v>
                        </c:pt>
                      </c15:dlblFieldTableCache>
                    </c15:dlblFTEntry>
                  </c15:dlblFieldTable>
                  <c15:showDataLabelsRange val="0"/>
                </c:ext>
                <c:ext xmlns:c16="http://schemas.microsoft.com/office/drawing/2014/chart" uri="{C3380CC4-5D6E-409C-BE32-E72D297353CC}">
                  <c16:uniqueId val="{00000009-015E-4E30-B4EF-229072E9FED3}"/>
                </c:ext>
              </c:extLst>
            </c:dLbl>
            <c:dLbl>
              <c:idx val="10"/>
              <c:tx>
                <c:strRef>
                  <c:f>Daten_Diagramme!$E$24</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{937551CE-AC23-4701-8387-2124EE48A014}</c15:txfldGUID>
                      <c15:f>Daten_Diagramme!$E$24</c15:f>
                      <c15:dlblFieldTableCache>
                        <c:ptCount val="1"/>
                        <c:pt idx="0">
                          <c:v>-11.4</c:v>
                        </c:pt>
                      </c15:dlblFieldTableCache>
                    </c15:dlblFTEntry>
                  </c15:dlblFieldTable>
                  <c15:showDataLabelsRange val="0"/>
                </c:ext>
                <c:ext xmlns:c16="http://schemas.microsoft.com/office/drawing/2014/chart" uri="{C3380CC4-5D6E-409C-BE32-E72D297353CC}">
                  <c16:uniqueId val="{0000000A-015E-4E30-B4EF-229072E9FED3}"/>
                </c:ext>
              </c:extLst>
            </c:dLbl>
            <c:dLbl>
              <c:idx val="11"/>
              <c:tx>
                <c:strRef>
                  <c:f>Daten_Diagramme!$E$25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{6C501FEB-147F-48C5-AA2C-B21C61FB38F1}</c15:txfldGUID>
                      <c15:f>Daten_Diagramme!$E$25</c15:f>
                      <c15:dlblFieldTableCache>
                        <c:ptCount val="1"/>
                        <c:pt idx="0">
                          <c:v>1.5</c:v>
                        </c:pt>
                      </c15:dlblFieldTableCache>
                    </c15:dlblFTEntry>
                  </c15:dlblFieldTable>
                  <c15:showDataLabelsRange val="0"/>
                </c:ext>
                <c:ext xmlns:c16="http://schemas.microsoft.com/office/drawing/2014/chart" uri="{C3380CC4-5D6E-409C-BE32-E72D297353CC}">
                  <c16:uniqueId val="{0000000B-015E-4E30-B4EF-229072E9FED3}"/>
                </c:ext>
              </c:extLst>
            </c:dLbl>
            <c:dLbl>
              <c:idx val="12"/>
              <c:tx>
                <c:strRef>
                  <c:f>Daten_Diagramme!$E$26</c:f>
                  <c:strCache>
                    <c:ptCount val="1"/>
                    <c:pt idx="0">
                      <c:v>17.7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{FE23BE10-D77A-49A5-B062-D1CAB33549C1}</c15:txfldGUID>
                      <c15:f>Daten_Diagramme!$E$26</c15:f>
                      <c15:dlblFieldTableCache>
                        <c:ptCount val="1"/>
                        <c:pt idx="0">
                          <c:v>17.7</c:v>
                        </c:pt>
                      </c15:dlblFieldTableCache>
                    </c15:dlblFTEntry>
                  </c15:dlblFieldTable>
                  <c15:showDataLabelsRange val="0"/>
                </c:ext>
                <c:ext xmlns:c16="http://schemas.microsoft.com/office/drawing/2014/chart" uri="{C3380CC4-5D6E-409C-BE32-E72D297353CC}">
                  <c16:uniqueId val="{0000000C-015E-4E30-B4EF-229072E9FED3}"/>
                </c:ext>
              </c:extLst>
            </c:dLbl>
            <c:dLbl>
              <c:idx val="13"/>
              <c:tx>
                <c:strRef>
                  <c:f>Daten_Diagramme!$E$27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{EAD28219-5C36-49EA-BA61-24563E1285AB}</c15:txfldGUID>
                      <c15:f>Daten_Diagramme!$E$27</c15:f>
                      <c15:dlblFieldTableCache>
                        <c:ptCount val="1"/>
                        <c:pt idx="0">
                          <c:v>-0.9</c:v>
                        </c:pt>
                      </c15:dlblFieldTableCache>
                    </c15:dlblFTEntry>
                  </c15:dlblFieldTable>
                  <c15:showDataLabelsRange val="0"/>
                </c:ext>
                <c:ext xmlns:c16="http://schemas.microsoft.com/office/drawing/2014/chart" uri="{C3380CC4-5D6E-409C-BE32-E72D297353CC}">
                  <c16:uniqueId val="{0000000D-015E-4E30-B4EF-229072E9FED3}"/>
                </c:ext>
              </c:extLst>
            </c:dLbl>
            <c:dLbl>
              <c:idx val="14"/>
              <c:tx>
                <c:strRef>
                  <c:f>Daten_Diagramme!$E$28</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{9CEFFAEE-8698-49E9-9B7B-3BAAE4BE60C2}</c15:txfldGUID>
                      <c15:f>Daten_Diagramme!$E$28</c15:f>
                      <c15:dlblFieldTableCache>
                        <c:ptCount val="1"/>
                        <c:pt idx="0">
                          <c:v>-6.2</c:v>
                        </c:pt>
                      </c15:dlblFieldTableCache>
                    </c15:dlblFTEntry>
                  </c15:dlblFieldTable>
                  <c15:showDataLabelsRange val="0"/>
                </c:ext>
                <c:ext xmlns:c16="http://schemas.microsoft.com/office/drawing/2014/chart" uri="{C3380CC4-5D6E-409C-BE32-E72D297353CC}">
                  <c16:uniqueId val="{0000000E-015E-4E30-B4EF-229072E9FED3}"/>
                </c:ext>
              </c:extLst>
            </c:dLbl>
            <c:dLbl>
              <c:idx val="15"/>
              <c:tx>
                <c:strRef>
                  <c:f>Daten_Diagramme!$E$29</c:f>
                  <c:strCache>
                    <c:ptCount val="1"/>
                    <c:pt idx="0">
                      <c:v>21.3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{83CFE353-8596-4D1E-B2AC-B49489224941}</c15:txfldGUID>
                      <c15:f>Daten_Diagramme!$E$29</c15:f>
                      <c15:dlblFieldTableCache>
                        <c:ptCount val="1"/>
                        <c:pt idx="0">
                          <c:v>21.3</c:v>
                        </c:pt>
                      </c15:dlblFieldTableCache>
                    </c15:dlblFTEntry>
                  </c15:dlblFieldTable>
                  <c15:showDataLabelsRange val="0"/>
                </c:ext>
                <c:ext xmlns:c16="http://schemas.microsoft.com/office/drawing/2014/chart" uri="{C3380CC4-5D6E-409C-BE32-E72D297353CC}">
                  <c16:uniqueId val="{0000000F-015E-4E30-B4EF-229072E9FED3}"/>
                </c:ext>
              </c:extLst>
            </c:dLbl>
            <c:dLbl>
              <c:idx val="16"/>
              <c:tx>
                <c:strRef>
                  <c:f>Daten_Diagramme!$E$30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{5853ADFA-191F-44AD-855B-CB447026BD44}</c15:txfldGUID>
                      <c15:f>Daten_Diagramme!$E$30</c15:f>
                      <c15:dlblFieldTableCache>
                        <c:ptCount val="1"/>
                        <c:pt idx="0">
                          <c:v>2.0</c:v>
                        </c:pt>
                      </c15:dlblFieldTableCache>
                    </c15:dlblFTEntry>
                  </c15:dlblFieldTable>
                  <c15:showDataLabelsRange val="0"/>
                </c:ext>
                <c:ext xmlns:c16="http://schemas.microsoft.com/office/drawing/2014/chart" uri="{C3380CC4-5D6E-409C-BE32-E72D297353CC}">
                  <c16:uniqueId val="{00000010-015E-4E30-B4EF-229072E9FED3}"/>
                </c:ext>
              </c:extLst>
            </c:dLbl>
            <c:dLbl>
              <c:idx val="17"/>
              <c:tx>
                <c:strRef>
                  <c:f>Daten_Diagramme!$E$31</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{8BE26D53-8EA5-4627-BE83-042D10CB67F6}</c15:txfldGUID>
                      <c15:f>Daten_Diagramme!$E$31</c15:f>
                      <c15:dlblFieldTableCache>
                        <c:ptCount val="1"/>
                        <c:pt idx="0">
                          <c:v>-6.0</c:v>
                        </c:pt>
                      </c15:dlblFieldTableCache>
                    </c15:dlblFTEntry>
                  </c15:dlblFieldTable>
                  <c15:showDataLabelsRange val="0"/>
                </c:ext>
                <c:ext xmlns:c16="http://schemas.microsoft.com/office/drawing/2014/chart" uri="{C3380CC4-5D6E-409C-BE32-E72D297353CC}">
                  <c16:uniqueId val="{00000011-015E-4E30-B4EF-229072E9FED3}"/>
                </c:ext>
              </c:extLst>
            </c:dLbl>
            <c:dLbl>
              <c:idx val="18"/>
              <c:tx>
                <c:strRef>
                  <c:f>Daten_Diagramme!$E$32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{29E8722D-0B7F-4E6F-BDE9-79E170E1472D}</c15:txfldGUID>
                      <c15:f>Daten_Diagramme!$E$32</c15:f>
                      <c15:dlblFieldTableCache>
                        <c:ptCount val="1"/>
                        <c:pt idx="0">
                          <c:v>-0.7</c:v>
                        </c:pt>
                      </c15:dlblFieldTableCache>
                    </c15:dlblFTEntry>
                  </c15:dlblFieldTable>
                  <c15:showDataLabelsRange val="0"/>
                </c:ext>
                <c:ext xmlns:c16="http://schemas.microsoft.com/office/drawing/2014/chart" uri="{C3380CC4-5D6E-409C-BE32-E72D297353CC}">
                  <c16:uniqueId val="{00000012-015E-4E30-B4EF-229072E9FED3}"/>
                </c:ext>
              </c:extLst>
            </c:dLbl>
            <c:dLbl>
              <c:idx val="19"/>
              <c:tx>
                <c:strRef>
                  <c:f>Daten_Diagramme!$E$33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{4BBB179A-A7E8-4819-853C-E995C207C4DB}</c15:txfldGUID>
                      <c15:f>Daten_Diagramme!$E$33</c15:f>
                      <c15:dlblFieldTableCache>
                        <c:ptCount val="1"/>
                        <c:pt idx="0">
                          <c:v>3.3</c:v>
                        </c:pt>
                      </c15:dlblFieldTableCache>
                    </c15:dlblFTEntry>
                  </c15:dlblFieldTable>
                  <c15:showDataLabelsRange val="0"/>
                </c:ext>
                <c:ext xmlns:c16="http://schemas.microsoft.com/office/drawing/2014/chart" uri="{C3380CC4-5D6E-409C-BE32-E72D297353CC}">
                  <c16:uniqueId val="{00000013-015E-4E30-B4EF-229072E9FED3}"/>
                </c:ext>
              </c:extLst>
            </c:dLbl>
            <c:dLbl>
              <c:idx val="20"/>
              <c:tx>
                <c:strRef>
                  <c:f>Daten_Diagramme!$E$34</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{9EF46228-8FD2-4B49-8870-42D8E2D9F118}</c15:txfldGUID>
                      <c15:f>Daten_Diagramme!$E$34</c15:f>
                      <c15:dlblFieldTableCache>
                        <c:ptCount val="1"/>
                        <c:pt idx="0">
                          <c:v>-8.7</c:v>
                        </c:pt>
                      </c15:dlblFieldTableCache>
                    </c15:dlblFTEntry>
                  </c15:dlblFieldTable>
                  <c15:showDataLabelsRange val="0"/>
                </c:ext>
                <c:ext xmlns:c16="http://schemas.microsoft.com/office/drawing/2014/chart" uri="{C3380CC4-5D6E-409C-BE32-E72D297353CC}">
                  <c16:uniqueId val="{00000014-015E-4E30-B4EF-229072E9FED3}"/>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{63644CF0-0F4D-4B9A-A532-C9DBA60EC45E}</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015E-4E30-B4EF-229072E9FED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{D5D68B07-8F57-4BF7-9DE3-2E793DB19318}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15E-4E30-B4EF-229072E9FED3}"/>
                </c:ext>
              </c:extLst>
            </c:dLbl>
            <c:dLbl>
              <c:idx val="23"/>
              <c:tx>
                <c:strRef>
                  <c:f>Daten_Diagramme!$E$37</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{65E1987A-9CB0-475A-A014-CBD1385132F2}</c15:txfldGUID>
                      <c15:f>Daten_Diagramme!$E$37</c15:f>
                      <c15:dlblFieldTableCache>
                        <c:ptCount val="1"/>
                        <c:pt idx="0">
                          <c:v>5.1</c:v>
                        </c:pt>
                      </c15:dlblFieldTableCache>
                    </c15:dlblFTEntry>
                  </c15:dlblFieldTable>
                  <c15:showDataLabelsRange val="0"/>
                </c:ext>
                <c:ext xmlns:c16="http://schemas.microsoft.com/office/drawing/2014/chart" uri="{C3380CC4-5D6E-409C-BE32-E72D297353CC}">
                  <c16:uniqueId val="{00000017-015E-4E30-B4EF-229072E9FED3}"/>
                </c:ext>
              </c:extLst>
            </c:dLbl>
            <c:dLbl>
              <c:idx val="24"/>
              <c:tx>
                <c:strRef>
                  <c:f>Daten_Diagramme!$E$38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{BCC426E7-AC0A-43F3-9BB1-AE0D6FF4597A}</c15:txfldGUID>
                      <c15:f>Daten_Diagramme!$E$38</c15:f>
                      <c15:dlblFieldTableCache>
                        <c:ptCount val="1"/>
                        <c:pt idx="0">
                          <c:v>-2.2</c:v>
                        </c:pt>
                      </c15:dlblFieldTableCache>
                    </c15:dlblFTEntry>
                  </c15:dlblFieldTable>
                  <c15:showDataLabelsRange val="0"/>
                </c:ext>
                <c:ext xmlns:c16="http://schemas.microsoft.com/office/drawing/2014/chart" uri="{C3380CC4-5D6E-409C-BE32-E72D297353CC}">
                  <c16:uniqueId val="{00000018-015E-4E30-B4EF-229072E9FED3}"/>
                </c:ext>
              </c:extLst>
            </c:dLbl>
            <c:dLbl>
              <c:idx val="25"/>
              <c:tx>
                <c:strRef>
                  <c:f>Daten_Diagramme!$E$39</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{BBF2E68D-EF4E-4435-94FC-CF44871CAFA2}</c15:txfldGUID>
                      <c15:f>Daten_Diagramme!$E$39</c15:f>
                      <c15:dlblFieldTableCache>
                        <c:ptCount val="1"/>
                        <c:pt idx="0">
                          <c:v>-3.3</c:v>
                        </c:pt>
                      </c15:dlblFieldTableCache>
                    </c15:dlblFTEntry>
                  </c15:dlblFieldTable>
                  <c15:showDataLabelsRange val="0"/>
                </c:ext>
                <c:ext xmlns:c16="http://schemas.microsoft.com/office/drawing/2014/chart" uri="{C3380CC4-5D6E-409C-BE32-E72D297353CC}">
                  <c16:uniqueId val="{00000019-015E-4E30-B4EF-229072E9FED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{0179E634-AE08-47FC-8561-B80C713A6B2C}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15E-4E30-B4EF-229072E9FED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{C0B33E81-723C-4392-94D2-D7F78BAF3938}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15E-4E30-B4EF-229072E9FED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{23FCB70D-C35F-45DE-8FA2-8BDF73E95076}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15E-4E30-B4EF-229072E9FED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{427DBEA1-A699-4840-B061-A2B59F6015EF}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15E-4E30-B4EF-229072E9FED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{E36EF684-EEF2-42ED-9A31-C929F8BF2ACD}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15E-4E30-B4EF-229072E9FED3}"/>
                </c:ext>
              </c:extLst>
            </c:dLbl>
            <c:dLbl>
              <c:idx val="31"/>
              <c:tx>
                <c:strRef>
                  <c:f>Daten_Diagramme!$E$45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{74E51B7D-E1DB-4BEA-A350-8DFE9AE66E7A}</c15:txfldGUID>
                      <c15:f>Daten_Diagramme!$E$45</c15:f>
                      <c15:dlblFieldTableCache>
                        <c:ptCount val="1"/>
                        <c:pt idx="0">
                          <c:v>-3.3</c:v>
                        </c:pt>
                      </c15:dlblFieldTableCache>
                    </c15:dlblFTEntry>
                  </c15:dlblFieldTable>
                  <c15:showDataLabelsRange val="0"/>
                </c:ext>
                <c:ext xmlns:c16="http://schemas.microsoft.com/office/drawing/2014/chart" uri="{C3380CC4-5D6E-409C-BE32-E72D297353CC}">
                  <c16:uniqueId val="{0000001F-015E-4E30-B4EF-229072E9FED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-3.0020181634712411</c:v>
                </c:pt>
                <c:pt idx="1">
                  <c:v>5.1428571428571432</c:v>
                </c:pt>
                <c:pt idx="2">
                  <c:v>-3.3898305084745761</c:v>
                </c:pt>
                <c:pt idx="3">
                  <c:v>-3.2911392405063293</c:v>
                </c:pt>
                <c:pt idx="4">
                  <c:v>8.9887640449438209</c:v>
                </c:pt>
                <c:pt idx="5">
                  <c:v>-4.954954954954955</c:v>
                </c:pt>
                <c:pt idx="6">
                  <c:v>-11.904761904761905</c:v>
                </c:pt>
                <c:pt idx="7">
                  <c:v>-1.4218009478672986</c:v>
                </c:pt>
                <c:pt idx="8">
                  <c:v>4.1186161449752881</c:v>
                </c:pt>
                <c:pt idx="9">
                  <c:v>-6.4842958459979734</c:v>
                </c:pt>
                <c:pt idx="10">
                  <c:v>-11.396011396011396</c:v>
                </c:pt>
                <c:pt idx="11">
                  <c:v>1.4705882352941178</c:v>
                </c:pt>
                <c:pt idx="12">
                  <c:v>17.741935483870968</c:v>
                </c:pt>
                <c:pt idx="13">
                  <c:v>-0.90744101633393826</c:v>
                </c:pt>
                <c:pt idx="14">
                  <c:v>-6.2059238363892808</c:v>
                </c:pt>
                <c:pt idx="15">
                  <c:v>21.348314606741575</c:v>
                </c:pt>
                <c:pt idx="16">
                  <c:v>2</c:v>
                </c:pt>
                <c:pt idx="17">
                  <c:v>-5.982905982905983</c:v>
                </c:pt>
                <c:pt idx="18">
                  <c:v>-0.70588235294117652</c:v>
                </c:pt>
                <c:pt idx="19">
                  <c:v>3.2520325203252032</c:v>
                </c:pt>
                <c:pt idx="20">
                  <c:v>-8.7155963302752291</c:v>
                </c:pt>
                <c:pt idx="21">
                  <c:v>0</c:v>
                </c:pt>
                <c:pt idx="23">
                  <c:v>5.1428571428571432</c:v>
                </c:pt>
                <c:pt idx="24">
                  <c:v>-2.2079116835326587</c:v>
                </c:pt>
                <c:pt idx="25">
                  <c:v>-3.3453345334533453</c:v>
                </c:pt>
              </c:numCache>
            </c:numRef>
          </c:val>
          <c:extLst>
            <c:ext xmlns:c16="http://schemas.microsoft.com/office/drawing/2014/chart" uri="{C3380CC4-5D6E-409C-BE32-E72D297353CC}">
              <c16:uniqueId val="{00000020-015E-4E30-B4EF-229072E9FED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{64240734-CA62-43C6-8C5B-C631686B6EED}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15E-4E30-B4EF-229072E9FED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{5089A3EE-F891-4F00-9E26-F5D93AA69583}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15E-4E30-B4EF-229072E9FED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{7E8934DE-EC63-4E49-838E-C7765D356C0F}</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15E-4E30-B4EF-229072E9FED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{F14E4CCC-BA60-4429-815E-928021DBA41B}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15E-4E30-B4EF-229072E9FED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{24F6FF06-CCA9-4B96-9EED-3ACF09CD2B82}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15E-4E30-B4EF-229072E9FED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{89C0802D-C5F4-4C36-BF71-266969F6B1D9}</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15E-4E30-B4EF-229072E9FED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{557C7C55-12F9-4F5B-B86B-3C6BE866DBC5}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15E-4E30-B4EF-229072E9FED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{9167F90F-7220-4194-887E-2AB36682682E}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15E-4E30-B4EF-229072E9FED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{864836C8-3E9F-4FDA-A932-8EFBD6FE22BB}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15E-4E30-B4EF-229072E9FED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{80EA0657-9AE9-464F-9E94-DF16BCB33C2D}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15E-4E30-B4EF-229072E9FED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{1804CEF2-1156-48BF-9AAF-3731965400BD}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15E-4E30-B4EF-229072E9FED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{EEBE8A35-CF40-43EB-BFC2-83C6D7C825A7}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15E-4E30-B4EF-229072E9FED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{1D0D1DD1-5CD8-4C5D-AE87-EAF20DCC6C09}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15E-4E30-B4EF-229072E9FED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{1A4F943E-5375-42AC-8C5B-241F8C490FBC}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15E-4E30-B4EF-229072E9FED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{9F131B91-8344-4AA3-BD20-2126C10B13C9}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15E-4E30-B4EF-229072E9FED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{248CF265-17E4-4F46-91F3-0758032B56E6}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15E-4E30-B4EF-229072E9FED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{FFF0BC8E-2299-4156-9D7B-3B413C5F5BF8}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15E-4E30-B4EF-229072E9FED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{DF19FB7D-F07B-432E-8B16-B3AD14868FED}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15E-4E30-B4EF-229072E9FED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{4AE82389-D8DB-485F-B93D-45F20AF22F17}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15E-4E30-B4EF-229072E9FED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{D878083C-3505-4950-99DB-4396ACC025AD}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15E-4E30-B4EF-229072E9FED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{CADF488B-8C62-4B76-AD20-B3DFA626F693}</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15E-4E30-B4EF-229072E9FED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{978658C3-6780-42ED-841C-EE6FFB567E40}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15E-4E30-B4EF-229072E9FED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{EBA5348D-5FD7-418E-9007-82E68629DF58}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15E-4E30-B4EF-229072E9FED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{CB9DD4F1-741D-48DA-8783-F1AE8514E54F}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15E-4E30-B4EF-229072E9FED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{FA68FAAB-F370-4512-ADD8-EF88E524809A}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15E-4E30-B4EF-229072E9FED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{E56E2140-0F43-452E-94EC-6532BF9D883A}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15E-4E30-B4EF-229072E9FED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{702F1319-FD61-4341-927C-5D6F401EA546}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15E-4E30-B4EF-229072E9FED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{85EA816F-4C06-4597-BFE5-CCBE1AAEC7B4}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15E-4E30-B4EF-229072E9FED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{8673BD23-293D-4114-B774-8C85F3EF36D0}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15E-4E30-B4EF-229072E9FED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{7D674805-AFC0-42F7-89D7-559C2E6FE1F3}</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15E-4E30-B4EF-229072E9FED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{BEC39C3E-0FFB-4CCC-B42B-706C700FD7EF}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15E-4E30-B4EF-229072E9FED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{E4C24A41-1036-418E-A279-B0A27869A681}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15E-4E30-B4EF-229072E9FED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15E-4E30-B4EF-229072E9FED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15E-4E30-B4EF-229072E9FED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{E6586EF9-198B-427A-ABC8-6D8B23FDF09D}</c15:txfldGUID>
                      <c15:f>Diagramm!$I$46</c15:f>
                      <c15:dlblFieldTableCache>
                        <c:ptCount val="1"/>
                      </c15:dlblFieldTableCache>
                    </c15:dlblFTEntry>
                  </c15:dlblFieldTable>
                  <c15:showDataLabelsRange val="0"/>
                </c:ext>
                <c:ext xmlns:c16="http://schemas.microsoft.com/office/drawing/2014/chart" uri="{C3380CC4-5D6E-409C-BE32-E72D297353CC}">
                  <c16:uniqueId val="{00000000-2662-435C-9BDE-58303E6995E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{1A954712-891D-44CB-91EF-8495AC785E67}</c15:txfldGUID>
                      <c15:f>Diagramm!$I$47</c15:f>
                      <c15:dlblFieldTableCache>
                        <c:ptCount val="1"/>
                      </c15:dlblFieldTableCache>
                    </c15:dlblFTEntry>
                  </c15:dlblFieldTable>
                  <c15:showDataLabelsRange val="0"/>
                </c:ext>
                <c:ext xmlns:c16="http://schemas.microsoft.com/office/drawing/2014/chart" uri="{C3380CC4-5D6E-409C-BE32-E72D297353CC}">
                  <c16:uniqueId val="{00000001-2662-435C-9BDE-58303E6995E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{3E152DD0-30D2-4816-BD33-84AD49455795}</c15:txfldGUID>
                      <c15:f>Diagramm!$I$48</c15:f>
                      <c15:dlblFieldTableCache>
                        <c:ptCount val="1"/>
                      </c15:dlblFieldTableCache>
                    </c15:dlblFTEntry>
                  </c15:dlblFieldTable>
                  <c15:showDataLabelsRange val="0"/>
                </c:ext>
                <c:ext xmlns:c16="http://schemas.microsoft.com/office/drawing/2014/chart" uri="{C3380CC4-5D6E-409C-BE32-E72D297353CC}">
                  <c16:uniqueId val="{00000002-2662-435C-9BDE-58303E6995E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{006A0D10-D6B0-4B6B-8207-F796DEF3FE7F}</c15:txfldGUID>
                      <c15:f>Diagramm!$I$49</c15:f>
                      <c15:dlblFieldTableCache>
                        <c:ptCount val="1"/>
                      </c15:dlblFieldTableCache>
                    </c15:dlblFTEntry>
                  </c15:dlblFieldTable>
                  <c15:showDataLabelsRange val="0"/>
                </c:ext>
                <c:ext xmlns:c16="http://schemas.microsoft.com/office/drawing/2014/chart" uri="{C3380CC4-5D6E-409C-BE32-E72D297353CC}">
                  <c16:uniqueId val="{00000003-2662-435C-9BDE-58303E6995E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{7C3B0D77-73AB-44DB-88D7-BE48E3FE5D61}</c15:txfldGUID>
                      <c15:f>Diagramm!$I$50</c15:f>
                      <c15:dlblFieldTableCache>
                        <c:ptCount val="1"/>
                      </c15:dlblFieldTableCache>
                    </c15:dlblFTEntry>
                  </c15:dlblFieldTable>
                  <c15:showDataLabelsRange val="0"/>
                </c:ext>
                <c:ext xmlns:c16="http://schemas.microsoft.com/office/drawing/2014/chart" uri="{C3380CC4-5D6E-409C-BE32-E72D297353CC}">
                  <c16:uniqueId val="{00000004-2662-435C-9BDE-58303E6995E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{8343E889-5E20-4DB3-806F-AFD2FB1C1AC6}</c15:txfldGUID>
                      <c15:f>Diagramm!$I$51</c15:f>
                      <c15:dlblFieldTableCache>
                        <c:ptCount val="1"/>
                      </c15:dlblFieldTableCache>
                    </c15:dlblFTEntry>
                  </c15:dlblFieldTable>
                  <c15:showDataLabelsRange val="0"/>
                </c:ext>
                <c:ext xmlns:c16="http://schemas.microsoft.com/office/drawing/2014/chart" uri="{C3380CC4-5D6E-409C-BE32-E72D297353CC}">
                  <c16:uniqueId val="{00000005-2662-435C-9BDE-58303E6995E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{42948A15-0F5E-4F6C-A011-96E6328A11D3}</c15:txfldGUID>
                      <c15:f>Diagramm!$I$52</c15:f>
                      <c15:dlblFieldTableCache>
                        <c:ptCount val="1"/>
                      </c15:dlblFieldTableCache>
                    </c15:dlblFTEntry>
                  </c15:dlblFieldTable>
                  <c15:showDataLabelsRange val="0"/>
                </c:ext>
                <c:ext xmlns:c16="http://schemas.microsoft.com/office/drawing/2014/chart" uri="{C3380CC4-5D6E-409C-BE32-E72D297353CC}">
                  <c16:uniqueId val="{00000006-2662-435C-9BDE-58303E6995E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{C7C56DD0-427D-4C61-AA07-2ADE9978B27D}</c15:txfldGUID>
                      <c15:f>Diagramm!$I$53</c15:f>
                      <c15:dlblFieldTableCache>
                        <c:ptCount val="1"/>
                      </c15:dlblFieldTableCache>
                    </c15:dlblFTEntry>
                  </c15:dlblFieldTable>
                  <c15:showDataLabelsRange val="0"/>
                </c:ext>
                <c:ext xmlns:c16="http://schemas.microsoft.com/office/drawing/2014/chart" uri="{C3380CC4-5D6E-409C-BE32-E72D297353CC}">
                  <c16:uniqueId val="{00000007-2662-435C-9BDE-58303E6995E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{B53A9EB8-27F7-4BF6-9827-59D57D215354}</c15:txfldGUID>
                      <c15:f>Diagramm!$I$54</c15:f>
                      <c15:dlblFieldTableCache>
                        <c:ptCount val="1"/>
                      </c15:dlblFieldTableCache>
                    </c15:dlblFTEntry>
                  </c15:dlblFieldTable>
                  <c15:showDataLabelsRange val="0"/>
                </c:ext>
                <c:ext xmlns:c16="http://schemas.microsoft.com/office/drawing/2014/chart" uri="{C3380CC4-5D6E-409C-BE32-E72D297353CC}">
                  <c16:uniqueId val="{00000008-2662-435C-9BDE-58303E6995E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{EF658C8C-8936-4EFA-A8F5-B789AF2414D8}</c15:txfldGUID>
                      <c15:f>Diagramm!$I$55</c15:f>
                      <c15:dlblFieldTableCache>
                        <c:ptCount val="1"/>
                      </c15:dlblFieldTableCache>
                    </c15:dlblFTEntry>
                  </c15:dlblFieldTable>
                  <c15:showDataLabelsRange val="0"/>
                </c:ext>
                <c:ext xmlns:c16="http://schemas.microsoft.com/office/drawing/2014/chart" uri="{C3380CC4-5D6E-409C-BE32-E72D297353CC}">
                  <c16:uniqueId val="{00000009-2662-435C-9BDE-58303E6995E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{57958DB5-3318-4085-9F68-01A29CA15978}</c15:txfldGUID>
                      <c15:f>Diagramm!$I$56</c15:f>
                      <c15:dlblFieldTableCache>
                        <c:ptCount val="1"/>
                      </c15:dlblFieldTableCache>
                    </c15:dlblFTEntry>
                  </c15:dlblFieldTable>
                  <c15:showDataLabelsRange val="0"/>
                </c:ext>
                <c:ext xmlns:c16="http://schemas.microsoft.com/office/drawing/2014/chart" uri="{C3380CC4-5D6E-409C-BE32-E72D297353CC}">
                  <c16:uniqueId val="{0000000A-2662-435C-9BDE-58303E6995E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{A79E1075-2F2D-4FDF-A6C1-BCAA1D4FE7AC}</c15:txfldGUID>
                      <c15:f>Diagramm!$I$57</c15:f>
                      <c15:dlblFieldTableCache>
                        <c:ptCount val="1"/>
                      </c15:dlblFieldTableCache>
                    </c15:dlblFTEntry>
                  </c15:dlblFieldTable>
                  <c15:showDataLabelsRange val="0"/>
                </c:ext>
                <c:ext xmlns:c16="http://schemas.microsoft.com/office/drawing/2014/chart" uri="{C3380CC4-5D6E-409C-BE32-E72D297353CC}">
                  <c16:uniqueId val="{0000000B-2662-435C-9BDE-58303E6995E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{A35F6806-6521-409C-B5EC-991B9965F797}</c15:txfldGUID>
                      <c15:f>Diagramm!$I$58</c15:f>
                      <c15:dlblFieldTableCache>
                        <c:ptCount val="1"/>
                      </c15:dlblFieldTableCache>
                    </c15:dlblFTEntry>
                  </c15:dlblFieldTable>
                  <c15:showDataLabelsRange val="0"/>
                </c:ext>
                <c:ext xmlns:c16="http://schemas.microsoft.com/office/drawing/2014/chart" uri="{C3380CC4-5D6E-409C-BE32-E72D297353CC}">
                  <c16:uniqueId val="{0000000C-2662-435C-9BDE-58303E6995E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{49603AED-1CA2-411B-B76E-6870D1DAB44E}</c15:txfldGUID>
                      <c15:f>Diagramm!$I$59</c15:f>
                      <c15:dlblFieldTableCache>
                        <c:ptCount val="1"/>
                      </c15:dlblFieldTableCache>
                    </c15:dlblFTEntry>
                  </c15:dlblFieldTable>
                  <c15:showDataLabelsRange val="0"/>
                </c:ext>
                <c:ext xmlns:c16="http://schemas.microsoft.com/office/drawing/2014/chart" uri="{C3380CC4-5D6E-409C-BE32-E72D297353CC}">
                  <c16:uniqueId val="{0000000D-2662-435C-9BDE-58303E6995E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{7184872F-29B6-4EDD-94E3-702B600EC20A}</c15:txfldGUID>
                      <c15:f>Diagramm!$I$60</c15:f>
                      <c15:dlblFieldTableCache>
                        <c:ptCount val="1"/>
                      </c15:dlblFieldTableCache>
                    </c15:dlblFTEntry>
                  </c15:dlblFieldTable>
                  <c15:showDataLabelsRange val="0"/>
                </c:ext>
                <c:ext xmlns:c16="http://schemas.microsoft.com/office/drawing/2014/chart" uri="{C3380CC4-5D6E-409C-BE32-E72D297353CC}">
                  <c16:uniqueId val="{0000000E-2662-435C-9BDE-58303E6995E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{D7D9CF49-62DD-4C0A-B30B-B05E86CCFA71}</c15:txfldGUID>
                      <c15:f>Diagramm!$I$61</c15:f>
                      <c15:dlblFieldTableCache>
                        <c:ptCount val="1"/>
                      </c15:dlblFieldTableCache>
                    </c15:dlblFTEntry>
                  </c15:dlblFieldTable>
                  <c15:showDataLabelsRange val="0"/>
                </c:ext>
                <c:ext xmlns:c16="http://schemas.microsoft.com/office/drawing/2014/chart" uri="{C3380CC4-5D6E-409C-BE32-E72D297353CC}">
                  <c16:uniqueId val="{0000000F-2662-435C-9BDE-58303E6995E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{E9BF8C30-EF5E-44C7-866A-F41175C3BB14}</c15:txfldGUID>
                      <c15:f>Diagramm!$I$62</c15:f>
                      <c15:dlblFieldTableCache>
                        <c:ptCount val="1"/>
                      </c15:dlblFieldTableCache>
                    </c15:dlblFTEntry>
                  </c15:dlblFieldTable>
                  <c15:showDataLabelsRange val="0"/>
                </c:ext>
                <c:ext xmlns:c16="http://schemas.microsoft.com/office/drawing/2014/chart" uri="{C3380CC4-5D6E-409C-BE32-E72D297353CC}">
                  <c16:uniqueId val="{00000010-2662-435C-9BDE-58303E6995E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{506E5177-D8F7-4467-9803-0B85CB1F6CE3}</c15:txfldGUID>
                      <c15:f>Diagramm!$I$63</c15:f>
                      <c15:dlblFieldTableCache>
                        <c:ptCount val="1"/>
                      </c15:dlblFieldTableCache>
                    </c15:dlblFTEntry>
                  </c15:dlblFieldTable>
                  <c15:showDataLabelsRange val="0"/>
                </c:ext>
                <c:ext xmlns:c16="http://schemas.microsoft.com/office/drawing/2014/chart" uri="{C3380CC4-5D6E-409C-BE32-E72D297353CC}">
                  <c16:uniqueId val="{00000011-2662-435C-9BDE-58303E6995E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{31C33DE6-01F8-4918-8495-06642B714ACF}</c15:txfldGUID>
                      <c15:f>Diagramm!$I$64</c15:f>
                      <c15:dlblFieldTableCache>
                        <c:ptCount val="1"/>
                      </c15:dlblFieldTableCache>
                    </c15:dlblFTEntry>
                  </c15:dlblFieldTable>
                  <c15:showDataLabelsRange val="0"/>
                </c:ext>
                <c:ext xmlns:c16="http://schemas.microsoft.com/office/drawing/2014/chart" uri="{C3380CC4-5D6E-409C-BE32-E72D297353CC}">
                  <c16:uniqueId val="{00000012-2662-435C-9BDE-58303E6995E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{534A8940-2DAC-4811-B3E5-431C0EEAF602}</c15:txfldGUID>
                      <c15:f>Diagramm!$I$65</c15:f>
                      <c15:dlblFieldTableCache>
                        <c:ptCount val="1"/>
                      </c15:dlblFieldTableCache>
                    </c15:dlblFTEntry>
                  </c15:dlblFieldTable>
                  <c15:showDataLabelsRange val="0"/>
                </c:ext>
                <c:ext xmlns:c16="http://schemas.microsoft.com/office/drawing/2014/chart" uri="{C3380CC4-5D6E-409C-BE32-E72D297353CC}">
                  <c16:uniqueId val="{00000013-2662-435C-9BDE-58303E6995E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{937F8579-A672-4748-A27E-538A1530032A}</c15:txfldGUID>
                      <c15:f>Diagramm!$I$66</c15:f>
                      <c15:dlblFieldTableCache>
                        <c:ptCount val="1"/>
                      </c15:dlblFieldTableCache>
                    </c15:dlblFTEntry>
                  </c15:dlblFieldTable>
                  <c15:showDataLabelsRange val="0"/>
                </c:ext>
                <c:ext xmlns:c16="http://schemas.microsoft.com/office/drawing/2014/chart" uri="{C3380CC4-5D6E-409C-BE32-E72D297353CC}">
                  <c16:uniqueId val="{00000014-2662-435C-9BDE-58303E6995E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{94D3BFC5-39FA-4212-B1BF-4F8057B68B41}</c15:txfldGUID>
                      <c15:f>Diagramm!$I$67</c15:f>
                      <c15:dlblFieldTableCache>
                        <c:ptCount val="1"/>
                      </c15:dlblFieldTableCache>
                    </c15:dlblFTEntry>
                  </c15:dlblFieldTable>
                  <c15:showDataLabelsRange val="0"/>
                </c:ext>
                <c:ext xmlns:c16="http://schemas.microsoft.com/office/drawing/2014/chart" uri="{C3380CC4-5D6E-409C-BE32-E72D297353CC}">
                  <c16:uniqueId val="{00000015-2662-435C-9BDE-58303E6995E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662-435C-9BDE-58303E6995E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{E270D54A-8C7E-41FC-97C5-B3ADC9AA2613}</c15:txfldGUID>
                      <c15:f>Diagramm!$K$46</c15:f>
                      <c15:dlblFieldTableCache>
                        <c:ptCount val="1"/>
                      </c15:dlblFieldTableCache>
                    </c15:dlblFTEntry>
                  </c15:dlblFieldTable>
                  <c15:showDataLabelsRange val="0"/>
                </c:ext>
                <c:ext xmlns:c16="http://schemas.microsoft.com/office/drawing/2014/chart" uri="{C3380CC4-5D6E-409C-BE32-E72D297353CC}">
                  <c16:uniqueId val="{00000017-2662-435C-9BDE-58303E6995E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{594BFB43-4A38-4FEA-A5B6-198DE598E147}</c15:txfldGUID>
                      <c15:f>Diagramm!$K$47</c15:f>
                      <c15:dlblFieldTableCache>
                        <c:ptCount val="1"/>
                      </c15:dlblFieldTableCache>
                    </c15:dlblFTEntry>
                  </c15:dlblFieldTable>
                  <c15:showDataLabelsRange val="0"/>
                </c:ext>
                <c:ext xmlns:c16="http://schemas.microsoft.com/office/drawing/2014/chart" uri="{C3380CC4-5D6E-409C-BE32-E72D297353CC}">
                  <c16:uniqueId val="{00000018-2662-435C-9BDE-58303E6995E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{590CBFAC-5301-4885-8385-3A515E697652}</c15:txfldGUID>
                      <c15:f>Diagramm!$K$48</c15:f>
                      <c15:dlblFieldTableCache>
                        <c:ptCount val="1"/>
                      </c15:dlblFieldTableCache>
                    </c15:dlblFTEntry>
                  </c15:dlblFieldTable>
                  <c15:showDataLabelsRange val="0"/>
                </c:ext>
                <c:ext xmlns:c16="http://schemas.microsoft.com/office/drawing/2014/chart" uri="{C3380CC4-5D6E-409C-BE32-E72D297353CC}">
                  <c16:uniqueId val="{00000019-2662-435C-9BDE-58303E6995E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{3D752C5C-74D7-4853-9808-0253341867A7}</c15:txfldGUID>
                      <c15:f>Diagramm!$K$49</c15:f>
                      <c15:dlblFieldTableCache>
                        <c:ptCount val="1"/>
                      </c15:dlblFieldTableCache>
                    </c15:dlblFTEntry>
                  </c15:dlblFieldTable>
                  <c15:showDataLabelsRange val="0"/>
                </c:ext>
                <c:ext xmlns:c16="http://schemas.microsoft.com/office/drawing/2014/chart" uri="{C3380CC4-5D6E-409C-BE32-E72D297353CC}">
                  <c16:uniqueId val="{0000001A-2662-435C-9BDE-58303E6995E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{F3384010-5F74-4400-A96D-000266D2521A}</c15:txfldGUID>
                      <c15:f>Diagramm!$K$50</c15:f>
                      <c15:dlblFieldTableCache>
                        <c:ptCount val="1"/>
                      </c15:dlblFieldTableCache>
                    </c15:dlblFTEntry>
                  </c15:dlblFieldTable>
                  <c15:showDataLabelsRange val="0"/>
                </c:ext>
                <c:ext xmlns:c16="http://schemas.microsoft.com/office/drawing/2014/chart" uri="{C3380CC4-5D6E-409C-BE32-E72D297353CC}">
                  <c16:uniqueId val="{0000001B-2662-435C-9BDE-58303E6995E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{9E1FF84D-DFEE-4B69-8E6E-93032CAB9877}</c15:txfldGUID>
                      <c15:f>Diagramm!$K$51</c15:f>
                      <c15:dlblFieldTableCache>
                        <c:ptCount val="1"/>
                      </c15:dlblFieldTableCache>
                    </c15:dlblFTEntry>
                  </c15:dlblFieldTable>
                  <c15:showDataLabelsRange val="0"/>
                </c:ext>
                <c:ext xmlns:c16="http://schemas.microsoft.com/office/drawing/2014/chart" uri="{C3380CC4-5D6E-409C-BE32-E72D297353CC}">
                  <c16:uniqueId val="{0000001C-2662-435C-9BDE-58303E6995E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{4C7CBB72-A045-481F-B62F-44863B18AD9F}</c15:txfldGUID>
                      <c15:f>Diagramm!$K$52</c15:f>
                      <c15:dlblFieldTableCache>
                        <c:ptCount val="1"/>
                      </c15:dlblFieldTableCache>
                    </c15:dlblFTEntry>
                  </c15:dlblFieldTable>
                  <c15:showDataLabelsRange val="0"/>
                </c:ext>
                <c:ext xmlns:c16="http://schemas.microsoft.com/office/drawing/2014/chart" uri="{C3380CC4-5D6E-409C-BE32-E72D297353CC}">
                  <c16:uniqueId val="{0000001D-2662-435C-9BDE-58303E6995E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{8A87540C-5100-4DFD-AAC6-1F96FDE80D99}</c15:txfldGUID>
                      <c15:f>Diagramm!$K$53</c15:f>
                      <c15:dlblFieldTableCache>
                        <c:ptCount val="1"/>
                      </c15:dlblFieldTableCache>
                    </c15:dlblFTEntry>
                  </c15:dlblFieldTable>
                  <c15:showDataLabelsRange val="0"/>
                </c:ext>
                <c:ext xmlns:c16="http://schemas.microsoft.com/office/drawing/2014/chart" uri="{C3380CC4-5D6E-409C-BE32-E72D297353CC}">
                  <c16:uniqueId val="{0000001E-2662-435C-9BDE-58303E6995E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{477B08DA-AA1C-4EFB-BA17-443A5EF42D16}</c15:txfldGUID>
                      <c15:f>Diagramm!$K$54</c15:f>
                      <c15:dlblFieldTableCache>
                        <c:ptCount val="1"/>
                      </c15:dlblFieldTableCache>
                    </c15:dlblFTEntry>
                  </c15:dlblFieldTable>
                  <c15:showDataLabelsRange val="0"/>
                </c:ext>
                <c:ext xmlns:c16="http://schemas.microsoft.com/office/drawing/2014/chart" uri="{C3380CC4-5D6E-409C-BE32-E72D297353CC}">
                  <c16:uniqueId val="{0000001F-2662-435C-9BDE-58303E6995E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{ECC94553-0D64-4A60-9866-95351BBDD643}</c15:txfldGUID>
                      <c15:f>Diagramm!$K$55</c15:f>
                      <c15:dlblFieldTableCache>
                        <c:ptCount val="1"/>
                      </c15:dlblFieldTableCache>
                    </c15:dlblFTEntry>
                  </c15:dlblFieldTable>
                  <c15:showDataLabelsRange val="0"/>
                </c:ext>
                <c:ext xmlns:c16="http://schemas.microsoft.com/office/drawing/2014/chart" uri="{C3380CC4-5D6E-409C-BE32-E72D297353CC}">
                  <c16:uniqueId val="{00000020-2662-435C-9BDE-58303E6995E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{46E8235B-D670-410E-85AB-CD95A8FF6759}</c15:txfldGUID>
                      <c15:f>Diagramm!$K$56</c15:f>
                      <c15:dlblFieldTableCache>
                        <c:ptCount val="1"/>
                      </c15:dlblFieldTableCache>
                    </c15:dlblFTEntry>
                  </c15:dlblFieldTable>
                  <c15:showDataLabelsRange val="0"/>
                </c:ext>
                <c:ext xmlns:c16="http://schemas.microsoft.com/office/drawing/2014/chart" uri="{C3380CC4-5D6E-409C-BE32-E72D297353CC}">
                  <c16:uniqueId val="{00000021-2662-435C-9BDE-58303E6995E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{0DCA386A-6352-432A-A404-9340FE671722}</c15:txfldGUID>
                      <c15:f>Diagramm!$K$57</c15:f>
                      <c15:dlblFieldTableCache>
                        <c:ptCount val="1"/>
                      </c15:dlblFieldTableCache>
                    </c15:dlblFTEntry>
                  </c15:dlblFieldTable>
                  <c15:showDataLabelsRange val="0"/>
                </c:ext>
                <c:ext xmlns:c16="http://schemas.microsoft.com/office/drawing/2014/chart" uri="{C3380CC4-5D6E-409C-BE32-E72D297353CC}">
                  <c16:uniqueId val="{00000022-2662-435C-9BDE-58303E6995E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{59DA48EF-A377-4527-B789-92271B15B370}</c15:txfldGUID>
                      <c15:f>Diagramm!$K$58</c15:f>
                      <c15:dlblFieldTableCache>
                        <c:ptCount val="1"/>
                      </c15:dlblFieldTableCache>
                    </c15:dlblFTEntry>
                  </c15:dlblFieldTable>
                  <c15:showDataLabelsRange val="0"/>
                </c:ext>
                <c:ext xmlns:c16="http://schemas.microsoft.com/office/drawing/2014/chart" uri="{C3380CC4-5D6E-409C-BE32-E72D297353CC}">
                  <c16:uniqueId val="{00000023-2662-435C-9BDE-58303E6995E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{875B86FF-DAD3-4AA7-BE97-0D3968245F14}</c15:txfldGUID>
                      <c15:f>Diagramm!$K$59</c15:f>
                      <c15:dlblFieldTableCache>
                        <c:ptCount val="1"/>
                      </c15:dlblFieldTableCache>
                    </c15:dlblFTEntry>
                  </c15:dlblFieldTable>
                  <c15:showDataLabelsRange val="0"/>
                </c:ext>
                <c:ext xmlns:c16="http://schemas.microsoft.com/office/drawing/2014/chart" uri="{C3380CC4-5D6E-409C-BE32-E72D297353CC}">
                  <c16:uniqueId val="{00000024-2662-435C-9BDE-58303E6995E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{08902B07-218E-4230-A5DB-88C9EEF298A9}</c15:txfldGUID>
                      <c15:f>Diagramm!$K$60</c15:f>
                      <c15:dlblFieldTableCache>
                        <c:ptCount val="1"/>
                      </c15:dlblFieldTableCache>
                    </c15:dlblFTEntry>
                  </c15:dlblFieldTable>
                  <c15:showDataLabelsRange val="0"/>
                </c:ext>
                <c:ext xmlns:c16="http://schemas.microsoft.com/office/drawing/2014/chart" uri="{C3380CC4-5D6E-409C-BE32-E72D297353CC}">
                  <c16:uniqueId val="{00000025-2662-435C-9BDE-58303E6995E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{8760DD03-ACE6-4A6D-B285-03D27E64E02C}</c15:txfldGUID>
                      <c15:f>Diagramm!$K$61</c15:f>
                      <c15:dlblFieldTableCache>
                        <c:ptCount val="1"/>
                      </c15:dlblFieldTableCache>
                    </c15:dlblFTEntry>
                  </c15:dlblFieldTable>
                  <c15:showDataLabelsRange val="0"/>
                </c:ext>
                <c:ext xmlns:c16="http://schemas.microsoft.com/office/drawing/2014/chart" uri="{C3380CC4-5D6E-409C-BE32-E72D297353CC}">
                  <c16:uniqueId val="{00000026-2662-435C-9BDE-58303E6995E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{30BD285A-7F59-4442-8F11-B27B28195E67}</c15:txfldGUID>
                      <c15:f>Diagramm!$K$62</c15:f>
                      <c15:dlblFieldTableCache>
                        <c:ptCount val="1"/>
                      </c15:dlblFieldTableCache>
                    </c15:dlblFTEntry>
                  </c15:dlblFieldTable>
                  <c15:showDataLabelsRange val="0"/>
                </c:ext>
                <c:ext xmlns:c16="http://schemas.microsoft.com/office/drawing/2014/chart" uri="{C3380CC4-5D6E-409C-BE32-E72D297353CC}">
                  <c16:uniqueId val="{00000027-2662-435C-9BDE-58303E6995E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{552D6B39-4062-4E32-9D10-2712FB924CCA}</c15:txfldGUID>
                      <c15:f>Diagramm!$K$63</c15:f>
                      <c15:dlblFieldTableCache>
                        <c:ptCount val="1"/>
                      </c15:dlblFieldTableCache>
                    </c15:dlblFTEntry>
                  </c15:dlblFieldTable>
                  <c15:showDataLabelsRange val="0"/>
                </c:ext>
                <c:ext xmlns:c16="http://schemas.microsoft.com/office/drawing/2014/chart" uri="{C3380CC4-5D6E-409C-BE32-E72D297353CC}">
                  <c16:uniqueId val="{00000028-2662-435C-9BDE-58303E6995E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{AA40B78E-7324-4ADC-825E-3D2D598CDE91}</c15:txfldGUID>
                      <c15:f>Diagramm!$K$64</c15:f>
                      <c15:dlblFieldTableCache>
                        <c:ptCount val="1"/>
                      </c15:dlblFieldTableCache>
                    </c15:dlblFTEntry>
                  </c15:dlblFieldTable>
                  <c15:showDataLabelsRange val="0"/>
                </c:ext>
                <c:ext xmlns:c16="http://schemas.microsoft.com/office/drawing/2014/chart" uri="{C3380CC4-5D6E-409C-BE32-E72D297353CC}">
                  <c16:uniqueId val="{00000029-2662-435C-9BDE-58303E6995E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{51E8849B-1FF1-41DE-B7DA-6E2D0405E1BC}</c15:txfldGUID>
                      <c15:f>Diagramm!$K$65</c15:f>
                      <c15:dlblFieldTableCache>
                        <c:ptCount val="1"/>
                      </c15:dlblFieldTableCache>
                    </c15:dlblFTEntry>
                  </c15:dlblFieldTable>
                  <c15:showDataLabelsRange val="0"/>
                </c:ext>
                <c:ext xmlns:c16="http://schemas.microsoft.com/office/drawing/2014/chart" uri="{C3380CC4-5D6E-409C-BE32-E72D297353CC}">
                  <c16:uniqueId val="{0000002A-2662-435C-9BDE-58303E6995E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{876515BC-2FA0-4E13-97DA-53BE8354DDB0}</c15:txfldGUID>
                      <c15:f>Diagramm!$K$66</c15:f>
                      <c15:dlblFieldTableCache>
                        <c:ptCount val="1"/>
                      </c15:dlblFieldTableCache>
                    </c15:dlblFTEntry>
                  </c15:dlblFieldTable>
                  <c15:showDataLabelsRange val="0"/>
                </c:ext>
                <c:ext xmlns:c16="http://schemas.microsoft.com/office/drawing/2014/chart" uri="{C3380CC4-5D6E-409C-BE32-E72D297353CC}">
                  <c16:uniqueId val="{0000002B-2662-435C-9BDE-58303E6995E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{C281EC21-0DB9-4623-B867-F43C8E555799}</c15:txfldGUID>
                      <c15:f>Diagramm!$K$67</c15:f>
                      <c15:dlblFieldTableCache>
                        <c:ptCount val="1"/>
                      </c15:dlblFieldTableCache>
                    </c15:dlblFTEntry>
                  </c15:dlblFieldTable>
                  <c15:showDataLabelsRange val="0"/>
                </c:ext>
                <c:ext xmlns:c16="http://schemas.microsoft.com/office/drawing/2014/chart" uri="{C3380CC4-5D6E-409C-BE32-E72D297353CC}">
                  <c16:uniqueId val="{0000002C-2662-435C-9BDE-58303E6995E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662-435C-9BDE-58303E6995E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{D964A37E-DA64-42A0-9A2E-4A6B2E41FB29}</c15:txfldGUID>
                      <c15:f>Diagramm!$J$46</c15:f>
                      <c15:dlblFieldTableCache>
                        <c:ptCount val="1"/>
                      </c15:dlblFieldTableCache>
                    </c15:dlblFTEntry>
                  </c15:dlblFieldTable>
                  <c15:showDataLabelsRange val="0"/>
                </c:ext>
                <c:ext xmlns:c16="http://schemas.microsoft.com/office/drawing/2014/chart" uri="{C3380CC4-5D6E-409C-BE32-E72D297353CC}">
                  <c16:uniqueId val="{0000002E-2662-435C-9BDE-58303E6995E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{532905CC-0E51-48E1-BC0A-CE3FF83A10ED}</c15:txfldGUID>
                      <c15:f>Diagramm!$J$47</c15:f>
                      <c15:dlblFieldTableCache>
                        <c:ptCount val="1"/>
                      </c15:dlblFieldTableCache>
                    </c15:dlblFTEntry>
                  </c15:dlblFieldTable>
                  <c15:showDataLabelsRange val="0"/>
                </c:ext>
                <c:ext xmlns:c16="http://schemas.microsoft.com/office/drawing/2014/chart" uri="{C3380CC4-5D6E-409C-BE32-E72D297353CC}">
                  <c16:uniqueId val="{0000002F-2662-435C-9BDE-58303E6995E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{7B2DFF69-46CC-48AC-A4D8-76903A901A0F}</c15:txfldGUID>
                      <c15:f>Diagramm!$J$48</c15:f>
                      <c15:dlblFieldTableCache>
                        <c:ptCount val="1"/>
                      </c15:dlblFieldTableCache>
                    </c15:dlblFTEntry>
                  </c15:dlblFieldTable>
                  <c15:showDataLabelsRange val="0"/>
                </c:ext>
                <c:ext xmlns:c16="http://schemas.microsoft.com/office/drawing/2014/chart" uri="{C3380CC4-5D6E-409C-BE32-E72D297353CC}">
                  <c16:uniqueId val="{00000030-2662-435C-9BDE-58303E6995E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{45DBEED0-72DE-40A5-A59A-8DCC7DFDC397}</c15:txfldGUID>
                      <c15:f>Diagramm!$J$49</c15:f>
                      <c15:dlblFieldTableCache>
                        <c:ptCount val="1"/>
                      </c15:dlblFieldTableCache>
                    </c15:dlblFTEntry>
                  </c15:dlblFieldTable>
                  <c15:showDataLabelsRange val="0"/>
                </c:ext>
                <c:ext xmlns:c16="http://schemas.microsoft.com/office/drawing/2014/chart" uri="{C3380CC4-5D6E-409C-BE32-E72D297353CC}">
                  <c16:uniqueId val="{00000031-2662-435C-9BDE-58303E6995E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{12F76036-AF83-4F5F-A54A-E4137C848906}</c15:txfldGUID>
                      <c15:f>Diagramm!$J$50</c15:f>
                      <c15:dlblFieldTableCache>
                        <c:ptCount val="1"/>
                      </c15:dlblFieldTableCache>
                    </c15:dlblFTEntry>
                  </c15:dlblFieldTable>
                  <c15:showDataLabelsRange val="0"/>
                </c:ext>
                <c:ext xmlns:c16="http://schemas.microsoft.com/office/drawing/2014/chart" uri="{C3380CC4-5D6E-409C-BE32-E72D297353CC}">
                  <c16:uniqueId val="{00000032-2662-435C-9BDE-58303E6995E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{8991217B-45B0-4C46-ABCB-8E89BFB29F6A}</c15:txfldGUID>
                      <c15:f>Diagramm!$J$51</c15:f>
                      <c15:dlblFieldTableCache>
                        <c:ptCount val="1"/>
                      </c15:dlblFieldTableCache>
                    </c15:dlblFTEntry>
                  </c15:dlblFieldTable>
                  <c15:showDataLabelsRange val="0"/>
                </c:ext>
                <c:ext xmlns:c16="http://schemas.microsoft.com/office/drawing/2014/chart" uri="{C3380CC4-5D6E-409C-BE32-E72D297353CC}">
                  <c16:uniqueId val="{00000033-2662-435C-9BDE-58303E6995E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{F229571D-D277-4924-9AF3-CADDA5834393}</c15:txfldGUID>
                      <c15:f>Diagramm!$J$52</c15:f>
                      <c15:dlblFieldTableCache>
                        <c:ptCount val="1"/>
                      </c15:dlblFieldTableCache>
                    </c15:dlblFTEntry>
                  </c15:dlblFieldTable>
                  <c15:showDataLabelsRange val="0"/>
                </c:ext>
                <c:ext xmlns:c16="http://schemas.microsoft.com/office/drawing/2014/chart" uri="{C3380CC4-5D6E-409C-BE32-E72D297353CC}">
                  <c16:uniqueId val="{00000034-2662-435C-9BDE-58303E6995E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{2E6B14FD-FE49-475F-A7AC-8B5A2C275ACB}</c15:txfldGUID>
                      <c15:f>Diagramm!$J$53</c15:f>
                      <c15:dlblFieldTableCache>
                        <c:ptCount val="1"/>
                      </c15:dlblFieldTableCache>
                    </c15:dlblFTEntry>
                  </c15:dlblFieldTable>
                  <c15:showDataLabelsRange val="0"/>
                </c:ext>
                <c:ext xmlns:c16="http://schemas.microsoft.com/office/drawing/2014/chart" uri="{C3380CC4-5D6E-409C-BE32-E72D297353CC}">
                  <c16:uniqueId val="{00000035-2662-435C-9BDE-58303E6995E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{B0D579B0-D185-49E3-A3F8-935D1E5EAF7F}</c15:txfldGUID>
                      <c15:f>Diagramm!$J$54</c15:f>
                      <c15:dlblFieldTableCache>
                        <c:ptCount val="1"/>
                      </c15:dlblFieldTableCache>
                    </c15:dlblFTEntry>
                  </c15:dlblFieldTable>
                  <c15:showDataLabelsRange val="0"/>
                </c:ext>
                <c:ext xmlns:c16="http://schemas.microsoft.com/office/drawing/2014/chart" uri="{C3380CC4-5D6E-409C-BE32-E72D297353CC}">
                  <c16:uniqueId val="{00000036-2662-435C-9BDE-58303E6995E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{6A7688A3-FCD7-4FBD-B6A6-0C4BC8264C36}</c15:txfldGUID>
                      <c15:f>Diagramm!$J$55</c15:f>
                      <c15:dlblFieldTableCache>
                        <c:ptCount val="1"/>
                      </c15:dlblFieldTableCache>
                    </c15:dlblFTEntry>
                  </c15:dlblFieldTable>
                  <c15:showDataLabelsRange val="0"/>
                </c:ext>
                <c:ext xmlns:c16="http://schemas.microsoft.com/office/drawing/2014/chart" uri="{C3380CC4-5D6E-409C-BE32-E72D297353CC}">
                  <c16:uniqueId val="{00000037-2662-435C-9BDE-58303E6995E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{288E7F6C-E639-47FE-8BF5-6B5B3DFCD547}</c15:txfldGUID>
                      <c15:f>Diagramm!$J$56</c15:f>
                      <c15:dlblFieldTableCache>
                        <c:ptCount val="1"/>
                      </c15:dlblFieldTableCache>
                    </c15:dlblFTEntry>
                  </c15:dlblFieldTable>
                  <c15:showDataLabelsRange val="0"/>
                </c:ext>
                <c:ext xmlns:c16="http://schemas.microsoft.com/office/drawing/2014/chart" uri="{C3380CC4-5D6E-409C-BE32-E72D297353CC}">
                  <c16:uniqueId val="{00000038-2662-435C-9BDE-58303E6995E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{CC55FAF4-48BF-44FA-8308-C0724EFA3E8B}</c15:txfldGUID>
                      <c15:f>Diagramm!$J$57</c15:f>
                      <c15:dlblFieldTableCache>
                        <c:ptCount val="1"/>
                      </c15:dlblFieldTableCache>
                    </c15:dlblFTEntry>
                  </c15:dlblFieldTable>
                  <c15:showDataLabelsRange val="0"/>
                </c:ext>
                <c:ext xmlns:c16="http://schemas.microsoft.com/office/drawing/2014/chart" uri="{C3380CC4-5D6E-409C-BE32-E72D297353CC}">
                  <c16:uniqueId val="{00000039-2662-435C-9BDE-58303E6995E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{3B9CB156-0378-454B-AFD1-83C9301E17B9}</c15:txfldGUID>
                      <c15:f>Diagramm!$J$58</c15:f>
                      <c15:dlblFieldTableCache>
                        <c:ptCount val="1"/>
                      </c15:dlblFieldTableCache>
                    </c15:dlblFTEntry>
                  </c15:dlblFieldTable>
                  <c15:showDataLabelsRange val="0"/>
                </c:ext>
                <c:ext xmlns:c16="http://schemas.microsoft.com/office/drawing/2014/chart" uri="{C3380CC4-5D6E-409C-BE32-E72D297353CC}">
                  <c16:uniqueId val="{0000003A-2662-435C-9BDE-58303E6995E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{FA3F840B-99FE-4CDD-85F2-9B736121F66F}</c15:txfldGUID>
                      <c15:f>Diagramm!$J$59</c15:f>
                      <c15:dlblFieldTableCache>
                        <c:ptCount val="1"/>
                      </c15:dlblFieldTableCache>
                    </c15:dlblFTEntry>
                  </c15:dlblFieldTable>
                  <c15:showDataLabelsRange val="0"/>
                </c:ext>
                <c:ext xmlns:c16="http://schemas.microsoft.com/office/drawing/2014/chart" uri="{C3380CC4-5D6E-409C-BE32-E72D297353CC}">
                  <c16:uniqueId val="{0000003B-2662-435C-9BDE-58303E6995E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{8DF417BD-6B7C-4875-9050-9131310B8B77}</c15:txfldGUID>
                      <c15:f>Diagramm!$J$60</c15:f>
                      <c15:dlblFieldTableCache>
                        <c:ptCount val="1"/>
                      </c15:dlblFieldTableCache>
                    </c15:dlblFTEntry>
                  </c15:dlblFieldTable>
                  <c15:showDataLabelsRange val="0"/>
                </c:ext>
                <c:ext xmlns:c16="http://schemas.microsoft.com/office/drawing/2014/chart" uri="{C3380CC4-5D6E-409C-BE32-E72D297353CC}">
                  <c16:uniqueId val="{0000003C-2662-435C-9BDE-58303E6995E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{EF95483F-3757-4876-BD67-B88A4B04B137}</c15:txfldGUID>
                      <c15:f>Diagramm!$J$61</c15:f>
                      <c15:dlblFieldTableCache>
                        <c:ptCount val="1"/>
                      </c15:dlblFieldTableCache>
                    </c15:dlblFTEntry>
                  </c15:dlblFieldTable>
                  <c15:showDataLabelsRange val="0"/>
                </c:ext>
                <c:ext xmlns:c16="http://schemas.microsoft.com/office/drawing/2014/chart" uri="{C3380CC4-5D6E-409C-BE32-E72D297353CC}">
                  <c16:uniqueId val="{0000003D-2662-435C-9BDE-58303E6995E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{BF22E8E2-DA49-46D9-A9A8-76E8DFC111FA}</c15:txfldGUID>
                      <c15:f>Diagramm!$J$62</c15:f>
                      <c15:dlblFieldTableCache>
                        <c:ptCount val="1"/>
                      </c15:dlblFieldTableCache>
                    </c15:dlblFTEntry>
                  </c15:dlblFieldTable>
                  <c15:showDataLabelsRange val="0"/>
                </c:ext>
                <c:ext xmlns:c16="http://schemas.microsoft.com/office/drawing/2014/chart" uri="{C3380CC4-5D6E-409C-BE32-E72D297353CC}">
                  <c16:uniqueId val="{0000003E-2662-435C-9BDE-58303E6995E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{28A7A269-516D-4E48-8A1C-3625B5A74CF3}</c15:txfldGUID>
                      <c15:f>Diagramm!$J$63</c15:f>
                      <c15:dlblFieldTableCache>
                        <c:ptCount val="1"/>
                      </c15:dlblFieldTableCache>
                    </c15:dlblFTEntry>
                  </c15:dlblFieldTable>
                  <c15:showDataLabelsRange val="0"/>
                </c:ext>
                <c:ext xmlns:c16="http://schemas.microsoft.com/office/drawing/2014/chart" uri="{C3380CC4-5D6E-409C-BE32-E72D297353CC}">
                  <c16:uniqueId val="{0000003F-2662-435C-9BDE-58303E6995E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{638EE912-B4D3-4A23-8071-5C7CAB4E24F4}</c15:txfldGUID>
                      <c15:f>Diagramm!$J$64</c15:f>
                      <c15:dlblFieldTableCache>
                        <c:ptCount val="1"/>
                      </c15:dlblFieldTableCache>
                    </c15:dlblFTEntry>
                  </c15:dlblFieldTable>
                  <c15:showDataLabelsRange val="0"/>
                </c:ext>
                <c:ext xmlns:c16="http://schemas.microsoft.com/office/drawing/2014/chart" uri="{C3380CC4-5D6E-409C-BE32-E72D297353CC}">
                  <c16:uniqueId val="{00000040-2662-435C-9BDE-58303E6995E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{279741CD-7DDA-41DA-8FA9-F86D91D6473C}</c15:txfldGUID>
                      <c15:f>Diagramm!$J$65</c15:f>
                      <c15:dlblFieldTableCache>
                        <c:ptCount val="1"/>
                      </c15:dlblFieldTableCache>
                    </c15:dlblFTEntry>
                  </c15:dlblFieldTable>
                  <c15:showDataLabelsRange val="0"/>
                </c:ext>
                <c:ext xmlns:c16="http://schemas.microsoft.com/office/drawing/2014/chart" uri="{C3380CC4-5D6E-409C-BE32-E72D297353CC}">
                  <c16:uniqueId val="{00000041-2662-435C-9BDE-58303E6995E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{0E37E37B-E829-4A4E-9C95-7E526C3C19DE}</c15:txfldGUID>
                      <c15:f>Diagramm!$J$66</c15:f>
                      <c15:dlblFieldTableCache>
                        <c:ptCount val="1"/>
                      </c15:dlblFieldTableCache>
                    </c15:dlblFTEntry>
                  </c15:dlblFieldTable>
                  <c15:showDataLabelsRange val="0"/>
                </c:ext>
                <c:ext xmlns:c16="http://schemas.microsoft.com/office/drawing/2014/chart" uri="{C3380CC4-5D6E-409C-BE32-E72D297353CC}">
                  <c16:uniqueId val="{00000042-2662-435C-9BDE-58303E6995E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{E1D669D9-8A06-426C-BA01-CA74A58E8401}</c15:txfldGUID>
                      <c15:f>Diagramm!$J$67</c15:f>
                      <c15:dlblFieldTableCache>
                        <c:ptCount val="1"/>
                      </c15:dlblFieldTableCache>
                    </c15:dlblFTEntry>
                  </c15:dlblFieldTable>
                  <c15:showDataLabelsRange val="0"/>
                </c:ext>
                <c:ext xmlns:c16="http://schemas.microsoft.com/office/drawing/2014/chart" uri="{C3380CC4-5D6E-409C-BE32-E72D297353CC}">
                  <c16:uniqueId val="{00000043-2662-435C-9BDE-58303E6995E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662-435C-9BDE-58303E6995E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E25-4CED-8C01-68ABF961065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E25-4CED-8C01-68ABF961065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E25-4CED-8C01-68ABF961065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E25-4CED-8C01-68ABF961065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E25-4CED-8C01-68ABF961065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E25-4CED-8C01-68ABF961065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E25-4CED-8C01-68ABF961065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E25-4CED-8C01-68ABF961065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E25-4CED-8C01-68ABF961065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E25-4CED-8C01-68ABF961065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E25-4CED-8C01-68ABF961065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E25-4CED-8C01-68ABF961065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E25-4CED-8C01-68ABF961065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E25-4CED-8C01-68ABF961065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E25-4CED-8C01-68ABF961065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E25-4CED-8C01-68ABF961065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E25-4CED-8C01-68ABF961065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E25-4CED-8C01-68ABF961065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E25-4CED-8C01-68ABF961065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E25-4CED-8C01-68ABF961065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E25-4CED-8C01-68ABF961065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E25-4CED-8C01-68ABF961065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E25-4CED-8C01-68ABF961065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E25-4CED-8C01-68ABF961065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E25-4CED-8C01-68ABF961065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E25-4CED-8C01-68ABF961065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E25-4CED-8C01-68ABF961065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E25-4CED-8C01-68ABF961065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E25-4CED-8C01-68ABF961065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E25-4CED-8C01-68ABF961065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E25-4CED-8C01-68ABF961065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E25-4CED-8C01-68ABF961065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E25-4CED-8C01-68ABF961065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E25-4CED-8C01-68ABF961065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E25-4CED-8C01-68ABF961065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E25-4CED-8C01-68ABF961065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E25-4CED-8C01-68ABF961065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E25-4CED-8C01-68ABF961065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E25-4CED-8C01-68ABF961065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E25-4CED-8C01-68ABF961065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E25-4CED-8C01-68ABF961065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E25-4CED-8C01-68ABF961065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E25-4CED-8C01-68ABF961065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E25-4CED-8C01-68ABF961065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E25-4CED-8C01-68ABF961065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E25-4CED-8C01-68ABF961065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E25-4CED-8C01-68ABF961065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E25-4CED-8C01-68ABF961065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E25-4CED-8C01-68ABF961065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E25-4CED-8C01-68ABF961065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E25-4CED-8C01-68ABF961065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E25-4CED-8C01-68ABF961065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E25-4CED-8C01-68ABF961065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E25-4CED-8C01-68ABF961065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E25-4CED-8C01-68ABF961065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E25-4CED-8C01-68ABF961065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E25-4CED-8C01-68ABF961065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E25-4CED-8C01-68ABF961065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E25-4CED-8C01-68ABF961065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E25-4CED-8C01-68ABF961065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E25-4CED-8C01-68ABF961065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E25-4CED-8C01-68ABF961065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E25-4CED-8C01-68ABF961065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E25-4CED-8C01-68ABF961065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E25-4CED-8C01-68ABF961065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E25-4CED-8C01-68ABF961065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E25-4CED-8C01-68ABF961065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E25-4CED-8C01-68ABF961065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E25-4CED-8C01-68ABF961065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101.68228279386713</c:v>
                </c:pt>
                <c:pt idx="2">
                  <c:v>102.86704351866192</c:v>
                </c:pt>
                <c:pt idx="3">
                  <c:v>101.00278767229362</c:v>
                </c:pt>
                <c:pt idx="4">
                  <c:v>101.48288678953075</c:v>
                </c:pt>
                <c:pt idx="5">
                  <c:v>103.48071859996904</c:v>
                </c:pt>
                <c:pt idx="6">
                  <c:v>104.9190800681431</c:v>
                </c:pt>
                <c:pt idx="7">
                  <c:v>103.66656341954467</c:v>
                </c:pt>
                <c:pt idx="8">
                  <c:v>103.49426978472975</c:v>
                </c:pt>
                <c:pt idx="9">
                  <c:v>104.79324763822208</c:v>
                </c:pt>
                <c:pt idx="10">
                  <c:v>106.0748025398792</c:v>
                </c:pt>
                <c:pt idx="11">
                  <c:v>105.07007898404832</c:v>
                </c:pt>
                <c:pt idx="12">
                  <c:v>105.49016571163079</c:v>
                </c:pt>
                <c:pt idx="13">
                  <c:v>106.96530896701255</c:v>
                </c:pt>
                <c:pt idx="14">
                  <c:v>108.06876258324299</c:v>
                </c:pt>
                <c:pt idx="15">
                  <c:v>106.98079603531052</c:v>
                </c:pt>
                <c:pt idx="16">
                  <c:v>106.95950131640079</c:v>
                </c:pt>
                <c:pt idx="17">
                  <c:v>107.48993340560631</c:v>
                </c:pt>
                <c:pt idx="18">
                  <c:v>108.75406535542822</c:v>
                </c:pt>
                <c:pt idx="19">
                  <c:v>108.04940374787053</c:v>
                </c:pt>
                <c:pt idx="20">
                  <c:v>107.97196840638068</c:v>
                </c:pt>
                <c:pt idx="21">
                  <c:v>108.32236332662227</c:v>
                </c:pt>
                <c:pt idx="22">
                  <c:v>109.62714883072636</c:v>
                </c:pt>
                <c:pt idx="23">
                  <c:v>108.81020597800837</c:v>
                </c:pt>
                <c:pt idx="24">
                  <c:v>108.56241288524082</c:v>
                </c:pt>
              </c:numCache>
            </c:numRef>
          </c:val>
          <c:smooth val="0"/>
          <c:extLst>
            <c:ext xmlns:c16="http://schemas.microsoft.com/office/drawing/2014/chart" uri="{C3380CC4-5D6E-409C-BE32-E72D297353CC}">
              <c16:uniqueId val="{00000000-D4F9-40C0-AD79-76E83F5DAC6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108.0240174672489</c:v>
                </c:pt>
                <c:pt idx="2">
                  <c:v>111.29912663755459</c:v>
                </c:pt>
                <c:pt idx="3">
                  <c:v>110.58951965065502</c:v>
                </c:pt>
                <c:pt idx="4">
                  <c:v>107.25982532751092</c:v>
                </c:pt>
                <c:pt idx="5">
                  <c:v>112.55458515283843</c:v>
                </c:pt>
                <c:pt idx="6">
                  <c:v>116.53930131004367</c:v>
                </c:pt>
                <c:pt idx="7">
                  <c:v>112.71834061135371</c:v>
                </c:pt>
                <c:pt idx="8">
                  <c:v>115.28384279475983</c:v>
                </c:pt>
                <c:pt idx="9">
                  <c:v>117.52183406113537</c:v>
                </c:pt>
                <c:pt idx="10">
                  <c:v>118.99563318777294</c:v>
                </c:pt>
                <c:pt idx="11">
                  <c:v>114.95633187772927</c:v>
                </c:pt>
                <c:pt idx="12">
                  <c:v>117.46724890829694</c:v>
                </c:pt>
                <c:pt idx="13">
                  <c:v>124.39956331877728</c:v>
                </c:pt>
                <c:pt idx="14">
                  <c:v>126.96506550218341</c:v>
                </c:pt>
                <c:pt idx="15">
                  <c:v>126.58296943231441</c:v>
                </c:pt>
                <c:pt idx="16">
                  <c:v>126.52838427947599</c:v>
                </c:pt>
                <c:pt idx="17">
                  <c:v>132.25982532751092</c:v>
                </c:pt>
                <c:pt idx="18">
                  <c:v>135.69868995633186</c:v>
                </c:pt>
                <c:pt idx="19">
                  <c:v>133.07860262008734</c:v>
                </c:pt>
                <c:pt idx="20">
                  <c:v>135.58951965065503</c:v>
                </c:pt>
                <c:pt idx="21">
                  <c:v>139.51965065502182</c:v>
                </c:pt>
                <c:pt idx="22">
                  <c:v>141.37554585152839</c:v>
                </c:pt>
                <c:pt idx="23">
                  <c:v>140.33842794759826</c:v>
                </c:pt>
                <c:pt idx="24">
                  <c:v>134.00655021834061</c:v>
                </c:pt>
              </c:numCache>
            </c:numRef>
          </c:val>
          <c:smooth val="0"/>
          <c:extLst>
            <c:ext xmlns:c16="http://schemas.microsoft.com/office/drawing/2014/chart" uri="{C3380CC4-5D6E-409C-BE32-E72D297353CC}">
              <c16:uniqueId val="{00000001-D4F9-40C0-AD79-76E83F5DAC6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98.131600324939072</c:v>
                </c:pt>
                <c:pt idx="2">
                  <c:v>96.60438667749797</c:v>
                </c:pt>
                <c:pt idx="3">
                  <c:v>98.58651502843216</c:v>
                </c:pt>
                <c:pt idx="4">
                  <c:v>94.622258326563767</c:v>
                </c:pt>
                <c:pt idx="5">
                  <c:v>92.640129975629577</c:v>
                </c:pt>
                <c:pt idx="6">
                  <c:v>91.242891957757919</c:v>
                </c:pt>
                <c:pt idx="7">
                  <c:v>91.226645004061737</c:v>
                </c:pt>
                <c:pt idx="8">
                  <c:v>91.486596263200653</c:v>
                </c:pt>
                <c:pt idx="9">
                  <c:v>90.982940698619004</c:v>
                </c:pt>
                <c:pt idx="10">
                  <c:v>90.073111291632827</c:v>
                </c:pt>
                <c:pt idx="11">
                  <c:v>88.675873273761169</c:v>
                </c:pt>
                <c:pt idx="12">
                  <c:v>88.464662875710815</c:v>
                </c:pt>
                <c:pt idx="13">
                  <c:v>90.398050365556458</c:v>
                </c:pt>
                <c:pt idx="14">
                  <c:v>91.226645004061737</c:v>
                </c:pt>
                <c:pt idx="15">
                  <c:v>91.129163281884644</c:v>
                </c:pt>
                <c:pt idx="16">
                  <c:v>90.674248578391541</c:v>
                </c:pt>
                <c:pt idx="17">
                  <c:v>92.315190901705932</c:v>
                </c:pt>
                <c:pt idx="18">
                  <c:v>90.917952883834289</c:v>
                </c:pt>
                <c:pt idx="19">
                  <c:v>89.309504467912276</c:v>
                </c:pt>
                <c:pt idx="20">
                  <c:v>88.448415922014618</c:v>
                </c:pt>
                <c:pt idx="21">
                  <c:v>89.845653939886276</c:v>
                </c:pt>
                <c:pt idx="22">
                  <c:v>87.879772542648254</c:v>
                </c:pt>
                <c:pt idx="23">
                  <c:v>86.856214459788788</c:v>
                </c:pt>
                <c:pt idx="24">
                  <c:v>85.052802599512589</c:v>
                </c:pt>
              </c:numCache>
            </c:numRef>
          </c:val>
          <c:smooth val="0"/>
          <c:extLst>
            <c:ext xmlns:c16="http://schemas.microsoft.com/office/drawing/2014/chart" uri="{C3380CC4-5D6E-409C-BE32-E72D297353CC}">
              <c16:uniqueId val="{00000002-D4F9-40C0-AD79-76E83F5DAC6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4F9-40C0-AD79-76E83F5DAC6E}"/>
                </c:ext>
              </c:extLst>
            </c:dLbl>
            <c:dLbl>
              <c:idx val="1"/>
              <c:delete val="1"/>
              <c:extLst>
                <c:ext xmlns:c15="http://schemas.microsoft.com/office/drawing/2012/chart" uri="{CE6537A1-D6FC-4f65-9D91-7224C49458BB}"/>
                <c:ext xmlns:c16="http://schemas.microsoft.com/office/drawing/2014/chart" uri="{C3380CC4-5D6E-409C-BE32-E72D297353CC}">
                  <c16:uniqueId val="{00000004-D4F9-40C0-AD79-76E83F5DAC6E}"/>
                </c:ext>
              </c:extLst>
            </c:dLbl>
            <c:dLbl>
              <c:idx val="2"/>
              <c:delete val="1"/>
              <c:extLst>
                <c:ext xmlns:c15="http://schemas.microsoft.com/office/drawing/2012/chart" uri="{CE6537A1-D6FC-4f65-9D91-7224C49458BB}"/>
                <c:ext xmlns:c16="http://schemas.microsoft.com/office/drawing/2014/chart" uri="{C3380CC4-5D6E-409C-BE32-E72D297353CC}">
                  <c16:uniqueId val="{00000005-D4F9-40C0-AD79-76E83F5DAC6E}"/>
                </c:ext>
              </c:extLst>
            </c:dLbl>
            <c:dLbl>
              <c:idx val="3"/>
              <c:delete val="1"/>
              <c:extLst>
                <c:ext xmlns:c15="http://schemas.microsoft.com/office/drawing/2012/chart" uri="{CE6537A1-D6FC-4f65-9D91-7224C49458BB}"/>
                <c:ext xmlns:c16="http://schemas.microsoft.com/office/drawing/2014/chart" uri="{C3380CC4-5D6E-409C-BE32-E72D297353CC}">
                  <c16:uniqueId val="{00000006-D4F9-40C0-AD79-76E83F5DAC6E}"/>
                </c:ext>
              </c:extLst>
            </c:dLbl>
            <c:dLbl>
              <c:idx val="4"/>
              <c:delete val="1"/>
              <c:extLst>
                <c:ext xmlns:c15="http://schemas.microsoft.com/office/drawing/2012/chart" uri="{CE6537A1-D6FC-4f65-9D91-7224C49458BB}"/>
                <c:ext xmlns:c16="http://schemas.microsoft.com/office/drawing/2014/chart" uri="{C3380CC4-5D6E-409C-BE32-E72D297353CC}">
                  <c16:uniqueId val="{00000007-D4F9-40C0-AD79-76E83F5DAC6E}"/>
                </c:ext>
              </c:extLst>
            </c:dLbl>
            <c:dLbl>
              <c:idx val="5"/>
              <c:delete val="1"/>
              <c:extLst>
                <c:ext xmlns:c15="http://schemas.microsoft.com/office/drawing/2012/chart" uri="{CE6537A1-D6FC-4f65-9D91-7224C49458BB}"/>
                <c:ext xmlns:c16="http://schemas.microsoft.com/office/drawing/2014/chart" uri="{C3380CC4-5D6E-409C-BE32-E72D297353CC}">
                  <c16:uniqueId val="{00000008-D4F9-40C0-AD79-76E83F5DAC6E}"/>
                </c:ext>
              </c:extLst>
            </c:dLbl>
            <c:dLbl>
              <c:idx val="6"/>
              <c:delete val="1"/>
              <c:extLst>
                <c:ext xmlns:c15="http://schemas.microsoft.com/office/drawing/2012/chart" uri="{CE6537A1-D6FC-4f65-9D91-7224C49458BB}"/>
                <c:ext xmlns:c16="http://schemas.microsoft.com/office/drawing/2014/chart" uri="{C3380CC4-5D6E-409C-BE32-E72D297353CC}">
                  <c16:uniqueId val="{00000009-D4F9-40C0-AD79-76E83F5DAC6E}"/>
                </c:ext>
              </c:extLst>
            </c:dLbl>
            <c:dLbl>
              <c:idx val="7"/>
              <c:delete val="1"/>
              <c:extLst>
                <c:ext xmlns:c15="http://schemas.microsoft.com/office/drawing/2012/chart" uri="{CE6537A1-D6FC-4f65-9D91-7224C49458BB}"/>
                <c:ext xmlns:c16="http://schemas.microsoft.com/office/drawing/2014/chart" uri="{C3380CC4-5D6E-409C-BE32-E72D297353CC}">
                  <c16:uniqueId val="{0000000A-D4F9-40C0-AD79-76E83F5DAC6E}"/>
                </c:ext>
              </c:extLst>
            </c:dLbl>
            <c:dLbl>
              <c:idx val="8"/>
              <c:delete val="1"/>
              <c:extLst>
                <c:ext xmlns:c15="http://schemas.microsoft.com/office/drawing/2012/chart" uri="{CE6537A1-D6FC-4f65-9D91-7224C49458BB}"/>
                <c:ext xmlns:c16="http://schemas.microsoft.com/office/drawing/2014/chart" uri="{C3380CC4-5D6E-409C-BE32-E72D297353CC}">
                  <c16:uniqueId val="{0000000B-D4F9-40C0-AD79-76E83F5DAC6E}"/>
                </c:ext>
              </c:extLst>
            </c:dLbl>
            <c:dLbl>
              <c:idx val="9"/>
              <c:delete val="1"/>
              <c:extLst>
                <c:ext xmlns:c15="http://schemas.microsoft.com/office/drawing/2012/chart" uri="{CE6537A1-D6FC-4f65-9D91-7224C49458BB}"/>
                <c:ext xmlns:c16="http://schemas.microsoft.com/office/drawing/2014/chart" uri="{C3380CC4-5D6E-409C-BE32-E72D297353CC}">
                  <c16:uniqueId val="{0000000C-D4F9-40C0-AD79-76E83F5DAC6E}"/>
                </c:ext>
              </c:extLst>
            </c:dLbl>
            <c:dLbl>
              <c:idx val="10"/>
              <c:delete val="1"/>
              <c:extLst>
                <c:ext xmlns:c15="http://schemas.microsoft.com/office/drawing/2012/chart" uri="{CE6537A1-D6FC-4f65-9D91-7224C49458BB}"/>
                <c:ext xmlns:c16="http://schemas.microsoft.com/office/drawing/2014/chart" uri="{C3380CC4-5D6E-409C-BE32-E72D297353CC}">
                  <c16:uniqueId val="{0000000D-D4F9-40C0-AD79-76E83F5DAC6E}"/>
                </c:ext>
              </c:extLst>
            </c:dLbl>
            <c:dLbl>
              <c:idx val="11"/>
              <c:delete val="1"/>
              <c:extLst>
                <c:ext xmlns:c15="http://schemas.microsoft.com/office/drawing/2012/chart" uri="{CE6537A1-D6FC-4f65-9D91-7224C49458BB}"/>
                <c:ext xmlns:c16="http://schemas.microsoft.com/office/drawing/2014/chart" uri="{C3380CC4-5D6E-409C-BE32-E72D297353CC}">
                  <c16:uniqueId val="{0000000E-D4F9-40C0-AD79-76E83F5DAC6E}"/>
                </c:ext>
              </c:extLst>
            </c:dLbl>
            <c:dLbl>
              <c:idx val="12"/>
              <c:delete val="1"/>
              <c:extLst>
                <c:ext xmlns:c15="http://schemas.microsoft.com/office/drawing/2012/chart" uri="{CE6537A1-D6FC-4f65-9D91-7224C49458BB}"/>
                <c:ext xmlns:c16="http://schemas.microsoft.com/office/drawing/2014/chart" uri="{C3380CC4-5D6E-409C-BE32-E72D297353CC}">
                  <c16:uniqueId val="{0000000F-D4F9-40C0-AD79-76E83F5DAC6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4F9-40C0-AD79-76E83F5DAC6E}"/>
                </c:ext>
              </c:extLst>
            </c:dLbl>
            <c:dLbl>
              <c:idx val="14"/>
              <c:delete val="1"/>
              <c:extLst>
                <c:ext xmlns:c15="http://schemas.microsoft.com/office/drawing/2012/chart" uri="{CE6537A1-D6FC-4f65-9D91-7224C49458BB}"/>
                <c:ext xmlns:c16="http://schemas.microsoft.com/office/drawing/2014/chart" uri="{C3380CC4-5D6E-409C-BE32-E72D297353CC}">
                  <c16:uniqueId val="{00000011-D4F9-40C0-AD79-76E83F5DAC6E}"/>
                </c:ext>
              </c:extLst>
            </c:dLbl>
            <c:dLbl>
              <c:idx val="15"/>
              <c:delete val="1"/>
              <c:extLst>
                <c:ext xmlns:c15="http://schemas.microsoft.com/office/drawing/2012/chart" uri="{CE6537A1-D6FC-4f65-9D91-7224C49458BB}"/>
                <c:ext xmlns:c16="http://schemas.microsoft.com/office/drawing/2014/chart" uri="{C3380CC4-5D6E-409C-BE32-E72D297353CC}">
                  <c16:uniqueId val="{00000012-D4F9-40C0-AD79-76E83F5DAC6E}"/>
                </c:ext>
              </c:extLst>
            </c:dLbl>
            <c:dLbl>
              <c:idx val="16"/>
              <c:delete val="1"/>
              <c:extLst>
                <c:ext xmlns:c15="http://schemas.microsoft.com/office/drawing/2012/chart" uri="{CE6537A1-D6FC-4f65-9D91-7224C49458BB}"/>
                <c:ext xmlns:c16="http://schemas.microsoft.com/office/drawing/2014/chart" uri="{C3380CC4-5D6E-409C-BE32-E72D297353CC}">
                  <c16:uniqueId val="{00000013-D4F9-40C0-AD79-76E83F5DAC6E}"/>
                </c:ext>
              </c:extLst>
            </c:dLbl>
            <c:dLbl>
              <c:idx val="17"/>
              <c:delete val="1"/>
              <c:extLst>
                <c:ext xmlns:c15="http://schemas.microsoft.com/office/drawing/2012/chart" uri="{CE6537A1-D6FC-4f65-9D91-7224C49458BB}"/>
                <c:ext xmlns:c16="http://schemas.microsoft.com/office/drawing/2014/chart" uri="{C3380CC4-5D6E-409C-BE32-E72D297353CC}">
                  <c16:uniqueId val="{00000014-D4F9-40C0-AD79-76E83F5DAC6E}"/>
                </c:ext>
              </c:extLst>
            </c:dLbl>
            <c:dLbl>
              <c:idx val="18"/>
              <c:delete val="1"/>
              <c:extLst>
                <c:ext xmlns:c15="http://schemas.microsoft.com/office/drawing/2012/chart" uri="{CE6537A1-D6FC-4f65-9D91-7224C49458BB}"/>
                <c:ext xmlns:c16="http://schemas.microsoft.com/office/drawing/2014/chart" uri="{C3380CC4-5D6E-409C-BE32-E72D297353CC}">
                  <c16:uniqueId val="{00000015-D4F9-40C0-AD79-76E83F5DAC6E}"/>
                </c:ext>
              </c:extLst>
            </c:dLbl>
            <c:dLbl>
              <c:idx val="19"/>
              <c:delete val="1"/>
              <c:extLst>
                <c:ext xmlns:c15="http://schemas.microsoft.com/office/drawing/2012/chart" uri="{CE6537A1-D6FC-4f65-9D91-7224C49458BB}"/>
                <c:ext xmlns:c16="http://schemas.microsoft.com/office/drawing/2014/chart" uri="{C3380CC4-5D6E-409C-BE32-E72D297353CC}">
                  <c16:uniqueId val="{00000016-D4F9-40C0-AD79-76E83F5DAC6E}"/>
                </c:ext>
              </c:extLst>
            </c:dLbl>
            <c:dLbl>
              <c:idx val="20"/>
              <c:delete val="1"/>
              <c:extLst>
                <c:ext xmlns:c15="http://schemas.microsoft.com/office/drawing/2012/chart" uri="{CE6537A1-D6FC-4f65-9D91-7224C49458BB}"/>
                <c:ext xmlns:c16="http://schemas.microsoft.com/office/drawing/2014/chart" uri="{C3380CC4-5D6E-409C-BE32-E72D297353CC}">
                  <c16:uniqueId val="{00000017-D4F9-40C0-AD79-76E83F5DAC6E}"/>
                </c:ext>
              </c:extLst>
            </c:dLbl>
            <c:dLbl>
              <c:idx val="21"/>
              <c:delete val="1"/>
              <c:extLst>
                <c:ext xmlns:c15="http://schemas.microsoft.com/office/drawing/2012/chart" uri="{CE6537A1-D6FC-4f65-9D91-7224C49458BB}"/>
                <c:ext xmlns:c16="http://schemas.microsoft.com/office/drawing/2014/chart" uri="{C3380CC4-5D6E-409C-BE32-E72D297353CC}">
                  <c16:uniqueId val="{00000018-D4F9-40C0-AD79-76E83F5DAC6E}"/>
                </c:ext>
              </c:extLst>
            </c:dLbl>
            <c:dLbl>
              <c:idx val="22"/>
              <c:delete val="1"/>
              <c:extLst>
                <c:ext xmlns:c15="http://schemas.microsoft.com/office/drawing/2012/chart" uri="{CE6537A1-D6FC-4f65-9D91-7224C49458BB}"/>
                <c:ext xmlns:c16="http://schemas.microsoft.com/office/drawing/2014/chart" uri="{C3380CC4-5D6E-409C-BE32-E72D297353CC}">
                  <c16:uniqueId val="{00000019-D4F9-40C0-AD79-76E83F5DAC6E}"/>
                </c:ext>
              </c:extLst>
            </c:dLbl>
            <c:dLbl>
              <c:idx val="23"/>
              <c:delete val="1"/>
              <c:extLst>
                <c:ext xmlns:c15="http://schemas.microsoft.com/office/drawing/2012/chart" uri="{CE6537A1-D6FC-4f65-9D91-7224C49458BB}"/>
                <c:ext xmlns:c16="http://schemas.microsoft.com/office/drawing/2014/chart" uri="{C3380CC4-5D6E-409C-BE32-E72D297353CC}">
                  <c16:uniqueId val="{0000001A-D4F9-40C0-AD79-76E83F5DAC6E}"/>
                </c:ext>
              </c:extLst>
            </c:dLbl>
            <c:dLbl>
              <c:idx val="24"/>
              <c:delete val="1"/>
              <c:extLst>
                <c:ext xmlns:c15="http://schemas.microsoft.com/office/drawing/2012/chart" uri="{CE6537A1-D6FC-4f65-9D91-7224C49458BB}"/>
                <c:ext xmlns:c16="http://schemas.microsoft.com/office/drawing/2014/chart" uri="{C3380CC4-5D6E-409C-BE32-E72D297353CC}">
                  <c16:uniqueId val="{0000001B-D4F9-40C0-AD79-76E83F5DAC6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4F9-40C0-AD79-76E83F5DAC6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Oder-Spree (12067)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56079</v>
      </c>
      <c r="F11" s="238">
        <v>56207</v>
      </c>
      <c r="G11" s="238">
        <v>56629</v>
      </c>
      <c r="H11" s="238">
        <v>55955</v>
      </c>
      <c r="I11" s="265">
        <v>55774</v>
      </c>
      <c r="J11" s="263">
        <v>305</v>
      </c>
      <c r="K11" s="266">
        <v>0.54684978663893569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14.429643895219245</v>
      </c>
      <c r="E13" s="115">
        <v>8092</v>
      </c>
      <c r="F13" s="114">
        <v>8103</v>
      </c>
      <c r="G13" s="114">
        <v>8227</v>
      </c>
      <c r="H13" s="114">
        <v>8151</v>
      </c>
      <c r="I13" s="140">
        <v>7983</v>
      </c>
      <c r="J13" s="115">
        <v>109</v>
      </c>
      <c r="K13" s="116">
        <v>1.3654014781410497</v>
      </c>
    </row>
    <row r="14" spans="1:255" ht="14.1" customHeight="1" x14ac:dyDescent="0.2">
      <c r="A14" s="306" t="s">
        <v>230</v>
      </c>
      <c r="B14" s="307"/>
      <c r="C14" s="308"/>
      <c r="D14" s="113">
        <v>64.150573298382639</v>
      </c>
      <c r="E14" s="115">
        <v>35975</v>
      </c>
      <c r="F14" s="114">
        <v>35766</v>
      </c>
      <c r="G14" s="114">
        <v>36087</v>
      </c>
      <c r="H14" s="114">
        <v>35588</v>
      </c>
      <c r="I14" s="140">
        <v>35573</v>
      </c>
      <c r="J14" s="115">
        <v>402</v>
      </c>
      <c r="K14" s="116">
        <v>1.130070559131926</v>
      </c>
    </row>
    <row r="15" spans="1:255" ht="14.1" customHeight="1" x14ac:dyDescent="0.2">
      <c r="A15" s="306" t="s">
        <v>231</v>
      </c>
      <c r="B15" s="307"/>
      <c r="C15" s="308"/>
      <c r="D15" s="113">
        <v>10.458460386240839</v>
      </c>
      <c r="E15" s="115">
        <v>5865</v>
      </c>
      <c r="F15" s="114">
        <v>5881</v>
      </c>
      <c r="G15" s="114">
        <v>5853</v>
      </c>
      <c r="H15" s="114">
        <v>5845</v>
      </c>
      <c r="I15" s="140">
        <v>5808</v>
      </c>
      <c r="J15" s="115">
        <v>57</v>
      </c>
      <c r="K15" s="116">
        <v>0.98140495867768596</v>
      </c>
    </row>
    <row r="16" spans="1:255" ht="14.1" customHeight="1" x14ac:dyDescent="0.2">
      <c r="A16" s="306" t="s">
        <v>232</v>
      </c>
      <c r="B16" s="307"/>
      <c r="C16" s="308"/>
      <c r="D16" s="113">
        <v>9.5793434262379851</v>
      </c>
      <c r="E16" s="115">
        <v>5372</v>
      </c>
      <c r="F16" s="114">
        <v>5371</v>
      </c>
      <c r="G16" s="114">
        <v>5372</v>
      </c>
      <c r="H16" s="114">
        <v>5307</v>
      </c>
      <c r="I16" s="140">
        <v>5330</v>
      </c>
      <c r="J16" s="115">
        <v>42</v>
      </c>
      <c r="K16" s="116">
        <v>0.7879924953095685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1.6779899784232957</v>
      </c>
      <c r="E18" s="115">
        <v>941</v>
      </c>
      <c r="F18" s="114">
        <v>900</v>
      </c>
      <c r="G18" s="114">
        <v>952</v>
      </c>
      <c r="H18" s="114">
        <v>946</v>
      </c>
      <c r="I18" s="140">
        <v>956</v>
      </c>
      <c r="J18" s="115">
        <v>-15</v>
      </c>
      <c r="K18" s="116">
        <v>-1.5690376569037656</v>
      </c>
    </row>
    <row r="19" spans="1:255" ht="14.1" customHeight="1" x14ac:dyDescent="0.2">
      <c r="A19" s="306" t="s">
        <v>235</v>
      </c>
      <c r="B19" s="307" t="s">
        <v>236</v>
      </c>
      <c r="C19" s="308"/>
      <c r="D19" s="113">
        <v>0.70614668592521268</v>
      </c>
      <c r="E19" s="115">
        <v>396</v>
      </c>
      <c r="F19" s="114">
        <v>353</v>
      </c>
      <c r="G19" s="114">
        <v>383</v>
      </c>
      <c r="H19" s="114">
        <v>381</v>
      </c>
      <c r="I19" s="140">
        <v>385</v>
      </c>
      <c r="J19" s="115">
        <v>11</v>
      </c>
      <c r="K19" s="116">
        <v>2.8571428571428572</v>
      </c>
    </row>
    <row r="20" spans="1:255" ht="14.1" customHeight="1" x14ac:dyDescent="0.2">
      <c r="A20" s="306">
        <v>12</v>
      </c>
      <c r="B20" s="307" t="s">
        <v>237</v>
      </c>
      <c r="C20" s="308"/>
      <c r="D20" s="113">
        <v>0.93439611975962478</v>
      </c>
      <c r="E20" s="115">
        <v>524</v>
      </c>
      <c r="F20" s="114">
        <v>505</v>
      </c>
      <c r="G20" s="114">
        <v>541</v>
      </c>
      <c r="H20" s="114">
        <v>540</v>
      </c>
      <c r="I20" s="140">
        <v>533</v>
      </c>
      <c r="J20" s="115">
        <v>-9</v>
      </c>
      <c r="K20" s="116">
        <v>-1.6885553470919326</v>
      </c>
    </row>
    <row r="21" spans="1:255" ht="14.1" customHeight="1" x14ac:dyDescent="0.2">
      <c r="A21" s="306">
        <v>21</v>
      </c>
      <c r="B21" s="307" t="s">
        <v>238</v>
      </c>
      <c r="C21" s="308"/>
      <c r="D21" s="113">
        <v>0.36555573387542573</v>
      </c>
      <c r="E21" s="115">
        <v>205</v>
      </c>
      <c r="F21" s="114">
        <v>203</v>
      </c>
      <c r="G21" s="114">
        <v>225</v>
      </c>
      <c r="H21" s="114">
        <v>221</v>
      </c>
      <c r="I21" s="140">
        <v>215</v>
      </c>
      <c r="J21" s="115">
        <v>-10</v>
      </c>
      <c r="K21" s="116">
        <v>-4.6511627906976747</v>
      </c>
    </row>
    <row r="22" spans="1:255" ht="14.1" customHeight="1" x14ac:dyDescent="0.2">
      <c r="A22" s="306">
        <v>22</v>
      </c>
      <c r="B22" s="307" t="s">
        <v>239</v>
      </c>
      <c r="C22" s="308"/>
      <c r="D22" s="113">
        <v>2.4304998305961232</v>
      </c>
      <c r="E22" s="115">
        <v>1363</v>
      </c>
      <c r="F22" s="114">
        <v>1353</v>
      </c>
      <c r="G22" s="114">
        <v>1351</v>
      </c>
      <c r="H22" s="114">
        <v>1341</v>
      </c>
      <c r="I22" s="140">
        <v>1357</v>
      </c>
      <c r="J22" s="115">
        <v>6</v>
      </c>
      <c r="K22" s="116">
        <v>0.44215180545320559</v>
      </c>
    </row>
    <row r="23" spans="1:255" ht="14.1" customHeight="1" x14ac:dyDescent="0.2">
      <c r="A23" s="306">
        <v>23</v>
      </c>
      <c r="B23" s="307" t="s">
        <v>240</v>
      </c>
      <c r="C23" s="308"/>
      <c r="D23" s="113">
        <v>0.74002746126000818</v>
      </c>
      <c r="E23" s="115">
        <v>415</v>
      </c>
      <c r="F23" s="114">
        <v>402</v>
      </c>
      <c r="G23" s="114">
        <v>408</v>
      </c>
      <c r="H23" s="114">
        <v>418</v>
      </c>
      <c r="I23" s="140">
        <v>419</v>
      </c>
      <c r="J23" s="115">
        <v>-4</v>
      </c>
      <c r="K23" s="116">
        <v>-0.95465393794749398</v>
      </c>
    </row>
    <row r="24" spans="1:255" ht="14.1" customHeight="1" x14ac:dyDescent="0.2">
      <c r="A24" s="306">
        <v>24</v>
      </c>
      <c r="B24" s="307" t="s">
        <v>241</v>
      </c>
      <c r="C24" s="308"/>
      <c r="D24" s="113">
        <v>5.1837586262237201</v>
      </c>
      <c r="E24" s="115">
        <v>2907</v>
      </c>
      <c r="F24" s="114">
        <v>2905</v>
      </c>
      <c r="G24" s="114">
        <v>2946</v>
      </c>
      <c r="H24" s="114">
        <v>2962</v>
      </c>
      <c r="I24" s="140">
        <v>3003</v>
      </c>
      <c r="J24" s="115">
        <v>-96</v>
      </c>
      <c r="K24" s="116">
        <v>-3.1968031968031969</v>
      </c>
    </row>
    <row r="25" spans="1:255" ht="14.1" customHeight="1" x14ac:dyDescent="0.2">
      <c r="A25" s="306">
        <v>25</v>
      </c>
      <c r="B25" s="307" t="s">
        <v>242</v>
      </c>
      <c r="C25" s="308"/>
      <c r="D25" s="113">
        <v>4.7771893222061736</v>
      </c>
      <c r="E25" s="115">
        <v>2679</v>
      </c>
      <c r="F25" s="114">
        <v>2663</v>
      </c>
      <c r="G25" s="114">
        <v>2692</v>
      </c>
      <c r="H25" s="114">
        <v>2616</v>
      </c>
      <c r="I25" s="140">
        <v>2630</v>
      </c>
      <c r="J25" s="115">
        <v>49</v>
      </c>
      <c r="K25" s="116">
        <v>1.8631178707224334</v>
      </c>
    </row>
    <row r="26" spans="1:255" ht="14.1" customHeight="1" x14ac:dyDescent="0.2">
      <c r="A26" s="306">
        <v>26</v>
      </c>
      <c r="B26" s="307" t="s">
        <v>243</v>
      </c>
      <c r="C26" s="308"/>
      <c r="D26" s="113">
        <v>3.5539150127498709</v>
      </c>
      <c r="E26" s="115">
        <v>1993</v>
      </c>
      <c r="F26" s="114">
        <v>1726</v>
      </c>
      <c r="G26" s="114">
        <v>1746</v>
      </c>
      <c r="H26" s="114">
        <v>1712</v>
      </c>
      <c r="I26" s="140">
        <v>1723</v>
      </c>
      <c r="J26" s="115">
        <v>270</v>
      </c>
      <c r="K26" s="116">
        <v>15.670342426001161</v>
      </c>
    </row>
    <row r="27" spans="1:255" ht="14.1" customHeight="1" x14ac:dyDescent="0.2">
      <c r="A27" s="306">
        <v>27</v>
      </c>
      <c r="B27" s="307" t="s">
        <v>244</v>
      </c>
      <c r="C27" s="308"/>
      <c r="D27" s="113">
        <v>1.8135130797624779</v>
      </c>
      <c r="E27" s="115">
        <v>1017</v>
      </c>
      <c r="F27" s="114">
        <v>1024</v>
      </c>
      <c r="G27" s="114">
        <v>1042</v>
      </c>
      <c r="H27" s="114">
        <v>1035</v>
      </c>
      <c r="I27" s="140">
        <v>1037</v>
      </c>
      <c r="J27" s="115">
        <v>-20</v>
      </c>
      <c r="K27" s="116">
        <v>-1.9286403085824493</v>
      </c>
    </row>
    <row r="28" spans="1:255" ht="14.1" customHeight="1" x14ac:dyDescent="0.2">
      <c r="A28" s="306">
        <v>28</v>
      </c>
      <c r="B28" s="307" t="s">
        <v>245</v>
      </c>
      <c r="C28" s="308"/>
      <c r="D28" s="113">
        <v>0.11947431302270012</v>
      </c>
      <c r="E28" s="115">
        <v>67</v>
      </c>
      <c r="F28" s="114">
        <v>66</v>
      </c>
      <c r="G28" s="114">
        <v>69</v>
      </c>
      <c r="H28" s="114">
        <v>68</v>
      </c>
      <c r="I28" s="140">
        <v>66</v>
      </c>
      <c r="J28" s="115">
        <v>1</v>
      </c>
      <c r="K28" s="116">
        <v>1.5151515151515151</v>
      </c>
    </row>
    <row r="29" spans="1:255" ht="14.1" customHeight="1" x14ac:dyDescent="0.2">
      <c r="A29" s="306">
        <v>29</v>
      </c>
      <c r="B29" s="307" t="s">
        <v>246</v>
      </c>
      <c r="C29" s="308"/>
      <c r="D29" s="113">
        <v>2.2022503967617113</v>
      </c>
      <c r="E29" s="115">
        <v>1235</v>
      </c>
      <c r="F29" s="114">
        <v>1315</v>
      </c>
      <c r="G29" s="114">
        <v>1340</v>
      </c>
      <c r="H29" s="114">
        <v>1337</v>
      </c>
      <c r="I29" s="140">
        <v>1281</v>
      </c>
      <c r="J29" s="115">
        <v>-46</v>
      </c>
      <c r="K29" s="116">
        <v>-3.5909445745511319</v>
      </c>
    </row>
    <row r="30" spans="1:255" ht="14.1" customHeight="1" x14ac:dyDescent="0.2">
      <c r="A30" s="306" t="s">
        <v>247</v>
      </c>
      <c r="B30" s="307" t="s">
        <v>248</v>
      </c>
      <c r="C30" s="308"/>
      <c r="D30" s="113">
        <v>0.35307334296260634</v>
      </c>
      <c r="E30" s="115">
        <v>198</v>
      </c>
      <c r="F30" s="114">
        <v>242</v>
      </c>
      <c r="G30" s="114">
        <v>254</v>
      </c>
      <c r="H30" s="114">
        <v>263</v>
      </c>
      <c r="I30" s="140">
        <v>261</v>
      </c>
      <c r="J30" s="115">
        <v>-63</v>
      </c>
      <c r="K30" s="116">
        <v>-24.137931034482758</v>
      </c>
    </row>
    <row r="31" spans="1:255" ht="14.1" customHeight="1" x14ac:dyDescent="0.2">
      <c r="A31" s="306" t="s">
        <v>249</v>
      </c>
      <c r="B31" s="307" t="s">
        <v>250</v>
      </c>
      <c r="C31" s="308"/>
      <c r="D31" s="113">
        <v>1.8099466823588153</v>
      </c>
      <c r="E31" s="115">
        <v>1015</v>
      </c>
      <c r="F31" s="114">
        <v>1052</v>
      </c>
      <c r="G31" s="114">
        <v>1065</v>
      </c>
      <c r="H31" s="114">
        <v>1054</v>
      </c>
      <c r="I31" s="140">
        <v>998</v>
      </c>
      <c r="J31" s="115">
        <v>17</v>
      </c>
      <c r="K31" s="116">
        <v>1.7034068136272544</v>
      </c>
    </row>
    <row r="32" spans="1:255" ht="14.1" customHeight="1" x14ac:dyDescent="0.2">
      <c r="A32" s="306">
        <v>31</v>
      </c>
      <c r="B32" s="307" t="s">
        <v>251</v>
      </c>
      <c r="C32" s="308"/>
      <c r="D32" s="113">
        <v>0.66334991708126034</v>
      </c>
      <c r="E32" s="115">
        <v>372</v>
      </c>
      <c r="F32" s="114">
        <v>374</v>
      </c>
      <c r="G32" s="114">
        <v>371</v>
      </c>
      <c r="H32" s="114">
        <v>370</v>
      </c>
      <c r="I32" s="140">
        <v>364</v>
      </c>
      <c r="J32" s="115">
        <v>8</v>
      </c>
      <c r="K32" s="116">
        <v>2.197802197802198</v>
      </c>
    </row>
    <row r="33" spans="1:11" ht="14.1" customHeight="1" x14ac:dyDescent="0.2">
      <c r="A33" s="306">
        <v>32</v>
      </c>
      <c r="B33" s="307" t="s">
        <v>252</v>
      </c>
      <c r="C33" s="308"/>
      <c r="D33" s="113">
        <v>3.5342998270297259</v>
      </c>
      <c r="E33" s="115">
        <v>1982</v>
      </c>
      <c r="F33" s="114">
        <v>1956</v>
      </c>
      <c r="G33" s="114">
        <v>2048</v>
      </c>
      <c r="H33" s="114">
        <v>2031</v>
      </c>
      <c r="I33" s="140">
        <v>1983</v>
      </c>
      <c r="J33" s="115">
        <v>-1</v>
      </c>
      <c r="K33" s="116">
        <v>-5.0428643469490671E-2</v>
      </c>
    </row>
    <row r="34" spans="1:11" ht="14.1" customHeight="1" x14ac:dyDescent="0.2">
      <c r="A34" s="306">
        <v>33</v>
      </c>
      <c r="B34" s="307" t="s">
        <v>253</v>
      </c>
      <c r="C34" s="308"/>
      <c r="D34" s="113">
        <v>1.731485939478236</v>
      </c>
      <c r="E34" s="115">
        <v>971</v>
      </c>
      <c r="F34" s="114">
        <v>968</v>
      </c>
      <c r="G34" s="114">
        <v>1014</v>
      </c>
      <c r="H34" s="114">
        <v>998</v>
      </c>
      <c r="I34" s="140">
        <v>981</v>
      </c>
      <c r="J34" s="115">
        <v>-10</v>
      </c>
      <c r="K34" s="116">
        <v>-1.019367991845056</v>
      </c>
    </row>
    <row r="35" spans="1:11" ht="14.1" customHeight="1" x14ac:dyDescent="0.2">
      <c r="A35" s="306">
        <v>34</v>
      </c>
      <c r="B35" s="307" t="s">
        <v>254</v>
      </c>
      <c r="C35" s="308"/>
      <c r="D35" s="113">
        <v>3.4736710711674603</v>
      </c>
      <c r="E35" s="115">
        <v>1948</v>
      </c>
      <c r="F35" s="114">
        <v>1941</v>
      </c>
      <c r="G35" s="114">
        <v>1966</v>
      </c>
      <c r="H35" s="114">
        <v>1950</v>
      </c>
      <c r="I35" s="140">
        <v>1926</v>
      </c>
      <c r="J35" s="115">
        <v>22</v>
      </c>
      <c r="K35" s="116">
        <v>1.142263759086189</v>
      </c>
    </row>
    <row r="36" spans="1:11" ht="14.1" customHeight="1" x14ac:dyDescent="0.2">
      <c r="A36" s="306">
        <v>41</v>
      </c>
      <c r="B36" s="307" t="s">
        <v>255</v>
      </c>
      <c r="C36" s="308"/>
      <c r="D36" s="113">
        <v>0.67761550669591109</v>
      </c>
      <c r="E36" s="115">
        <v>380</v>
      </c>
      <c r="F36" s="114">
        <v>369</v>
      </c>
      <c r="G36" s="114">
        <v>376</v>
      </c>
      <c r="H36" s="114">
        <v>371</v>
      </c>
      <c r="I36" s="140">
        <v>376</v>
      </c>
      <c r="J36" s="115">
        <v>4</v>
      </c>
      <c r="K36" s="116">
        <v>1.0638297872340425</v>
      </c>
    </row>
    <row r="37" spans="1:11" ht="14.1" customHeight="1" x14ac:dyDescent="0.2">
      <c r="A37" s="306">
        <v>42</v>
      </c>
      <c r="B37" s="307" t="s">
        <v>256</v>
      </c>
      <c r="C37" s="308"/>
      <c r="D37" s="113">
        <v>0.13373990263735089</v>
      </c>
      <c r="E37" s="115">
        <v>75</v>
      </c>
      <c r="F37" s="114">
        <v>79</v>
      </c>
      <c r="G37" s="114">
        <v>79</v>
      </c>
      <c r="H37" s="114">
        <v>80</v>
      </c>
      <c r="I37" s="140">
        <v>73</v>
      </c>
      <c r="J37" s="115">
        <v>2</v>
      </c>
      <c r="K37" s="116">
        <v>2.7397260273972601</v>
      </c>
    </row>
    <row r="38" spans="1:11" ht="14.1" customHeight="1" x14ac:dyDescent="0.2">
      <c r="A38" s="306">
        <v>43</v>
      </c>
      <c r="B38" s="307" t="s">
        <v>257</v>
      </c>
      <c r="C38" s="308"/>
      <c r="D38" s="113">
        <v>0.3726885286827511</v>
      </c>
      <c r="E38" s="115">
        <v>209</v>
      </c>
      <c r="F38" s="114">
        <v>215</v>
      </c>
      <c r="G38" s="114">
        <v>212</v>
      </c>
      <c r="H38" s="114">
        <v>208</v>
      </c>
      <c r="I38" s="140">
        <v>207</v>
      </c>
      <c r="J38" s="115">
        <v>2</v>
      </c>
      <c r="K38" s="116">
        <v>0.96618357487922701</v>
      </c>
    </row>
    <row r="39" spans="1:11" ht="14.1" customHeight="1" x14ac:dyDescent="0.2">
      <c r="A39" s="306">
        <v>51</v>
      </c>
      <c r="B39" s="307" t="s">
        <v>258</v>
      </c>
      <c r="C39" s="308"/>
      <c r="D39" s="113">
        <v>5.6598726796126888</v>
      </c>
      <c r="E39" s="115">
        <v>3174</v>
      </c>
      <c r="F39" s="114">
        <v>3235</v>
      </c>
      <c r="G39" s="114">
        <v>3307</v>
      </c>
      <c r="H39" s="114">
        <v>3221</v>
      </c>
      <c r="I39" s="140">
        <v>3153</v>
      </c>
      <c r="J39" s="115">
        <v>21</v>
      </c>
      <c r="K39" s="116">
        <v>0.66603235014272122</v>
      </c>
    </row>
    <row r="40" spans="1:11" ht="14.1" customHeight="1" x14ac:dyDescent="0.2">
      <c r="A40" s="306" t="s">
        <v>259</v>
      </c>
      <c r="B40" s="307" t="s">
        <v>260</v>
      </c>
      <c r="C40" s="308"/>
      <c r="D40" s="113">
        <v>4.709427771536582</v>
      </c>
      <c r="E40" s="115">
        <v>2641</v>
      </c>
      <c r="F40" s="114">
        <v>2707</v>
      </c>
      <c r="G40" s="114">
        <v>2769</v>
      </c>
      <c r="H40" s="114">
        <v>2705</v>
      </c>
      <c r="I40" s="140">
        <v>2639</v>
      </c>
      <c r="J40" s="115">
        <v>2</v>
      </c>
      <c r="K40" s="116">
        <v>7.578628268283441E-2</v>
      </c>
    </row>
    <row r="41" spans="1:11" ht="14.1" customHeight="1" x14ac:dyDescent="0.2">
      <c r="A41" s="306"/>
      <c r="B41" s="307" t="s">
        <v>261</v>
      </c>
      <c r="C41" s="308"/>
      <c r="D41" s="113">
        <v>3.3916439308832182</v>
      </c>
      <c r="E41" s="115">
        <v>1902</v>
      </c>
      <c r="F41" s="114">
        <v>1949</v>
      </c>
      <c r="G41" s="114">
        <v>2014</v>
      </c>
      <c r="H41" s="114">
        <v>1975</v>
      </c>
      <c r="I41" s="140">
        <v>1903</v>
      </c>
      <c r="J41" s="115">
        <v>-1</v>
      </c>
      <c r="K41" s="116">
        <v>-5.2548607461902257E-2</v>
      </c>
    </row>
    <row r="42" spans="1:11" ht="14.1" customHeight="1" x14ac:dyDescent="0.2">
      <c r="A42" s="306">
        <v>52</v>
      </c>
      <c r="B42" s="307" t="s">
        <v>262</v>
      </c>
      <c r="C42" s="308"/>
      <c r="D42" s="113">
        <v>5.8916885108507637</v>
      </c>
      <c r="E42" s="115">
        <v>3304</v>
      </c>
      <c r="F42" s="114">
        <v>3318</v>
      </c>
      <c r="G42" s="114">
        <v>3352</v>
      </c>
      <c r="H42" s="114">
        <v>3373</v>
      </c>
      <c r="I42" s="140">
        <v>3335</v>
      </c>
      <c r="J42" s="115">
        <v>-31</v>
      </c>
      <c r="K42" s="116">
        <v>-0.92953523238380809</v>
      </c>
    </row>
    <row r="43" spans="1:11" ht="14.1" customHeight="1" x14ac:dyDescent="0.2">
      <c r="A43" s="306" t="s">
        <v>263</v>
      </c>
      <c r="B43" s="307" t="s">
        <v>264</v>
      </c>
      <c r="C43" s="308"/>
      <c r="D43" s="113">
        <v>4.4865279338076638</v>
      </c>
      <c r="E43" s="115">
        <v>2516</v>
      </c>
      <c r="F43" s="114">
        <v>2530</v>
      </c>
      <c r="G43" s="114">
        <v>2565</v>
      </c>
      <c r="H43" s="114">
        <v>2591</v>
      </c>
      <c r="I43" s="140">
        <v>2556</v>
      </c>
      <c r="J43" s="115">
        <v>-40</v>
      </c>
      <c r="K43" s="116">
        <v>-1.5649452269170578</v>
      </c>
    </row>
    <row r="44" spans="1:11" ht="14.1" customHeight="1" x14ac:dyDescent="0.2">
      <c r="A44" s="306">
        <v>53</v>
      </c>
      <c r="B44" s="307" t="s">
        <v>265</v>
      </c>
      <c r="C44" s="308"/>
      <c r="D44" s="113">
        <v>1.1804775406123504</v>
      </c>
      <c r="E44" s="115">
        <v>662</v>
      </c>
      <c r="F44" s="114">
        <v>681</v>
      </c>
      <c r="G44" s="114">
        <v>691</v>
      </c>
      <c r="H44" s="114">
        <v>690</v>
      </c>
      <c r="I44" s="140">
        <v>685</v>
      </c>
      <c r="J44" s="115">
        <v>-23</v>
      </c>
      <c r="K44" s="116">
        <v>-3.3576642335766422</v>
      </c>
    </row>
    <row r="45" spans="1:11" ht="14.1" customHeight="1" x14ac:dyDescent="0.2">
      <c r="A45" s="306" t="s">
        <v>266</v>
      </c>
      <c r="B45" s="307" t="s">
        <v>267</v>
      </c>
      <c r="C45" s="308"/>
      <c r="D45" s="113">
        <v>1.0699192210988071</v>
      </c>
      <c r="E45" s="115">
        <v>600</v>
      </c>
      <c r="F45" s="114">
        <v>619</v>
      </c>
      <c r="G45" s="114">
        <v>628</v>
      </c>
      <c r="H45" s="114">
        <v>622</v>
      </c>
      <c r="I45" s="140">
        <v>618</v>
      </c>
      <c r="J45" s="115">
        <v>-18</v>
      </c>
      <c r="K45" s="116">
        <v>-2.912621359223301</v>
      </c>
    </row>
    <row r="46" spans="1:11" ht="14.1" customHeight="1" x14ac:dyDescent="0.2">
      <c r="A46" s="306">
        <v>54</v>
      </c>
      <c r="B46" s="307" t="s">
        <v>268</v>
      </c>
      <c r="C46" s="308"/>
      <c r="D46" s="113">
        <v>2.0007489434547692</v>
      </c>
      <c r="E46" s="115">
        <v>1122</v>
      </c>
      <c r="F46" s="114">
        <v>1132</v>
      </c>
      <c r="G46" s="114">
        <v>1136</v>
      </c>
      <c r="H46" s="114">
        <v>1135</v>
      </c>
      <c r="I46" s="140">
        <v>1141</v>
      </c>
      <c r="J46" s="115">
        <v>-19</v>
      </c>
      <c r="K46" s="116">
        <v>-1.6652059596844873</v>
      </c>
    </row>
    <row r="47" spans="1:11" ht="14.1" customHeight="1" x14ac:dyDescent="0.2">
      <c r="A47" s="306">
        <v>61</v>
      </c>
      <c r="B47" s="307" t="s">
        <v>269</v>
      </c>
      <c r="C47" s="308"/>
      <c r="D47" s="113">
        <v>1.7867650992350077</v>
      </c>
      <c r="E47" s="115">
        <v>1002</v>
      </c>
      <c r="F47" s="114">
        <v>994</v>
      </c>
      <c r="G47" s="114">
        <v>1009</v>
      </c>
      <c r="H47" s="114">
        <v>985</v>
      </c>
      <c r="I47" s="140">
        <v>974</v>
      </c>
      <c r="J47" s="115">
        <v>28</v>
      </c>
      <c r="K47" s="116">
        <v>2.8747433264887063</v>
      </c>
    </row>
    <row r="48" spans="1:11" ht="14.1" customHeight="1" x14ac:dyDescent="0.2">
      <c r="A48" s="306">
        <v>62</v>
      </c>
      <c r="B48" s="307" t="s">
        <v>270</v>
      </c>
      <c r="C48" s="308"/>
      <c r="D48" s="113">
        <v>6.3232225966939497</v>
      </c>
      <c r="E48" s="115">
        <v>3546</v>
      </c>
      <c r="F48" s="114">
        <v>3546</v>
      </c>
      <c r="G48" s="114">
        <v>3547</v>
      </c>
      <c r="H48" s="114">
        <v>3491</v>
      </c>
      <c r="I48" s="140">
        <v>3523</v>
      </c>
      <c r="J48" s="115">
        <v>23</v>
      </c>
      <c r="K48" s="116">
        <v>0.65285268237297756</v>
      </c>
    </row>
    <row r="49" spans="1:11" ht="14.1" customHeight="1" x14ac:dyDescent="0.2">
      <c r="A49" s="306">
        <v>63</v>
      </c>
      <c r="B49" s="307" t="s">
        <v>271</v>
      </c>
      <c r="C49" s="308"/>
      <c r="D49" s="113">
        <v>2.4982613812657144</v>
      </c>
      <c r="E49" s="115">
        <v>1401</v>
      </c>
      <c r="F49" s="114">
        <v>1399</v>
      </c>
      <c r="G49" s="114">
        <v>1468</v>
      </c>
      <c r="H49" s="114">
        <v>1454</v>
      </c>
      <c r="I49" s="140">
        <v>1358</v>
      </c>
      <c r="J49" s="115">
        <v>43</v>
      </c>
      <c r="K49" s="116">
        <v>3.1664212076583209</v>
      </c>
    </row>
    <row r="50" spans="1:11" ht="14.1" customHeight="1" x14ac:dyDescent="0.2">
      <c r="A50" s="306" t="s">
        <v>272</v>
      </c>
      <c r="B50" s="307" t="s">
        <v>273</v>
      </c>
      <c r="C50" s="308"/>
      <c r="D50" s="113">
        <v>0.72397867294352614</v>
      </c>
      <c r="E50" s="115">
        <v>406</v>
      </c>
      <c r="F50" s="114">
        <v>408</v>
      </c>
      <c r="G50" s="114">
        <v>423</v>
      </c>
      <c r="H50" s="114">
        <v>420</v>
      </c>
      <c r="I50" s="140">
        <v>396</v>
      </c>
      <c r="J50" s="115">
        <v>10</v>
      </c>
      <c r="K50" s="116">
        <v>2.5252525252525251</v>
      </c>
    </row>
    <row r="51" spans="1:11" ht="14.1" customHeight="1" x14ac:dyDescent="0.2">
      <c r="A51" s="306" t="s">
        <v>274</v>
      </c>
      <c r="B51" s="307" t="s">
        <v>275</v>
      </c>
      <c r="C51" s="308"/>
      <c r="D51" s="113">
        <v>1.5103693004511494</v>
      </c>
      <c r="E51" s="115">
        <v>847</v>
      </c>
      <c r="F51" s="114">
        <v>843</v>
      </c>
      <c r="G51" s="114">
        <v>892</v>
      </c>
      <c r="H51" s="114">
        <v>884</v>
      </c>
      <c r="I51" s="140">
        <v>816</v>
      </c>
      <c r="J51" s="115">
        <v>31</v>
      </c>
      <c r="K51" s="116">
        <v>3.7990196078431371</v>
      </c>
    </row>
    <row r="52" spans="1:11" ht="14.1" customHeight="1" x14ac:dyDescent="0.2">
      <c r="A52" s="306">
        <v>71</v>
      </c>
      <c r="B52" s="307" t="s">
        <v>276</v>
      </c>
      <c r="C52" s="308"/>
      <c r="D52" s="113">
        <v>10.174931792649655</v>
      </c>
      <c r="E52" s="115">
        <v>5706</v>
      </c>
      <c r="F52" s="114">
        <v>5703</v>
      </c>
      <c r="G52" s="114">
        <v>5698</v>
      </c>
      <c r="H52" s="114">
        <v>5652</v>
      </c>
      <c r="I52" s="140">
        <v>5652</v>
      </c>
      <c r="J52" s="115">
        <v>54</v>
      </c>
      <c r="K52" s="116">
        <v>0.95541401273885351</v>
      </c>
    </row>
    <row r="53" spans="1:11" ht="14.1" customHeight="1" x14ac:dyDescent="0.2">
      <c r="A53" s="306" t="s">
        <v>277</v>
      </c>
      <c r="B53" s="307" t="s">
        <v>278</v>
      </c>
      <c r="C53" s="308"/>
      <c r="D53" s="113">
        <v>4.7664901299951854</v>
      </c>
      <c r="E53" s="115">
        <v>2673</v>
      </c>
      <c r="F53" s="114">
        <v>2677</v>
      </c>
      <c r="G53" s="114">
        <v>2655</v>
      </c>
      <c r="H53" s="114">
        <v>2624</v>
      </c>
      <c r="I53" s="140">
        <v>2642</v>
      </c>
      <c r="J53" s="115">
        <v>31</v>
      </c>
      <c r="K53" s="116">
        <v>1.1733535200605603</v>
      </c>
    </row>
    <row r="54" spans="1:11" ht="14.1" customHeight="1" x14ac:dyDescent="0.2">
      <c r="A54" s="306" t="s">
        <v>279</v>
      </c>
      <c r="B54" s="307" t="s">
        <v>280</v>
      </c>
      <c r="C54" s="308"/>
      <c r="D54" s="113">
        <v>4.3296064480465057</v>
      </c>
      <c r="E54" s="115">
        <v>2428</v>
      </c>
      <c r="F54" s="114">
        <v>2418</v>
      </c>
      <c r="G54" s="114">
        <v>2437</v>
      </c>
      <c r="H54" s="114">
        <v>2422</v>
      </c>
      <c r="I54" s="140">
        <v>2409</v>
      </c>
      <c r="J54" s="115">
        <v>19</v>
      </c>
      <c r="K54" s="116">
        <v>0.78870900788709009</v>
      </c>
    </row>
    <row r="55" spans="1:11" ht="14.1" customHeight="1" x14ac:dyDescent="0.2">
      <c r="A55" s="306">
        <v>72</v>
      </c>
      <c r="B55" s="307" t="s">
        <v>281</v>
      </c>
      <c r="C55" s="308"/>
      <c r="D55" s="113">
        <v>2.3306407032935681</v>
      </c>
      <c r="E55" s="115">
        <v>1307</v>
      </c>
      <c r="F55" s="114">
        <v>1316</v>
      </c>
      <c r="G55" s="114">
        <v>1327</v>
      </c>
      <c r="H55" s="114">
        <v>1331</v>
      </c>
      <c r="I55" s="140">
        <v>1320</v>
      </c>
      <c r="J55" s="115">
        <v>-13</v>
      </c>
      <c r="K55" s="116">
        <v>-0.98484848484848486</v>
      </c>
    </row>
    <row r="56" spans="1:11" ht="14.1" customHeight="1" x14ac:dyDescent="0.2">
      <c r="A56" s="306" t="s">
        <v>282</v>
      </c>
      <c r="B56" s="307" t="s">
        <v>283</v>
      </c>
      <c r="C56" s="308"/>
      <c r="D56" s="113">
        <v>0.75785944827832163</v>
      </c>
      <c r="E56" s="115">
        <v>425</v>
      </c>
      <c r="F56" s="114">
        <v>438</v>
      </c>
      <c r="G56" s="114">
        <v>440</v>
      </c>
      <c r="H56" s="114">
        <v>441</v>
      </c>
      <c r="I56" s="140">
        <v>442</v>
      </c>
      <c r="J56" s="115">
        <v>-17</v>
      </c>
      <c r="K56" s="116">
        <v>-3.8461538461538463</v>
      </c>
    </row>
    <row r="57" spans="1:11" ht="14.1" customHeight="1" x14ac:dyDescent="0.2">
      <c r="A57" s="306" t="s">
        <v>284</v>
      </c>
      <c r="B57" s="307" t="s">
        <v>285</v>
      </c>
      <c r="C57" s="308"/>
      <c r="D57" s="113">
        <v>1.2839030653185683</v>
      </c>
      <c r="E57" s="115">
        <v>720</v>
      </c>
      <c r="F57" s="114">
        <v>716</v>
      </c>
      <c r="G57" s="114">
        <v>724</v>
      </c>
      <c r="H57" s="114">
        <v>724</v>
      </c>
      <c r="I57" s="140">
        <v>712</v>
      </c>
      <c r="J57" s="115">
        <v>8</v>
      </c>
      <c r="K57" s="116">
        <v>1.1235955056179776</v>
      </c>
    </row>
    <row r="58" spans="1:11" ht="14.1" customHeight="1" x14ac:dyDescent="0.2">
      <c r="A58" s="306">
        <v>73</v>
      </c>
      <c r="B58" s="307" t="s">
        <v>286</v>
      </c>
      <c r="C58" s="308"/>
      <c r="D58" s="113">
        <v>2.5374917527060039</v>
      </c>
      <c r="E58" s="115">
        <v>1423</v>
      </c>
      <c r="F58" s="114">
        <v>1446</v>
      </c>
      <c r="G58" s="114">
        <v>1431</v>
      </c>
      <c r="H58" s="114">
        <v>1405</v>
      </c>
      <c r="I58" s="140">
        <v>1415</v>
      </c>
      <c r="J58" s="115">
        <v>8</v>
      </c>
      <c r="K58" s="116">
        <v>0.56537102473498235</v>
      </c>
    </row>
    <row r="59" spans="1:11" ht="14.1" customHeight="1" x14ac:dyDescent="0.2">
      <c r="A59" s="306" t="s">
        <v>287</v>
      </c>
      <c r="B59" s="307" t="s">
        <v>288</v>
      </c>
      <c r="C59" s="308"/>
      <c r="D59" s="113">
        <v>2.1772856149360722</v>
      </c>
      <c r="E59" s="115">
        <v>1221</v>
      </c>
      <c r="F59" s="114">
        <v>1233</v>
      </c>
      <c r="G59" s="114">
        <v>1221</v>
      </c>
      <c r="H59" s="114">
        <v>1202</v>
      </c>
      <c r="I59" s="140">
        <v>1214</v>
      </c>
      <c r="J59" s="115">
        <v>7</v>
      </c>
      <c r="K59" s="116">
        <v>0.57660626029654038</v>
      </c>
    </row>
    <row r="60" spans="1:11" ht="14.1" customHeight="1" x14ac:dyDescent="0.2">
      <c r="A60" s="306">
        <v>81</v>
      </c>
      <c r="B60" s="307" t="s">
        <v>289</v>
      </c>
      <c r="C60" s="308"/>
      <c r="D60" s="113">
        <v>9.7041673353661793</v>
      </c>
      <c r="E60" s="115">
        <v>5442</v>
      </c>
      <c r="F60" s="114">
        <v>5437</v>
      </c>
      <c r="G60" s="114">
        <v>5295</v>
      </c>
      <c r="H60" s="114">
        <v>5261</v>
      </c>
      <c r="I60" s="140">
        <v>5275</v>
      </c>
      <c r="J60" s="115">
        <v>167</v>
      </c>
      <c r="K60" s="116">
        <v>3.1658767772511847</v>
      </c>
    </row>
    <row r="61" spans="1:11" ht="14.1" customHeight="1" x14ac:dyDescent="0.2">
      <c r="A61" s="306" t="s">
        <v>290</v>
      </c>
      <c r="B61" s="307" t="s">
        <v>291</v>
      </c>
      <c r="C61" s="308"/>
      <c r="D61" s="113">
        <v>1.71008755505626</v>
      </c>
      <c r="E61" s="115">
        <v>959</v>
      </c>
      <c r="F61" s="114">
        <v>964</v>
      </c>
      <c r="G61" s="114">
        <v>965</v>
      </c>
      <c r="H61" s="114">
        <v>936</v>
      </c>
      <c r="I61" s="140">
        <v>954</v>
      </c>
      <c r="J61" s="115">
        <v>5</v>
      </c>
      <c r="K61" s="116">
        <v>0.52410901467505244</v>
      </c>
    </row>
    <row r="62" spans="1:11" ht="14.1" customHeight="1" x14ac:dyDescent="0.2">
      <c r="A62" s="306" t="s">
        <v>292</v>
      </c>
      <c r="B62" s="307" t="s">
        <v>293</v>
      </c>
      <c r="C62" s="308"/>
      <c r="D62" s="113">
        <v>5.0393195313753809</v>
      </c>
      <c r="E62" s="115">
        <v>2826</v>
      </c>
      <c r="F62" s="114">
        <v>2808</v>
      </c>
      <c r="G62" s="114">
        <v>2713</v>
      </c>
      <c r="H62" s="114">
        <v>2720</v>
      </c>
      <c r="I62" s="140">
        <v>2705</v>
      </c>
      <c r="J62" s="115">
        <v>121</v>
      </c>
      <c r="K62" s="116">
        <v>4.4731977818853972</v>
      </c>
    </row>
    <row r="63" spans="1:11" ht="14.1" customHeight="1" x14ac:dyDescent="0.2">
      <c r="A63" s="306"/>
      <c r="B63" s="307" t="s">
        <v>294</v>
      </c>
      <c r="C63" s="308"/>
      <c r="D63" s="113">
        <v>4.5150591130369655</v>
      </c>
      <c r="E63" s="115">
        <v>2532</v>
      </c>
      <c r="F63" s="114">
        <v>2505</v>
      </c>
      <c r="G63" s="114">
        <v>2417</v>
      </c>
      <c r="H63" s="114">
        <v>2420</v>
      </c>
      <c r="I63" s="140">
        <v>2409</v>
      </c>
      <c r="J63" s="115">
        <v>123</v>
      </c>
      <c r="K63" s="116">
        <v>5.1058530510585305</v>
      </c>
    </row>
    <row r="64" spans="1:11" ht="14.1" customHeight="1" x14ac:dyDescent="0.2">
      <c r="A64" s="306" t="s">
        <v>295</v>
      </c>
      <c r="B64" s="307" t="s">
        <v>296</v>
      </c>
      <c r="C64" s="308"/>
      <c r="D64" s="113">
        <v>0.99324167692005916</v>
      </c>
      <c r="E64" s="115">
        <v>557</v>
      </c>
      <c r="F64" s="114">
        <v>552</v>
      </c>
      <c r="G64" s="114">
        <v>562</v>
      </c>
      <c r="H64" s="114">
        <v>553</v>
      </c>
      <c r="I64" s="140">
        <v>554</v>
      </c>
      <c r="J64" s="115">
        <v>3</v>
      </c>
      <c r="K64" s="116">
        <v>0.54151624548736466</v>
      </c>
    </row>
    <row r="65" spans="1:11" ht="14.1" customHeight="1" x14ac:dyDescent="0.2">
      <c r="A65" s="306" t="s">
        <v>297</v>
      </c>
      <c r="B65" s="307" t="s">
        <v>298</v>
      </c>
      <c r="C65" s="308"/>
      <c r="D65" s="113">
        <v>1.1412471691720609</v>
      </c>
      <c r="E65" s="115">
        <v>640</v>
      </c>
      <c r="F65" s="114">
        <v>648</v>
      </c>
      <c r="G65" s="114">
        <v>615</v>
      </c>
      <c r="H65" s="114">
        <v>616</v>
      </c>
      <c r="I65" s="140">
        <v>626</v>
      </c>
      <c r="J65" s="115">
        <v>14</v>
      </c>
      <c r="K65" s="116">
        <v>2.2364217252396168</v>
      </c>
    </row>
    <row r="66" spans="1:11" ht="14.1" customHeight="1" x14ac:dyDescent="0.2">
      <c r="A66" s="306">
        <v>82</v>
      </c>
      <c r="B66" s="307" t="s">
        <v>299</v>
      </c>
      <c r="C66" s="308"/>
      <c r="D66" s="113">
        <v>3.675172524474402</v>
      </c>
      <c r="E66" s="115">
        <v>2061</v>
      </c>
      <c r="F66" s="114">
        <v>2076</v>
      </c>
      <c r="G66" s="114">
        <v>2060</v>
      </c>
      <c r="H66" s="114">
        <v>2033</v>
      </c>
      <c r="I66" s="140">
        <v>2033</v>
      </c>
      <c r="J66" s="115">
        <v>28</v>
      </c>
      <c r="K66" s="116">
        <v>1.3772749631087065</v>
      </c>
    </row>
    <row r="67" spans="1:11" ht="14.1" customHeight="1" x14ac:dyDescent="0.2">
      <c r="A67" s="306" t="s">
        <v>300</v>
      </c>
      <c r="B67" s="307" t="s">
        <v>301</v>
      </c>
      <c r="C67" s="308"/>
      <c r="D67" s="113">
        <v>2.4287166318942921</v>
      </c>
      <c r="E67" s="115">
        <v>1362</v>
      </c>
      <c r="F67" s="114">
        <v>1368</v>
      </c>
      <c r="G67" s="114">
        <v>1340</v>
      </c>
      <c r="H67" s="114">
        <v>1323</v>
      </c>
      <c r="I67" s="140">
        <v>1317</v>
      </c>
      <c r="J67" s="115">
        <v>45</v>
      </c>
      <c r="K67" s="116">
        <v>3.416856492027335</v>
      </c>
    </row>
    <row r="68" spans="1:11" ht="14.1" customHeight="1" x14ac:dyDescent="0.2">
      <c r="A68" s="306" t="s">
        <v>302</v>
      </c>
      <c r="B68" s="307" t="s">
        <v>303</v>
      </c>
      <c r="C68" s="308"/>
      <c r="D68" s="113">
        <v>0.83275379375523817</v>
      </c>
      <c r="E68" s="115">
        <v>467</v>
      </c>
      <c r="F68" s="114">
        <v>480</v>
      </c>
      <c r="G68" s="114">
        <v>488</v>
      </c>
      <c r="H68" s="114">
        <v>474</v>
      </c>
      <c r="I68" s="140">
        <v>477</v>
      </c>
      <c r="J68" s="115">
        <v>-10</v>
      </c>
      <c r="K68" s="116">
        <v>-2.0964360587002098</v>
      </c>
    </row>
    <row r="69" spans="1:11" ht="14.1" customHeight="1" x14ac:dyDescent="0.2">
      <c r="A69" s="306">
        <v>83</v>
      </c>
      <c r="B69" s="307" t="s">
        <v>304</v>
      </c>
      <c r="C69" s="308"/>
      <c r="D69" s="113">
        <v>7.6231744503290004</v>
      </c>
      <c r="E69" s="115">
        <v>4275</v>
      </c>
      <c r="F69" s="114">
        <v>4274</v>
      </c>
      <c r="G69" s="114">
        <v>4255</v>
      </c>
      <c r="H69" s="114">
        <v>4080</v>
      </c>
      <c r="I69" s="140">
        <v>4128</v>
      </c>
      <c r="J69" s="115">
        <v>147</v>
      </c>
      <c r="K69" s="116">
        <v>3.5610465116279069</v>
      </c>
    </row>
    <row r="70" spans="1:11" ht="14.1" customHeight="1" x14ac:dyDescent="0.2">
      <c r="A70" s="306" t="s">
        <v>305</v>
      </c>
      <c r="B70" s="307" t="s">
        <v>306</v>
      </c>
      <c r="C70" s="308"/>
      <c r="D70" s="113">
        <v>6.9562581358440774</v>
      </c>
      <c r="E70" s="115">
        <v>3901</v>
      </c>
      <c r="F70" s="114">
        <v>3902</v>
      </c>
      <c r="G70" s="114">
        <v>3888</v>
      </c>
      <c r="H70" s="114">
        <v>3712</v>
      </c>
      <c r="I70" s="140">
        <v>3772</v>
      </c>
      <c r="J70" s="115">
        <v>129</v>
      </c>
      <c r="K70" s="116">
        <v>3.4199363732767765</v>
      </c>
    </row>
    <row r="71" spans="1:11" ht="14.1" customHeight="1" x14ac:dyDescent="0.2">
      <c r="A71" s="306"/>
      <c r="B71" s="307" t="s">
        <v>307</v>
      </c>
      <c r="C71" s="308"/>
      <c r="D71" s="113">
        <v>3.9176875479234652</v>
      </c>
      <c r="E71" s="115">
        <v>2197</v>
      </c>
      <c r="F71" s="114">
        <v>2206</v>
      </c>
      <c r="G71" s="114">
        <v>2206</v>
      </c>
      <c r="H71" s="114">
        <v>2119</v>
      </c>
      <c r="I71" s="140">
        <v>2109</v>
      </c>
      <c r="J71" s="115">
        <v>88</v>
      </c>
      <c r="K71" s="116">
        <v>4.172593646277857</v>
      </c>
    </row>
    <row r="72" spans="1:11" ht="14.1" customHeight="1" x14ac:dyDescent="0.2">
      <c r="A72" s="306">
        <v>84</v>
      </c>
      <c r="B72" s="307" t="s">
        <v>308</v>
      </c>
      <c r="C72" s="308"/>
      <c r="D72" s="113">
        <v>2.2735783448349651</v>
      </c>
      <c r="E72" s="115">
        <v>1275</v>
      </c>
      <c r="F72" s="114">
        <v>1286</v>
      </c>
      <c r="G72" s="114">
        <v>1277</v>
      </c>
      <c r="H72" s="114">
        <v>1255</v>
      </c>
      <c r="I72" s="140">
        <v>1258</v>
      </c>
      <c r="J72" s="115">
        <v>17</v>
      </c>
      <c r="K72" s="116">
        <v>1.3513513513513513</v>
      </c>
    </row>
    <row r="73" spans="1:11" ht="14.1" customHeight="1" x14ac:dyDescent="0.2">
      <c r="A73" s="306" t="s">
        <v>309</v>
      </c>
      <c r="B73" s="307" t="s">
        <v>310</v>
      </c>
      <c r="C73" s="308"/>
      <c r="D73" s="113">
        <v>1.5228516913639687</v>
      </c>
      <c r="E73" s="115">
        <v>854</v>
      </c>
      <c r="F73" s="114">
        <v>859</v>
      </c>
      <c r="G73" s="114">
        <v>849</v>
      </c>
      <c r="H73" s="114">
        <v>830</v>
      </c>
      <c r="I73" s="140">
        <v>839</v>
      </c>
      <c r="J73" s="115">
        <v>15</v>
      </c>
      <c r="K73" s="116">
        <v>1.7878426698450536</v>
      </c>
    </row>
    <row r="74" spans="1:11" ht="14.1" customHeight="1" x14ac:dyDescent="0.2">
      <c r="A74" s="306" t="s">
        <v>311</v>
      </c>
      <c r="B74" s="307" t="s">
        <v>312</v>
      </c>
      <c r="C74" s="308"/>
      <c r="D74" s="113">
        <v>0.34415734945344961</v>
      </c>
      <c r="E74" s="115">
        <v>193</v>
      </c>
      <c r="F74" s="114">
        <v>199</v>
      </c>
      <c r="G74" s="114">
        <v>201</v>
      </c>
      <c r="H74" s="114">
        <v>198</v>
      </c>
      <c r="I74" s="140">
        <v>196</v>
      </c>
      <c r="J74" s="115">
        <v>-3</v>
      </c>
      <c r="K74" s="116">
        <v>-1.5306122448979591</v>
      </c>
    </row>
    <row r="75" spans="1:11" ht="14.1" customHeight="1" x14ac:dyDescent="0.2">
      <c r="A75" s="306" t="s">
        <v>313</v>
      </c>
      <c r="B75" s="307" t="s">
        <v>314</v>
      </c>
      <c r="C75" s="308"/>
      <c r="D75" s="113">
        <v>0.1390894987428449</v>
      </c>
      <c r="E75" s="115">
        <v>78</v>
      </c>
      <c r="F75" s="114">
        <v>75</v>
      </c>
      <c r="G75" s="114">
        <v>73</v>
      </c>
      <c r="H75" s="114">
        <v>74</v>
      </c>
      <c r="I75" s="140">
        <v>74</v>
      </c>
      <c r="J75" s="115">
        <v>4</v>
      </c>
      <c r="K75" s="116">
        <v>5.4054054054054053</v>
      </c>
    </row>
    <row r="76" spans="1:11" ht="14.1" customHeight="1" x14ac:dyDescent="0.2">
      <c r="A76" s="306">
        <v>91</v>
      </c>
      <c r="B76" s="307" t="s">
        <v>315</v>
      </c>
      <c r="C76" s="308"/>
      <c r="D76" s="113" t="s">
        <v>513</v>
      </c>
      <c r="E76" s="115" t="s">
        <v>513</v>
      </c>
      <c r="F76" s="114">
        <v>59</v>
      </c>
      <c r="G76" s="114">
        <v>57</v>
      </c>
      <c r="H76" s="114">
        <v>55</v>
      </c>
      <c r="I76" s="140">
        <v>56</v>
      </c>
      <c r="J76" s="115" t="s">
        <v>513</v>
      </c>
      <c r="K76" s="116" t="s">
        <v>513</v>
      </c>
    </row>
    <row r="77" spans="1:11" ht="14.1" customHeight="1" x14ac:dyDescent="0.2">
      <c r="A77" s="306">
        <v>92</v>
      </c>
      <c r="B77" s="307" t="s">
        <v>316</v>
      </c>
      <c r="C77" s="308"/>
      <c r="D77" s="113">
        <v>0.19793505590327931</v>
      </c>
      <c r="E77" s="115">
        <v>111</v>
      </c>
      <c r="F77" s="114">
        <v>108</v>
      </c>
      <c r="G77" s="114">
        <v>106</v>
      </c>
      <c r="H77" s="114">
        <v>119</v>
      </c>
      <c r="I77" s="140">
        <v>114</v>
      </c>
      <c r="J77" s="115">
        <v>-3</v>
      </c>
      <c r="K77" s="116">
        <v>-2.6315789473684212</v>
      </c>
    </row>
    <row r="78" spans="1:11" ht="14.1" customHeight="1" x14ac:dyDescent="0.2">
      <c r="A78" s="306">
        <v>93</v>
      </c>
      <c r="B78" s="307" t="s">
        <v>317</v>
      </c>
      <c r="C78" s="308"/>
      <c r="D78" s="113">
        <v>0.12482390912819416</v>
      </c>
      <c r="E78" s="115">
        <v>70</v>
      </c>
      <c r="F78" s="114">
        <v>71</v>
      </c>
      <c r="G78" s="114">
        <v>72</v>
      </c>
      <c r="H78" s="114">
        <v>75</v>
      </c>
      <c r="I78" s="140">
        <v>71</v>
      </c>
      <c r="J78" s="115">
        <v>-1</v>
      </c>
      <c r="K78" s="116">
        <v>-1.408450704225352</v>
      </c>
    </row>
    <row r="79" spans="1:11" ht="14.1" customHeight="1" x14ac:dyDescent="0.2">
      <c r="A79" s="306">
        <v>94</v>
      </c>
      <c r="B79" s="307" t="s">
        <v>318</v>
      </c>
      <c r="C79" s="308"/>
      <c r="D79" s="113">
        <v>0.13730630004101357</v>
      </c>
      <c r="E79" s="115">
        <v>77</v>
      </c>
      <c r="F79" s="114">
        <v>73</v>
      </c>
      <c r="G79" s="114">
        <v>70</v>
      </c>
      <c r="H79" s="114">
        <v>69</v>
      </c>
      <c r="I79" s="140">
        <v>70</v>
      </c>
      <c r="J79" s="115">
        <v>7</v>
      </c>
      <c r="K79" s="116">
        <v>10</v>
      </c>
    </row>
    <row r="80" spans="1:11" ht="14.1" customHeight="1" x14ac:dyDescent="0.2">
      <c r="A80" s="306" t="s">
        <v>319</v>
      </c>
      <c r="B80" s="307" t="s">
        <v>320</v>
      </c>
      <c r="C80" s="308"/>
      <c r="D80" s="113" t="s">
        <v>513</v>
      </c>
      <c r="E80" s="115" t="s">
        <v>513</v>
      </c>
      <c r="F80" s="114">
        <v>3</v>
      </c>
      <c r="G80" s="114">
        <v>3</v>
      </c>
      <c r="H80" s="114">
        <v>3</v>
      </c>
      <c r="I80" s="140">
        <v>3</v>
      </c>
      <c r="J80" s="115" t="s">
        <v>513</v>
      </c>
      <c r="K80" s="116" t="s">
        <v>513</v>
      </c>
    </row>
    <row r="81" spans="1:11" ht="14.1" customHeight="1" x14ac:dyDescent="0.2">
      <c r="A81" s="310" t="s">
        <v>321</v>
      </c>
      <c r="B81" s="311" t="s">
        <v>224</v>
      </c>
      <c r="C81" s="312"/>
      <c r="D81" s="125">
        <v>1.3819789939192924</v>
      </c>
      <c r="E81" s="143">
        <v>775</v>
      </c>
      <c r="F81" s="144">
        <v>1086</v>
      </c>
      <c r="G81" s="144">
        <v>1090</v>
      </c>
      <c r="H81" s="144">
        <v>1064</v>
      </c>
      <c r="I81" s="145">
        <v>1080</v>
      </c>
      <c r="J81" s="143">
        <v>-305</v>
      </c>
      <c r="K81" s="146">
        <v>-28.24074074074074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7690</v>
      </c>
      <c r="E12" s="114">
        <v>7917</v>
      </c>
      <c r="F12" s="114">
        <v>7999</v>
      </c>
      <c r="G12" s="114">
        <v>8086</v>
      </c>
      <c r="H12" s="140">
        <v>7928</v>
      </c>
      <c r="I12" s="115">
        <v>-238</v>
      </c>
      <c r="J12" s="116">
        <v>-3.0020181634712411</v>
      </c>
      <c r="K12"/>
      <c r="L12"/>
      <c r="M12"/>
      <c r="N12"/>
      <c r="O12"/>
      <c r="P12"/>
    </row>
    <row r="13" spans="1:16" s="110" customFormat="1" ht="14.45" customHeight="1" x14ac:dyDescent="0.2">
      <c r="A13" s="120" t="s">
        <v>105</v>
      </c>
      <c r="B13" s="119" t="s">
        <v>106</v>
      </c>
      <c r="C13" s="113">
        <v>46.488946684005199</v>
      </c>
      <c r="D13" s="115">
        <v>3575</v>
      </c>
      <c r="E13" s="114">
        <v>3654</v>
      </c>
      <c r="F13" s="114">
        <v>3688</v>
      </c>
      <c r="G13" s="114">
        <v>3758</v>
      </c>
      <c r="H13" s="140">
        <v>3712</v>
      </c>
      <c r="I13" s="115">
        <v>-137</v>
      </c>
      <c r="J13" s="116">
        <v>-3.6907327586206895</v>
      </c>
      <c r="K13"/>
      <c r="L13"/>
      <c r="M13"/>
      <c r="N13"/>
      <c r="O13"/>
      <c r="P13"/>
    </row>
    <row r="14" spans="1:16" s="110" customFormat="1" ht="14.45" customHeight="1" x14ac:dyDescent="0.2">
      <c r="A14" s="120"/>
      <c r="B14" s="119" t="s">
        <v>107</v>
      </c>
      <c r="C14" s="113">
        <v>53.511053315994801</v>
      </c>
      <c r="D14" s="115">
        <v>4115</v>
      </c>
      <c r="E14" s="114">
        <v>4263</v>
      </c>
      <c r="F14" s="114">
        <v>4311</v>
      </c>
      <c r="G14" s="114">
        <v>4328</v>
      </c>
      <c r="H14" s="140">
        <v>4216</v>
      </c>
      <c r="I14" s="115">
        <v>-101</v>
      </c>
      <c r="J14" s="116">
        <v>-2.3956356736242883</v>
      </c>
      <c r="K14"/>
      <c r="L14"/>
      <c r="M14"/>
      <c r="N14"/>
      <c r="O14"/>
      <c r="P14"/>
    </row>
    <row r="15" spans="1:16" s="110" customFormat="1" ht="14.45" customHeight="1" x14ac:dyDescent="0.2">
      <c r="A15" s="118" t="s">
        <v>105</v>
      </c>
      <c r="B15" s="121" t="s">
        <v>108</v>
      </c>
      <c r="C15" s="113">
        <v>13.979193758127439</v>
      </c>
      <c r="D15" s="115">
        <v>1075</v>
      </c>
      <c r="E15" s="114">
        <v>1081</v>
      </c>
      <c r="F15" s="114">
        <v>1125</v>
      </c>
      <c r="G15" s="114">
        <v>1181</v>
      </c>
      <c r="H15" s="140">
        <v>1037</v>
      </c>
      <c r="I15" s="115">
        <v>38</v>
      </c>
      <c r="J15" s="116">
        <v>3.664416586306654</v>
      </c>
      <c r="K15"/>
      <c r="L15"/>
      <c r="M15"/>
      <c r="N15"/>
      <c r="O15"/>
      <c r="P15"/>
    </row>
    <row r="16" spans="1:16" s="110" customFormat="1" ht="14.45" customHeight="1" x14ac:dyDescent="0.2">
      <c r="A16" s="118"/>
      <c r="B16" s="121" t="s">
        <v>109</v>
      </c>
      <c r="C16" s="113">
        <v>39.570871261378414</v>
      </c>
      <c r="D16" s="115">
        <v>3043</v>
      </c>
      <c r="E16" s="114">
        <v>3143</v>
      </c>
      <c r="F16" s="114">
        <v>3161</v>
      </c>
      <c r="G16" s="114">
        <v>3172</v>
      </c>
      <c r="H16" s="140">
        <v>3198</v>
      </c>
      <c r="I16" s="115">
        <v>-155</v>
      </c>
      <c r="J16" s="116">
        <v>-4.8467792370231395</v>
      </c>
      <c r="K16"/>
      <c r="L16"/>
      <c r="M16"/>
      <c r="N16"/>
      <c r="O16"/>
      <c r="P16"/>
    </row>
    <row r="17" spans="1:16" s="110" customFormat="1" ht="14.45" customHeight="1" x14ac:dyDescent="0.2">
      <c r="A17" s="118"/>
      <c r="B17" s="121" t="s">
        <v>110</v>
      </c>
      <c r="C17" s="113">
        <v>22.418725617685304</v>
      </c>
      <c r="D17" s="115">
        <v>1724</v>
      </c>
      <c r="E17" s="114">
        <v>1770</v>
      </c>
      <c r="F17" s="114">
        <v>1795</v>
      </c>
      <c r="G17" s="114">
        <v>1822</v>
      </c>
      <c r="H17" s="140">
        <v>1870</v>
      </c>
      <c r="I17" s="115">
        <v>-146</v>
      </c>
      <c r="J17" s="116">
        <v>-7.8074866310160429</v>
      </c>
      <c r="K17"/>
      <c r="L17"/>
      <c r="M17"/>
      <c r="N17"/>
      <c r="O17"/>
      <c r="P17"/>
    </row>
    <row r="18" spans="1:16" s="110" customFormat="1" ht="14.45" customHeight="1" x14ac:dyDescent="0.2">
      <c r="A18" s="120"/>
      <c r="B18" s="121" t="s">
        <v>111</v>
      </c>
      <c r="C18" s="113">
        <v>24.031209362808841</v>
      </c>
      <c r="D18" s="115">
        <v>1848</v>
      </c>
      <c r="E18" s="114">
        <v>1923</v>
      </c>
      <c r="F18" s="114">
        <v>1918</v>
      </c>
      <c r="G18" s="114">
        <v>1911</v>
      </c>
      <c r="H18" s="140">
        <v>1823</v>
      </c>
      <c r="I18" s="115">
        <v>25</v>
      </c>
      <c r="J18" s="116">
        <v>1.3713658804168953</v>
      </c>
      <c r="K18"/>
      <c r="L18"/>
      <c r="M18"/>
      <c r="N18"/>
      <c r="O18"/>
      <c r="P18"/>
    </row>
    <row r="19" spans="1:16" s="110" customFormat="1" ht="14.45" customHeight="1" x14ac:dyDescent="0.2">
      <c r="A19" s="120"/>
      <c r="B19" s="121" t="s">
        <v>112</v>
      </c>
      <c r="C19" s="113">
        <v>2.7308192457737319</v>
      </c>
      <c r="D19" s="115">
        <v>210</v>
      </c>
      <c r="E19" s="114">
        <v>218</v>
      </c>
      <c r="F19" s="114">
        <v>219</v>
      </c>
      <c r="G19" s="114">
        <v>195</v>
      </c>
      <c r="H19" s="140">
        <v>176</v>
      </c>
      <c r="I19" s="115">
        <v>34</v>
      </c>
      <c r="J19" s="116">
        <v>19.318181818181817</v>
      </c>
      <c r="K19"/>
      <c r="L19"/>
      <c r="M19"/>
      <c r="N19"/>
      <c r="O19"/>
      <c r="P19"/>
    </row>
    <row r="20" spans="1:16" s="110" customFormat="1" ht="14.45" customHeight="1" x14ac:dyDescent="0.2">
      <c r="A20" s="120" t="s">
        <v>113</v>
      </c>
      <c r="B20" s="119" t="s">
        <v>116</v>
      </c>
      <c r="C20" s="113">
        <v>94.59037711313394</v>
      </c>
      <c r="D20" s="115">
        <v>7274</v>
      </c>
      <c r="E20" s="114">
        <v>7484</v>
      </c>
      <c r="F20" s="114">
        <v>7546</v>
      </c>
      <c r="G20" s="114">
        <v>7654</v>
      </c>
      <c r="H20" s="140">
        <v>7487</v>
      </c>
      <c r="I20" s="115">
        <v>-213</v>
      </c>
      <c r="J20" s="116">
        <v>-2.8449312141044478</v>
      </c>
      <c r="K20"/>
      <c r="L20"/>
      <c r="M20"/>
      <c r="N20"/>
      <c r="O20"/>
      <c r="P20"/>
    </row>
    <row r="21" spans="1:16" s="110" customFormat="1" ht="14.45" customHeight="1" x14ac:dyDescent="0.2">
      <c r="A21" s="123"/>
      <c r="B21" s="124" t="s">
        <v>117</v>
      </c>
      <c r="C21" s="125">
        <v>5.2145643693107928</v>
      </c>
      <c r="D21" s="143">
        <v>401</v>
      </c>
      <c r="E21" s="144">
        <v>419</v>
      </c>
      <c r="F21" s="144">
        <v>438</v>
      </c>
      <c r="G21" s="144">
        <v>418</v>
      </c>
      <c r="H21" s="145">
        <v>426</v>
      </c>
      <c r="I21" s="143">
        <v>-25</v>
      </c>
      <c r="J21" s="146">
        <v>-5.868544600938967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121792</v>
      </c>
      <c r="E23" s="114">
        <v>126422</v>
      </c>
      <c r="F23" s="114">
        <v>126864</v>
      </c>
      <c r="G23" s="114">
        <v>128228</v>
      </c>
      <c r="H23" s="140">
        <v>125044</v>
      </c>
      <c r="I23" s="115">
        <v>-3252</v>
      </c>
      <c r="J23" s="116">
        <v>-2.6006845590352197</v>
      </c>
      <c r="K23"/>
      <c r="L23"/>
      <c r="M23"/>
      <c r="N23"/>
      <c r="O23"/>
      <c r="P23"/>
    </row>
    <row r="24" spans="1:16" s="110" customFormat="1" ht="14.45" customHeight="1" x14ac:dyDescent="0.2">
      <c r="A24" s="120" t="s">
        <v>105</v>
      </c>
      <c r="B24" s="119" t="s">
        <v>106</v>
      </c>
      <c r="C24" s="113">
        <v>44.745139253809775</v>
      </c>
      <c r="D24" s="115">
        <v>54496</v>
      </c>
      <c r="E24" s="114">
        <v>56221</v>
      </c>
      <c r="F24" s="114">
        <v>56337</v>
      </c>
      <c r="G24" s="114">
        <v>56991</v>
      </c>
      <c r="H24" s="140">
        <v>55648</v>
      </c>
      <c r="I24" s="115">
        <v>-1152</v>
      </c>
      <c r="J24" s="116">
        <v>-2.0701552616446235</v>
      </c>
      <c r="K24"/>
      <c r="L24"/>
      <c r="M24"/>
      <c r="N24"/>
      <c r="O24"/>
      <c r="P24"/>
    </row>
    <row r="25" spans="1:16" s="110" customFormat="1" ht="14.45" customHeight="1" x14ac:dyDescent="0.2">
      <c r="A25" s="120"/>
      <c r="B25" s="119" t="s">
        <v>107</v>
      </c>
      <c r="C25" s="113">
        <v>55.254860746190225</v>
      </c>
      <c r="D25" s="115">
        <v>67296</v>
      </c>
      <c r="E25" s="114">
        <v>70201</v>
      </c>
      <c r="F25" s="114">
        <v>70527</v>
      </c>
      <c r="G25" s="114">
        <v>71237</v>
      </c>
      <c r="H25" s="140">
        <v>69396</v>
      </c>
      <c r="I25" s="115">
        <v>-2100</v>
      </c>
      <c r="J25" s="116">
        <v>-3.0261110150440946</v>
      </c>
      <c r="K25"/>
      <c r="L25"/>
      <c r="M25"/>
      <c r="N25"/>
      <c r="O25"/>
      <c r="P25"/>
    </row>
    <row r="26" spans="1:16" s="110" customFormat="1" ht="14.45" customHeight="1" x14ac:dyDescent="0.2">
      <c r="A26" s="118" t="s">
        <v>105</v>
      </c>
      <c r="B26" s="121" t="s">
        <v>108</v>
      </c>
      <c r="C26" s="113">
        <v>15.221853652128219</v>
      </c>
      <c r="D26" s="115">
        <v>18539</v>
      </c>
      <c r="E26" s="114">
        <v>19536</v>
      </c>
      <c r="F26" s="114">
        <v>19583</v>
      </c>
      <c r="G26" s="114">
        <v>20556</v>
      </c>
      <c r="H26" s="140">
        <v>18278</v>
      </c>
      <c r="I26" s="115">
        <v>261</v>
      </c>
      <c r="J26" s="116">
        <v>1.4279461647882701</v>
      </c>
      <c r="K26"/>
      <c r="L26"/>
      <c r="M26"/>
      <c r="N26"/>
      <c r="O26"/>
      <c r="P26"/>
    </row>
    <row r="27" spans="1:16" s="110" customFormat="1" ht="14.45" customHeight="1" x14ac:dyDescent="0.2">
      <c r="A27" s="118"/>
      <c r="B27" s="121" t="s">
        <v>109</v>
      </c>
      <c r="C27" s="113">
        <v>41.124211770888074</v>
      </c>
      <c r="D27" s="115">
        <v>50086</v>
      </c>
      <c r="E27" s="114">
        <v>52315</v>
      </c>
      <c r="F27" s="114">
        <v>52419</v>
      </c>
      <c r="G27" s="114">
        <v>52835</v>
      </c>
      <c r="H27" s="140">
        <v>52954</v>
      </c>
      <c r="I27" s="115">
        <v>-2868</v>
      </c>
      <c r="J27" s="116">
        <v>-5.4160214525814858</v>
      </c>
      <c r="K27"/>
      <c r="L27"/>
      <c r="M27"/>
      <c r="N27"/>
      <c r="O27"/>
      <c r="P27"/>
    </row>
    <row r="28" spans="1:16" s="110" customFormat="1" ht="14.45" customHeight="1" x14ac:dyDescent="0.2">
      <c r="A28" s="118"/>
      <c r="B28" s="121" t="s">
        <v>110</v>
      </c>
      <c r="C28" s="113">
        <v>21.836409616395166</v>
      </c>
      <c r="D28" s="115">
        <v>26595</v>
      </c>
      <c r="E28" s="114">
        <v>27262</v>
      </c>
      <c r="F28" s="114">
        <v>27616</v>
      </c>
      <c r="G28" s="114">
        <v>28005</v>
      </c>
      <c r="H28" s="140">
        <v>28144</v>
      </c>
      <c r="I28" s="115">
        <v>-1549</v>
      </c>
      <c r="J28" s="116">
        <v>-5.503837407617965</v>
      </c>
      <c r="K28"/>
      <c r="L28"/>
      <c r="M28"/>
      <c r="N28"/>
      <c r="O28"/>
      <c r="P28"/>
    </row>
    <row r="29" spans="1:16" s="110" customFormat="1" ht="14.45" customHeight="1" x14ac:dyDescent="0.2">
      <c r="A29" s="118"/>
      <c r="B29" s="121" t="s">
        <v>111</v>
      </c>
      <c r="C29" s="113">
        <v>21.816703888596951</v>
      </c>
      <c r="D29" s="115">
        <v>26571</v>
      </c>
      <c r="E29" s="114">
        <v>27308</v>
      </c>
      <c r="F29" s="114">
        <v>27245</v>
      </c>
      <c r="G29" s="114">
        <v>26831</v>
      </c>
      <c r="H29" s="140">
        <v>25668</v>
      </c>
      <c r="I29" s="115">
        <v>903</v>
      </c>
      <c r="J29" s="116">
        <v>3.5179990649836372</v>
      </c>
      <c r="K29"/>
      <c r="L29"/>
      <c r="M29"/>
      <c r="N29"/>
      <c r="O29"/>
      <c r="P29"/>
    </row>
    <row r="30" spans="1:16" s="110" customFormat="1" ht="14.45" customHeight="1" x14ac:dyDescent="0.2">
      <c r="A30" s="120"/>
      <c r="B30" s="121" t="s">
        <v>112</v>
      </c>
      <c r="C30" s="113">
        <v>2.6225039411455597</v>
      </c>
      <c r="D30" s="115">
        <v>3194</v>
      </c>
      <c r="E30" s="114">
        <v>3314</v>
      </c>
      <c r="F30" s="114">
        <v>3386</v>
      </c>
      <c r="G30" s="114">
        <v>2857</v>
      </c>
      <c r="H30" s="140">
        <v>2762</v>
      </c>
      <c r="I30" s="115">
        <v>432</v>
      </c>
      <c r="J30" s="116">
        <v>15.640839971035481</v>
      </c>
      <c r="K30"/>
      <c r="L30"/>
      <c r="M30"/>
      <c r="N30"/>
      <c r="O30"/>
      <c r="P30"/>
    </row>
    <row r="31" spans="1:16" s="110" customFormat="1" ht="14.45" customHeight="1" x14ac:dyDescent="0.2">
      <c r="A31" s="120" t="s">
        <v>113</v>
      </c>
      <c r="B31" s="119" t="s">
        <v>116</v>
      </c>
      <c r="C31" s="113">
        <v>93.941309774040988</v>
      </c>
      <c r="D31" s="115">
        <v>114413</v>
      </c>
      <c r="E31" s="114">
        <v>118509</v>
      </c>
      <c r="F31" s="114">
        <v>119471</v>
      </c>
      <c r="G31" s="114">
        <v>120876</v>
      </c>
      <c r="H31" s="140">
        <v>118079</v>
      </c>
      <c r="I31" s="115">
        <v>-3666</v>
      </c>
      <c r="J31" s="116">
        <v>-3.104701089948255</v>
      </c>
      <c r="K31"/>
      <c r="L31"/>
      <c r="M31"/>
      <c r="N31"/>
      <c r="O31"/>
      <c r="P31"/>
    </row>
    <row r="32" spans="1:16" s="110" customFormat="1" ht="14.45" customHeight="1" x14ac:dyDescent="0.2">
      <c r="A32" s="123"/>
      <c r="B32" s="124" t="s">
        <v>117</v>
      </c>
      <c r="C32" s="125">
        <v>5.8838018917498687</v>
      </c>
      <c r="D32" s="143">
        <v>7166</v>
      </c>
      <c r="E32" s="144">
        <v>7696</v>
      </c>
      <c r="F32" s="144">
        <v>7177</v>
      </c>
      <c r="G32" s="144">
        <v>7128</v>
      </c>
      <c r="H32" s="145">
        <v>6741</v>
      </c>
      <c r="I32" s="143">
        <v>425</v>
      </c>
      <c r="J32" s="146">
        <v>6.3047025663848091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8812</v>
      </c>
      <c r="E56" s="114">
        <v>9148</v>
      </c>
      <c r="F56" s="114">
        <v>9208</v>
      </c>
      <c r="G56" s="114">
        <v>9333</v>
      </c>
      <c r="H56" s="140">
        <v>9127</v>
      </c>
      <c r="I56" s="115">
        <v>-315</v>
      </c>
      <c r="J56" s="116">
        <v>-3.4512983455680946</v>
      </c>
      <c r="K56"/>
      <c r="L56"/>
      <c r="M56"/>
      <c r="N56"/>
      <c r="O56"/>
      <c r="P56"/>
    </row>
    <row r="57" spans="1:16" s="110" customFormat="1" ht="14.45" customHeight="1" x14ac:dyDescent="0.2">
      <c r="A57" s="120" t="s">
        <v>105</v>
      </c>
      <c r="B57" s="119" t="s">
        <v>106</v>
      </c>
      <c r="C57" s="113">
        <v>45.335905583295506</v>
      </c>
      <c r="D57" s="115">
        <v>3995</v>
      </c>
      <c r="E57" s="114">
        <v>4148</v>
      </c>
      <c r="F57" s="114">
        <v>4134</v>
      </c>
      <c r="G57" s="114">
        <v>4208</v>
      </c>
      <c r="H57" s="140">
        <v>4119</v>
      </c>
      <c r="I57" s="115">
        <v>-124</v>
      </c>
      <c r="J57" s="116">
        <v>-3.0104394270453994</v>
      </c>
    </row>
    <row r="58" spans="1:16" s="110" customFormat="1" ht="14.45" customHeight="1" x14ac:dyDescent="0.2">
      <c r="A58" s="120"/>
      <c r="B58" s="119" t="s">
        <v>107</v>
      </c>
      <c r="C58" s="113">
        <v>54.664094416704494</v>
      </c>
      <c r="D58" s="115">
        <v>4817</v>
      </c>
      <c r="E58" s="114">
        <v>5000</v>
      </c>
      <c r="F58" s="114">
        <v>5074</v>
      </c>
      <c r="G58" s="114">
        <v>5125</v>
      </c>
      <c r="H58" s="140">
        <v>5008</v>
      </c>
      <c r="I58" s="115">
        <v>-191</v>
      </c>
      <c r="J58" s="116">
        <v>-3.8138977635782747</v>
      </c>
    </row>
    <row r="59" spans="1:16" s="110" customFormat="1" ht="14.45" customHeight="1" x14ac:dyDescent="0.2">
      <c r="A59" s="118" t="s">
        <v>105</v>
      </c>
      <c r="B59" s="121" t="s">
        <v>108</v>
      </c>
      <c r="C59" s="113">
        <v>13.833408987743985</v>
      </c>
      <c r="D59" s="115">
        <v>1219</v>
      </c>
      <c r="E59" s="114">
        <v>1259</v>
      </c>
      <c r="F59" s="114">
        <v>1292</v>
      </c>
      <c r="G59" s="114">
        <v>1373</v>
      </c>
      <c r="H59" s="140">
        <v>1198</v>
      </c>
      <c r="I59" s="115">
        <v>21</v>
      </c>
      <c r="J59" s="116">
        <v>1.7529215358931554</v>
      </c>
    </row>
    <row r="60" spans="1:16" s="110" customFormat="1" ht="14.45" customHeight="1" x14ac:dyDescent="0.2">
      <c r="A60" s="118"/>
      <c r="B60" s="121" t="s">
        <v>109</v>
      </c>
      <c r="C60" s="113">
        <v>38.243304584657288</v>
      </c>
      <c r="D60" s="115">
        <v>3370</v>
      </c>
      <c r="E60" s="114">
        <v>3539</v>
      </c>
      <c r="F60" s="114">
        <v>3522</v>
      </c>
      <c r="G60" s="114">
        <v>3545</v>
      </c>
      <c r="H60" s="140">
        <v>3566</v>
      </c>
      <c r="I60" s="115">
        <v>-196</v>
      </c>
      <c r="J60" s="116">
        <v>-5.4963544587773416</v>
      </c>
    </row>
    <row r="61" spans="1:16" s="110" customFormat="1" ht="14.45" customHeight="1" x14ac:dyDescent="0.2">
      <c r="A61" s="118"/>
      <c r="B61" s="121" t="s">
        <v>110</v>
      </c>
      <c r="C61" s="113">
        <v>22.855197458011801</v>
      </c>
      <c r="D61" s="115">
        <v>2014</v>
      </c>
      <c r="E61" s="114">
        <v>2088</v>
      </c>
      <c r="F61" s="114">
        <v>2148</v>
      </c>
      <c r="G61" s="114">
        <v>2174</v>
      </c>
      <c r="H61" s="140">
        <v>2207</v>
      </c>
      <c r="I61" s="115">
        <v>-193</v>
      </c>
      <c r="J61" s="116">
        <v>-8.7449025826914362</v>
      </c>
    </row>
    <row r="62" spans="1:16" s="110" customFormat="1" ht="14.45" customHeight="1" x14ac:dyDescent="0.2">
      <c r="A62" s="120"/>
      <c r="B62" s="121" t="s">
        <v>111</v>
      </c>
      <c r="C62" s="113">
        <v>25.068088969586928</v>
      </c>
      <c r="D62" s="115">
        <v>2209</v>
      </c>
      <c r="E62" s="114">
        <v>2262</v>
      </c>
      <c r="F62" s="114">
        <v>2246</v>
      </c>
      <c r="G62" s="114">
        <v>2241</v>
      </c>
      <c r="H62" s="140">
        <v>2156</v>
      </c>
      <c r="I62" s="115">
        <v>53</v>
      </c>
      <c r="J62" s="116">
        <v>2.458256029684601</v>
      </c>
    </row>
    <row r="63" spans="1:16" s="110" customFormat="1" ht="14.45" customHeight="1" x14ac:dyDescent="0.2">
      <c r="A63" s="120"/>
      <c r="B63" s="121" t="s">
        <v>112</v>
      </c>
      <c r="C63" s="113">
        <v>2.9391738538356784</v>
      </c>
      <c r="D63" s="115">
        <v>259</v>
      </c>
      <c r="E63" s="114">
        <v>262</v>
      </c>
      <c r="F63" s="114">
        <v>254</v>
      </c>
      <c r="G63" s="114">
        <v>229</v>
      </c>
      <c r="H63" s="140">
        <v>212</v>
      </c>
      <c r="I63" s="115">
        <v>47</v>
      </c>
      <c r="J63" s="116">
        <v>22.169811320754718</v>
      </c>
    </row>
    <row r="64" spans="1:16" s="110" customFormat="1" ht="14.45" customHeight="1" x14ac:dyDescent="0.2">
      <c r="A64" s="120" t="s">
        <v>113</v>
      </c>
      <c r="B64" s="119" t="s">
        <v>116</v>
      </c>
      <c r="C64" s="113">
        <v>95.823876532001819</v>
      </c>
      <c r="D64" s="115">
        <v>8444</v>
      </c>
      <c r="E64" s="114">
        <v>8755</v>
      </c>
      <c r="F64" s="114">
        <v>8826</v>
      </c>
      <c r="G64" s="114">
        <v>8938</v>
      </c>
      <c r="H64" s="140">
        <v>8744</v>
      </c>
      <c r="I64" s="115">
        <v>-300</v>
      </c>
      <c r="J64" s="116">
        <v>-3.4309240622140895</v>
      </c>
    </row>
    <row r="65" spans="1:10" s="110" customFormat="1" ht="14.45" customHeight="1" x14ac:dyDescent="0.2">
      <c r="A65" s="123"/>
      <c r="B65" s="124" t="s">
        <v>117</v>
      </c>
      <c r="C65" s="125">
        <v>3.9945528824330458</v>
      </c>
      <c r="D65" s="143">
        <v>352</v>
      </c>
      <c r="E65" s="144">
        <v>376</v>
      </c>
      <c r="F65" s="144">
        <v>364</v>
      </c>
      <c r="G65" s="144">
        <v>379</v>
      </c>
      <c r="H65" s="145">
        <v>365</v>
      </c>
      <c r="I65" s="143">
        <v>-13</v>
      </c>
      <c r="J65" s="146">
        <v>-3.5616438356164384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7690</v>
      </c>
      <c r="G11" s="114">
        <v>7917</v>
      </c>
      <c r="H11" s="114">
        <v>7999</v>
      </c>
      <c r="I11" s="114">
        <v>8086</v>
      </c>
      <c r="J11" s="140">
        <v>7928</v>
      </c>
      <c r="K11" s="114">
        <v>-238</v>
      </c>
      <c r="L11" s="116">
        <v>-3.0020181634712411</v>
      </c>
    </row>
    <row r="12" spans="1:17" s="110" customFormat="1" ht="24" customHeight="1" x14ac:dyDescent="0.2">
      <c r="A12" s="604" t="s">
        <v>185</v>
      </c>
      <c r="B12" s="605"/>
      <c r="C12" s="605"/>
      <c r="D12" s="606"/>
      <c r="E12" s="113">
        <v>46.488946684005199</v>
      </c>
      <c r="F12" s="115">
        <v>3575</v>
      </c>
      <c r="G12" s="114">
        <v>3654</v>
      </c>
      <c r="H12" s="114">
        <v>3688</v>
      </c>
      <c r="I12" s="114">
        <v>3758</v>
      </c>
      <c r="J12" s="140">
        <v>3712</v>
      </c>
      <c r="K12" s="114">
        <v>-137</v>
      </c>
      <c r="L12" s="116">
        <v>-3.6907327586206895</v>
      </c>
    </row>
    <row r="13" spans="1:17" s="110" customFormat="1" ht="15" customHeight="1" x14ac:dyDescent="0.2">
      <c r="A13" s="120"/>
      <c r="B13" s="612" t="s">
        <v>107</v>
      </c>
      <c r="C13" s="612"/>
      <c r="E13" s="113">
        <v>53.511053315994801</v>
      </c>
      <c r="F13" s="115">
        <v>4115</v>
      </c>
      <c r="G13" s="114">
        <v>4263</v>
      </c>
      <c r="H13" s="114">
        <v>4311</v>
      </c>
      <c r="I13" s="114">
        <v>4328</v>
      </c>
      <c r="J13" s="140">
        <v>4216</v>
      </c>
      <c r="K13" s="114">
        <v>-101</v>
      </c>
      <c r="L13" s="116">
        <v>-2.3956356736242883</v>
      </c>
    </row>
    <row r="14" spans="1:17" s="110" customFormat="1" ht="22.5" customHeight="1" x14ac:dyDescent="0.2">
      <c r="A14" s="604" t="s">
        <v>186</v>
      </c>
      <c r="B14" s="605"/>
      <c r="C14" s="605"/>
      <c r="D14" s="606"/>
      <c r="E14" s="113">
        <v>13.979193758127439</v>
      </c>
      <c r="F14" s="115">
        <v>1075</v>
      </c>
      <c r="G14" s="114">
        <v>1081</v>
      </c>
      <c r="H14" s="114">
        <v>1125</v>
      </c>
      <c r="I14" s="114">
        <v>1181</v>
      </c>
      <c r="J14" s="140">
        <v>1037</v>
      </c>
      <c r="K14" s="114">
        <v>38</v>
      </c>
      <c r="L14" s="116">
        <v>3.664416586306654</v>
      </c>
    </row>
    <row r="15" spans="1:17" s="110" customFormat="1" ht="15" customHeight="1" x14ac:dyDescent="0.2">
      <c r="A15" s="120"/>
      <c r="B15" s="119"/>
      <c r="C15" s="258" t="s">
        <v>106</v>
      </c>
      <c r="E15" s="113">
        <v>50.697674418604649</v>
      </c>
      <c r="F15" s="115">
        <v>545</v>
      </c>
      <c r="G15" s="114">
        <v>538</v>
      </c>
      <c r="H15" s="114">
        <v>568</v>
      </c>
      <c r="I15" s="114">
        <v>602</v>
      </c>
      <c r="J15" s="140">
        <v>545</v>
      </c>
      <c r="K15" s="114">
        <v>0</v>
      </c>
      <c r="L15" s="116">
        <v>0</v>
      </c>
    </row>
    <row r="16" spans="1:17" s="110" customFormat="1" ht="15" customHeight="1" x14ac:dyDescent="0.2">
      <c r="A16" s="120"/>
      <c r="B16" s="119"/>
      <c r="C16" s="258" t="s">
        <v>107</v>
      </c>
      <c r="E16" s="113">
        <v>49.302325581395351</v>
      </c>
      <c r="F16" s="115">
        <v>530</v>
      </c>
      <c r="G16" s="114">
        <v>543</v>
      </c>
      <c r="H16" s="114">
        <v>557</v>
      </c>
      <c r="I16" s="114">
        <v>579</v>
      </c>
      <c r="J16" s="140">
        <v>492</v>
      </c>
      <c r="K16" s="114">
        <v>38</v>
      </c>
      <c r="L16" s="116">
        <v>7.7235772357723578</v>
      </c>
    </row>
    <row r="17" spans="1:12" s="110" customFormat="1" ht="15" customHeight="1" x14ac:dyDescent="0.2">
      <c r="A17" s="120"/>
      <c r="B17" s="121" t="s">
        <v>109</v>
      </c>
      <c r="C17" s="258"/>
      <c r="E17" s="113">
        <v>39.570871261378414</v>
      </c>
      <c r="F17" s="115">
        <v>3043</v>
      </c>
      <c r="G17" s="114">
        <v>3143</v>
      </c>
      <c r="H17" s="114">
        <v>3161</v>
      </c>
      <c r="I17" s="114">
        <v>3172</v>
      </c>
      <c r="J17" s="140">
        <v>3198</v>
      </c>
      <c r="K17" s="114">
        <v>-155</v>
      </c>
      <c r="L17" s="116">
        <v>-4.8467792370231395</v>
      </c>
    </row>
    <row r="18" spans="1:12" s="110" customFormat="1" ht="15" customHeight="1" x14ac:dyDescent="0.2">
      <c r="A18" s="120"/>
      <c r="B18" s="119"/>
      <c r="C18" s="258" t="s">
        <v>106</v>
      </c>
      <c r="E18" s="113">
        <v>41.669405192244497</v>
      </c>
      <c r="F18" s="115">
        <v>1268</v>
      </c>
      <c r="G18" s="114">
        <v>1294</v>
      </c>
      <c r="H18" s="114">
        <v>1283</v>
      </c>
      <c r="I18" s="114">
        <v>1294</v>
      </c>
      <c r="J18" s="140">
        <v>1340</v>
      </c>
      <c r="K18" s="114">
        <v>-72</v>
      </c>
      <c r="L18" s="116">
        <v>-5.3731343283582094</v>
      </c>
    </row>
    <row r="19" spans="1:12" s="110" customFormat="1" ht="15" customHeight="1" x14ac:dyDescent="0.2">
      <c r="A19" s="120"/>
      <c r="B19" s="119"/>
      <c r="C19" s="258" t="s">
        <v>107</v>
      </c>
      <c r="E19" s="113">
        <v>58.330594807755503</v>
      </c>
      <c r="F19" s="115">
        <v>1775</v>
      </c>
      <c r="G19" s="114">
        <v>1849</v>
      </c>
      <c r="H19" s="114">
        <v>1878</v>
      </c>
      <c r="I19" s="114">
        <v>1878</v>
      </c>
      <c r="J19" s="140">
        <v>1858</v>
      </c>
      <c r="K19" s="114">
        <v>-83</v>
      </c>
      <c r="L19" s="116">
        <v>-4.4671689989235741</v>
      </c>
    </row>
    <row r="20" spans="1:12" s="110" customFormat="1" ht="15" customHeight="1" x14ac:dyDescent="0.2">
      <c r="A20" s="120"/>
      <c r="B20" s="121" t="s">
        <v>110</v>
      </c>
      <c r="C20" s="258"/>
      <c r="E20" s="113">
        <v>22.418725617685304</v>
      </c>
      <c r="F20" s="115">
        <v>1724</v>
      </c>
      <c r="G20" s="114">
        <v>1770</v>
      </c>
      <c r="H20" s="114">
        <v>1795</v>
      </c>
      <c r="I20" s="114">
        <v>1822</v>
      </c>
      <c r="J20" s="140">
        <v>1870</v>
      </c>
      <c r="K20" s="114">
        <v>-146</v>
      </c>
      <c r="L20" s="116">
        <v>-7.8074866310160429</v>
      </c>
    </row>
    <row r="21" spans="1:12" s="110" customFormat="1" ht="15" customHeight="1" x14ac:dyDescent="0.2">
      <c r="A21" s="120"/>
      <c r="B21" s="119"/>
      <c r="C21" s="258" t="s">
        <v>106</v>
      </c>
      <c r="E21" s="113">
        <v>42.575406032482597</v>
      </c>
      <c r="F21" s="115">
        <v>734</v>
      </c>
      <c r="G21" s="114">
        <v>747</v>
      </c>
      <c r="H21" s="114">
        <v>755</v>
      </c>
      <c r="I21" s="114">
        <v>780</v>
      </c>
      <c r="J21" s="140">
        <v>799</v>
      </c>
      <c r="K21" s="114">
        <v>-65</v>
      </c>
      <c r="L21" s="116">
        <v>-8.1351689612015026</v>
      </c>
    </row>
    <row r="22" spans="1:12" s="110" customFormat="1" ht="15" customHeight="1" x14ac:dyDescent="0.2">
      <c r="A22" s="120"/>
      <c r="B22" s="119"/>
      <c r="C22" s="258" t="s">
        <v>107</v>
      </c>
      <c r="E22" s="113">
        <v>57.424593967517403</v>
      </c>
      <c r="F22" s="115">
        <v>990</v>
      </c>
      <c r="G22" s="114">
        <v>1023</v>
      </c>
      <c r="H22" s="114">
        <v>1040</v>
      </c>
      <c r="I22" s="114">
        <v>1042</v>
      </c>
      <c r="J22" s="140">
        <v>1071</v>
      </c>
      <c r="K22" s="114">
        <v>-81</v>
      </c>
      <c r="L22" s="116">
        <v>-7.5630252100840334</v>
      </c>
    </row>
    <row r="23" spans="1:12" s="110" customFormat="1" ht="15" customHeight="1" x14ac:dyDescent="0.2">
      <c r="A23" s="120"/>
      <c r="B23" s="121" t="s">
        <v>111</v>
      </c>
      <c r="C23" s="258"/>
      <c r="E23" s="113">
        <v>24.031209362808841</v>
      </c>
      <c r="F23" s="115">
        <v>1848</v>
      </c>
      <c r="G23" s="114">
        <v>1923</v>
      </c>
      <c r="H23" s="114">
        <v>1918</v>
      </c>
      <c r="I23" s="114">
        <v>1911</v>
      </c>
      <c r="J23" s="140">
        <v>1823</v>
      </c>
      <c r="K23" s="114">
        <v>25</v>
      </c>
      <c r="L23" s="116">
        <v>1.3713658804168953</v>
      </c>
    </row>
    <row r="24" spans="1:12" s="110" customFormat="1" ht="15" customHeight="1" x14ac:dyDescent="0.2">
      <c r="A24" s="120"/>
      <c r="B24" s="119"/>
      <c r="C24" s="258" t="s">
        <v>106</v>
      </c>
      <c r="E24" s="113">
        <v>55.62770562770563</v>
      </c>
      <c r="F24" s="115">
        <v>1028</v>
      </c>
      <c r="G24" s="114">
        <v>1075</v>
      </c>
      <c r="H24" s="114">
        <v>1082</v>
      </c>
      <c r="I24" s="114">
        <v>1082</v>
      </c>
      <c r="J24" s="140">
        <v>1028</v>
      </c>
      <c r="K24" s="114">
        <v>0</v>
      </c>
      <c r="L24" s="116">
        <v>0</v>
      </c>
    </row>
    <row r="25" spans="1:12" s="110" customFormat="1" ht="15" customHeight="1" x14ac:dyDescent="0.2">
      <c r="A25" s="120"/>
      <c r="B25" s="119"/>
      <c r="C25" s="258" t="s">
        <v>107</v>
      </c>
      <c r="E25" s="113">
        <v>44.37229437229437</v>
      </c>
      <c r="F25" s="115">
        <v>820</v>
      </c>
      <c r="G25" s="114">
        <v>848</v>
      </c>
      <c r="H25" s="114">
        <v>836</v>
      </c>
      <c r="I25" s="114">
        <v>829</v>
      </c>
      <c r="J25" s="140">
        <v>795</v>
      </c>
      <c r="K25" s="114">
        <v>25</v>
      </c>
      <c r="L25" s="116">
        <v>3.1446540880503147</v>
      </c>
    </row>
    <row r="26" spans="1:12" s="110" customFormat="1" ht="15" customHeight="1" x14ac:dyDescent="0.2">
      <c r="A26" s="120"/>
      <c r="C26" s="121" t="s">
        <v>187</v>
      </c>
      <c r="D26" s="110" t="s">
        <v>188</v>
      </c>
      <c r="E26" s="113">
        <v>2.7308192457737319</v>
      </c>
      <c r="F26" s="115">
        <v>210</v>
      </c>
      <c r="G26" s="114">
        <v>218</v>
      </c>
      <c r="H26" s="114">
        <v>219</v>
      </c>
      <c r="I26" s="114">
        <v>195</v>
      </c>
      <c r="J26" s="140">
        <v>176</v>
      </c>
      <c r="K26" s="114">
        <v>34</v>
      </c>
      <c r="L26" s="116">
        <v>19.318181818181817</v>
      </c>
    </row>
    <row r="27" spans="1:12" s="110" customFormat="1" ht="15" customHeight="1" x14ac:dyDescent="0.2">
      <c r="A27" s="120"/>
      <c r="B27" s="119"/>
      <c r="D27" s="259" t="s">
        <v>106</v>
      </c>
      <c r="E27" s="113">
        <v>50.476190476190474</v>
      </c>
      <c r="F27" s="115">
        <v>106</v>
      </c>
      <c r="G27" s="114">
        <v>117</v>
      </c>
      <c r="H27" s="114">
        <v>120</v>
      </c>
      <c r="I27" s="114">
        <v>106</v>
      </c>
      <c r="J27" s="140">
        <v>95</v>
      </c>
      <c r="K27" s="114">
        <v>11</v>
      </c>
      <c r="L27" s="116">
        <v>11.578947368421053</v>
      </c>
    </row>
    <row r="28" spans="1:12" s="110" customFormat="1" ht="15" customHeight="1" x14ac:dyDescent="0.2">
      <c r="A28" s="120"/>
      <c r="B28" s="119"/>
      <c r="D28" s="259" t="s">
        <v>107</v>
      </c>
      <c r="E28" s="113">
        <v>49.523809523809526</v>
      </c>
      <c r="F28" s="115">
        <v>104</v>
      </c>
      <c r="G28" s="114">
        <v>101</v>
      </c>
      <c r="H28" s="114">
        <v>99</v>
      </c>
      <c r="I28" s="114">
        <v>89</v>
      </c>
      <c r="J28" s="140">
        <v>81</v>
      </c>
      <c r="K28" s="114">
        <v>23</v>
      </c>
      <c r="L28" s="116">
        <v>28.395061728395063</v>
      </c>
    </row>
    <row r="29" spans="1:12" s="110" customFormat="1" ht="24" customHeight="1" x14ac:dyDescent="0.2">
      <c r="A29" s="604" t="s">
        <v>189</v>
      </c>
      <c r="B29" s="605"/>
      <c r="C29" s="605"/>
      <c r="D29" s="606"/>
      <c r="E29" s="113">
        <v>94.59037711313394</v>
      </c>
      <c r="F29" s="115">
        <v>7274</v>
      </c>
      <c r="G29" s="114">
        <v>7484</v>
      </c>
      <c r="H29" s="114">
        <v>7546</v>
      </c>
      <c r="I29" s="114">
        <v>7654</v>
      </c>
      <c r="J29" s="140">
        <v>7487</v>
      </c>
      <c r="K29" s="114">
        <v>-213</v>
      </c>
      <c r="L29" s="116">
        <v>-2.8449312141044478</v>
      </c>
    </row>
    <row r="30" spans="1:12" s="110" customFormat="1" ht="15" customHeight="1" x14ac:dyDescent="0.2">
      <c r="A30" s="120"/>
      <c r="B30" s="119"/>
      <c r="C30" s="258" t="s">
        <v>106</v>
      </c>
      <c r="E30" s="113">
        <v>46.631839428100079</v>
      </c>
      <c r="F30" s="115">
        <v>3392</v>
      </c>
      <c r="G30" s="114">
        <v>3461</v>
      </c>
      <c r="H30" s="114">
        <v>3487</v>
      </c>
      <c r="I30" s="114">
        <v>3552</v>
      </c>
      <c r="J30" s="140">
        <v>3495</v>
      </c>
      <c r="K30" s="114">
        <v>-103</v>
      </c>
      <c r="L30" s="116">
        <v>-2.9470672389127324</v>
      </c>
    </row>
    <row r="31" spans="1:12" s="110" customFormat="1" ht="15" customHeight="1" x14ac:dyDescent="0.2">
      <c r="A31" s="120"/>
      <c r="B31" s="119"/>
      <c r="C31" s="258" t="s">
        <v>107</v>
      </c>
      <c r="E31" s="113">
        <v>53.368160571899921</v>
      </c>
      <c r="F31" s="115">
        <v>3882</v>
      </c>
      <c r="G31" s="114">
        <v>4023</v>
      </c>
      <c r="H31" s="114">
        <v>4059</v>
      </c>
      <c r="I31" s="114">
        <v>4102</v>
      </c>
      <c r="J31" s="140">
        <v>3992</v>
      </c>
      <c r="K31" s="114">
        <v>-110</v>
      </c>
      <c r="L31" s="116">
        <v>-2.7555110220440882</v>
      </c>
    </row>
    <row r="32" spans="1:12" s="110" customFormat="1" ht="15" customHeight="1" x14ac:dyDescent="0.2">
      <c r="A32" s="120"/>
      <c r="B32" s="119" t="s">
        <v>117</v>
      </c>
      <c r="C32" s="258"/>
      <c r="E32" s="113">
        <v>5.2145643693107928</v>
      </c>
      <c r="F32" s="114">
        <v>401</v>
      </c>
      <c r="G32" s="114">
        <v>419</v>
      </c>
      <c r="H32" s="114">
        <v>438</v>
      </c>
      <c r="I32" s="114">
        <v>418</v>
      </c>
      <c r="J32" s="140">
        <v>426</v>
      </c>
      <c r="K32" s="114">
        <v>-25</v>
      </c>
      <c r="L32" s="116">
        <v>-5.868544600938967</v>
      </c>
    </row>
    <row r="33" spans="1:12" s="110" customFormat="1" ht="15" customHeight="1" x14ac:dyDescent="0.2">
      <c r="A33" s="120"/>
      <c r="B33" s="119"/>
      <c r="C33" s="258" t="s">
        <v>106</v>
      </c>
      <c r="E33" s="113">
        <v>43.890274314214466</v>
      </c>
      <c r="F33" s="114">
        <v>176</v>
      </c>
      <c r="G33" s="114">
        <v>188</v>
      </c>
      <c r="H33" s="114">
        <v>196</v>
      </c>
      <c r="I33" s="114">
        <v>202</v>
      </c>
      <c r="J33" s="140">
        <v>212</v>
      </c>
      <c r="K33" s="114">
        <v>-36</v>
      </c>
      <c r="L33" s="116">
        <v>-16.981132075471699</v>
      </c>
    </row>
    <row r="34" spans="1:12" s="110" customFormat="1" ht="15" customHeight="1" x14ac:dyDescent="0.2">
      <c r="A34" s="120"/>
      <c r="B34" s="119"/>
      <c r="C34" s="258" t="s">
        <v>107</v>
      </c>
      <c r="E34" s="113">
        <v>56.109725685785534</v>
      </c>
      <c r="F34" s="114">
        <v>225</v>
      </c>
      <c r="G34" s="114">
        <v>231</v>
      </c>
      <c r="H34" s="114">
        <v>242</v>
      </c>
      <c r="I34" s="114">
        <v>216</v>
      </c>
      <c r="J34" s="140">
        <v>214</v>
      </c>
      <c r="K34" s="114">
        <v>11</v>
      </c>
      <c r="L34" s="116">
        <v>5.1401869158878508</v>
      </c>
    </row>
    <row r="35" spans="1:12" s="110" customFormat="1" ht="24" customHeight="1" x14ac:dyDescent="0.2">
      <c r="A35" s="604" t="s">
        <v>192</v>
      </c>
      <c r="B35" s="605"/>
      <c r="C35" s="605"/>
      <c r="D35" s="606"/>
      <c r="E35" s="113">
        <v>10.975292587776332</v>
      </c>
      <c r="F35" s="114">
        <v>844</v>
      </c>
      <c r="G35" s="114">
        <v>855</v>
      </c>
      <c r="H35" s="114">
        <v>870</v>
      </c>
      <c r="I35" s="114">
        <v>959</v>
      </c>
      <c r="J35" s="114">
        <v>861</v>
      </c>
      <c r="K35" s="318">
        <v>-17</v>
      </c>
      <c r="L35" s="319">
        <v>-1.9744483159117305</v>
      </c>
    </row>
    <row r="36" spans="1:12" s="110" customFormat="1" ht="15" customHeight="1" x14ac:dyDescent="0.2">
      <c r="A36" s="120"/>
      <c r="B36" s="119"/>
      <c r="C36" s="258" t="s">
        <v>106</v>
      </c>
      <c r="E36" s="113">
        <v>51.066350710900473</v>
      </c>
      <c r="F36" s="114">
        <v>431</v>
      </c>
      <c r="G36" s="114">
        <v>416</v>
      </c>
      <c r="H36" s="114">
        <v>429</v>
      </c>
      <c r="I36" s="114">
        <v>482</v>
      </c>
      <c r="J36" s="114">
        <v>427</v>
      </c>
      <c r="K36" s="318">
        <v>4</v>
      </c>
      <c r="L36" s="116">
        <v>0.93676814988290402</v>
      </c>
    </row>
    <row r="37" spans="1:12" s="110" customFormat="1" ht="15" customHeight="1" x14ac:dyDescent="0.2">
      <c r="A37" s="120"/>
      <c r="B37" s="119"/>
      <c r="C37" s="258" t="s">
        <v>107</v>
      </c>
      <c r="E37" s="113">
        <v>48.933649289099527</v>
      </c>
      <c r="F37" s="114">
        <v>413</v>
      </c>
      <c r="G37" s="114">
        <v>439</v>
      </c>
      <c r="H37" s="114">
        <v>441</v>
      </c>
      <c r="I37" s="114">
        <v>477</v>
      </c>
      <c r="J37" s="140">
        <v>434</v>
      </c>
      <c r="K37" s="114">
        <v>-21</v>
      </c>
      <c r="L37" s="116">
        <v>-4.838709677419355</v>
      </c>
    </row>
    <row r="38" spans="1:12" s="110" customFormat="1" ht="15" customHeight="1" x14ac:dyDescent="0.2">
      <c r="A38" s="120"/>
      <c r="B38" s="119" t="s">
        <v>328</v>
      </c>
      <c r="C38" s="258"/>
      <c r="E38" s="113">
        <v>61.001300390117038</v>
      </c>
      <c r="F38" s="114">
        <v>4691</v>
      </c>
      <c r="G38" s="114">
        <v>4838</v>
      </c>
      <c r="H38" s="114">
        <v>4831</v>
      </c>
      <c r="I38" s="114">
        <v>4834</v>
      </c>
      <c r="J38" s="140">
        <v>4791</v>
      </c>
      <c r="K38" s="114">
        <v>-100</v>
      </c>
      <c r="L38" s="116">
        <v>-2.0872469213107911</v>
      </c>
    </row>
    <row r="39" spans="1:12" s="110" customFormat="1" ht="15" customHeight="1" x14ac:dyDescent="0.2">
      <c r="A39" s="120"/>
      <c r="B39" s="119"/>
      <c r="C39" s="258" t="s">
        <v>106</v>
      </c>
      <c r="E39" s="113">
        <v>44.29759113195481</v>
      </c>
      <c r="F39" s="115">
        <v>2078</v>
      </c>
      <c r="G39" s="114">
        <v>2159</v>
      </c>
      <c r="H39" s="114">
        <v>2131</v>
      </c>
      <c r="I39" s="114">
        <v>2140</v>
      </c>
      <c r="J39" s="140">
        <v>2163</v>
      </c>
      <c r="K39" s="114">
        <v>-85</v>
      </c>
      <c r="L39" s="116">
        <v>-3.9297272306981044</v>
      </c>
    </row>
    <row r="40" spans="1:12" s="110" customFormat="1" ht="15" customHeight="1" x14ac:dyDescent="0.2">
      <c r="A40" s="120"/>
      <c r="B40" s="119"/>
      <c r="C40" s="258" t="s">
        <v>107</v>
      </c>
      <c r="E40" s="113">
        <v>55.70240886804519</v>
      </c>
      <c r="F40" s="115">
        <v>2613</v>
      </c>
      <c r="G40" s="114">
        <v>2679</v>
      </c>
      <c r="H40" s="114">
        <v>2700</v>
      </c>
      <c r="I40" s="114">
        <v>2694</v>
      </c>
      <c r="J40" s="140">
        <v>2628</v>
      </c>
      <c r="K40" s="114">
        <v>-15</v>
      </c>
      <c r="L40" s="116">
        <v>-0.57077625570776258</v>
      </c>
    </row>
    <row r="41" spans="1:12" s="110" customFormat="1" ht="15" customHeight="1" x14ac:dyDescent="0.2">
      <c r="A41" s="120"/>
      <c r="B41" s="320" t="s">
        <v>515</v>
      </c>
      <c r="C41" s="258"/>
      <c r="E41" s="113">
        <v>8.2704811443433037</v>
      </c>
      <c r="F41" s="115">
        <v>636</v>
      </c>
      <c r="G41" s="114">
        <v>626</v>
      </c>
      <c r="H41" s="114">
        <v>647</v>
      </c>
      <c r="I41" s="114">
        <v>629</v>
      </c>
      <c r="J41" s="140">
        <v>618</v>
      </c>
      <c r="K41" s="114">
        <v>18</v>
      </c>
      <c r="L41" s="116">
        <v>2.912621359223301</v>
      </c>
    </row>
    <row r="42" spans="1:12" s="110" customFormat="1" ht="15" customHeight="1" x14ac:dyDescent="0.2">
      <c r="A42" s="120"/>
      <c r="B42" s="119"/>
      <c r="C42" s="268" t="s">
        <v>106</v>
      </c>
      <c r="D42" s="182"/>
      <c r="E42" s="113">
        <v>48.113207547169814</v>
      </c>
      <c r="F42" s="115">
        <v>306</v>
      </c>
      <c r="G42" s="114">
        <v>298</v>
      </c>
      <c r="H42" s="114">
        <v>312</v>
      </c>
      <c r="I42" s="114">
        <v>309</v>
      </c>
      <c r="J42" s="140">
        <v>289</v>
      </c>
      <c r="K42" s="114">
        <v>17</v>
      </c>
      <c r="L42" s="116">
        <v>5.882352941176471</v>
      </c>
    </row>
    <row r="43" spans="1:12" s="110" customFormat="1" ht="15" customHeight="1" x14ac:dyDescent="0.2">
      <c r="A43" s="120"/>
      <c r="B43" s="119"/>
      <c r="C43" s="268" t="s">
        <v>107</v>
      </c>
      <c r="D43" s="182"/>
      <c r="E43" s="113">
        <v>51.886792452830186</v>
      </c>
      <c r="F43" s="115">
        <v>330</v>
      </c>
      <c r="G43" s="114">
        <v>328</v>
      </c>
      <c r="H43" s="114">
        <v>335</v>
      </c>
      <c r="I43" s="114">
        <v>320</v>
      </c>
      <c r="J43" s="140">
        <v>329</v>
      </c>
      <c r="K43" s="114">
        <v>1</v>
      </c>
      <c r="L43" s="116">
        <v>0.303951367781155</v>
      </c>
    </row>
    <row r="44" spans="1:12" s="110" customFormat="1" ht="15" customHeight="1" x14ac:dyDescent="0.2">
      <c r="A44" s="120"/>
      <c r="B44" s="119" t="s">
        <v>205</v>
      </c>
      <c r="C44" s="268"/>
      <c r="D44" s="182"/>
      <c r="E44" s="113">
        <v>19.752925877763328</v>
      </c>
      <c r="F44" s="115">
        <v>1519</v>
      </c>
      <c r="G44" s="114">
        <v>1598</v>
      </c>
      <c r="H44" s="114">
        <v>1651</v>
      </c>
      <c r="I44" s="114">
        <v>1664</v>
      </c>
      <c r="J44" s="140">
        <v>1658</v>
      </c>
      <c r="K44" s="114">
        <v>-139</v>
      </c>
      <c r="L44" s="116">
        <v>-8.3835946924004823</v>
      </c>
    </row>
    <row r="45" spans="1:12" s="110" customFormat="1" ht="15" customHeight="1" x14ac:dyDescent="0.2">
      <c r="A45" s="120"/>
      <c r="B45" s="119"/>
      <c r="C45" s="268" t="s">
        <v>106</v>
      </c>
      <c r="D45" s="182"/>
      <c r="E45" s="113">
        <v>50.032916392363397</v>
      </c>
      <c r="F45" s="115">
        <v>760</v>
      </c>
      <c r="G45" s="114">
        <v>781</v>
      </c>
      <c r="H45" s="114">
        <v>816</v>
      </c>
      <c r="I45" s="114">
        <v>827</v>
      </c>
      <c r="J45" s="140">
        <v>833</v>
      </c>
      <c r="K45" s="114">
        <v>-73</v>
      </c>
      <c r="L45" s="116">
        <v>-8.7635054021608649</v>
      </c>
    </row>
    <row r="46" spans="1:12" s="110" customFormat="1" ht="15" customHeight="1" x14ac:dyDescent="0.2">
      <c r="A46" s="123"/>
      <c r="B46" s="124"/>
      <c r="C46" s="260" t="s">
        <v>107</v>
      </c>
      <c r="D46" s="261"/>
      <c r="E46" s="125">
        <v>49.967083607636603</v>
      </c>
      <c r="F46" s="143">
        <v>759</v>
      </c>
      <c r="G46" s="144">
        <v>817</v>
      </c>
      <c r="H46" s="144">
        <v>835</v>
      </c>
      <c r="I46" s="144">
        <v>837</v>
      </c>
      <c r="J46" s="145">
        <v>825</v>
      </c>
      <c r="K46" s="144">
        <v>-66</v>
      </c>
      <c r="L46" s="146">
        <v>-8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7690</v>
      </c>
      <c r="E11" s="114">
        <v>7917</v>
      </c>
      <c r="F11" s="114">
        <v>7999</v>
      </c>
      <c r="G11" s="114">
        <v>8086</v>
      </c>
      <c r="H11" s="140">
        <v>7928</v>
      </c>
      <c r="I11" s="115">
        <v>-238</v>
      </c>
      <c r="J11" s="116">
        <v>-3.0020181634712411</v>
      </c>
    </row>
    <row r="12" spans="1:15" s="110" customFormat="1" ht="24.95" customHeight="1" x14ac:dyDescent="0.2">
      <c r="A12" s="193" t="s">
        <v>132</v>
      </c>
      <c r="B12" s="194" t="s">
        <v>133</v>
      </c>
      <c r="C12" s="113">
        <v>2.3927178153446036</v>
      </c>
      <c r="D12" s="115">
        <v>184</v>
      </c>
      <c r="E12" s="114">
        <v>187</v>
      </c>
      <c r="F12" s="114">
        <v>179</v>
      </c>
      <c r="G12" s="114">
        <v>183</v>
      </c>
      <c r="H12" s="140">
        <v>175</v>
      </c>
      <c r="I12" s="115">
        <v>9</v>
      </c>
      <c r="J12" s="116">
        <v>5.1428571428571432</v>
      </c>
    </row>
    <row r="13" spans="1:15" s="110" customFormat="1" ht="24.95" customHeight="1" x14ac:dyDescent="0.2">
      <c r="A13" s="193" t="s">
        <v>134</v>
      </c>
      <c r="B13" s="199" t="s">
        <v>214</v>
      </c>
      <c r="C13" s="113">
        <v>0.74122236671001296</v>
      </c>
      <c r="D13" s="115">
        <v>57</v>
      </c>
      <c r="E13" s="114">
        <v>55</v>
      </c>
      <c r="F13" s="114">
        <v>57</v>
      </c>
      <c r="G13" s="114">
        <v>56</v>
      </c>
      <c r="H13" s="140">
        <v>59</v>
      </c>
      <c r="I13" s="115">
        <v>-2</v>
      </c>
      <c r="J13" s="116">
        <v>-3.3898305084745761</v>
      </c>
    </row>
    <row r="14" spans="1:15" s="287" customFormat="1" ht="24.95" customHeight="1" x14ac:dyDescent="0.2">
      <c r="A14" s="193" t="s">
        <v>215</v>
      </c>
      <c r="B14" s="199" t="s">
        <v>137</v>
      </c>
      <c r="C14" s="113">
        <v>4.9674902470741227</v>
      </c>
      <c r="D14" s="115">
        <v>382</v>
      </c>
      <c r="E14" s="114">
        <v>384</v>
      </c>
      <c r="F14" s="114">
        <v>383</v>
      </c>
      <c r="G14" s="114">
        <v>410</v>
      </c>
      <c r="H14" s="140">
        <v>395</v>
      </c>
      <c r="I14" s="115">
        <v>-13</v>
      </c>
      <c r="J14" s="116">
        <v>-3.2911392405063293</v>
      </c>
      <c r="K14" s="110"/>
      <c r="L14" s="110"/>
      <c r="M14" s="110"/>
      <c r="N14" s="110"/>
      <c r="O14" s="110"/>
    </row>
    <row r="15" spans="1:15" s="110" customFormat="1" ht="24.95" customHeight="1" x14ac:dyDescent="0.2">
      <c r="A15" s="193" t="s">
        <v>216</v>
      </c>
      <c r="B15" s="199" t="s">
        <v>217</v>
      </c>
      <c r="C15" s="113">
        <v>1.2613784135240571</v>
      </c>
      <c r="D15" s="115">
        <v>97</v>
      </c>
      <c r="E15" s="114">
        <v>100</v>
      </c>
      <c r="F15" s="114">
        <v>91</v>
      </c>
      <c r="G15" s="114">
        <v>93</v>
      </c>
      <c r="H15" s="140">
        <v>89</v>
      </c>
      <c r="I15" s="115">
        <v>8</v>
      </c>
      <c r="J15" s="116">
        <v>8.9887640449438209</v>
      </c>
    </row>
    <row r="16" spans="1:15" s="287" customFormat="1" ht="24.95" customHeight="1" x14ac:dyDescent="0.2">
      <c r="A16" s="193" t="s">
        <v>218</v>
      </c>
      <c r="B16" s="199" t="s">
        <v>141</v>
      </c>
      <c r="C16" s="113">
        <v>2.743823146944083</v>
      </c>
      <c r="D16" s="115">
        <v>211</v>
      </c>
      <c r="E16" s="114">
        <v>210</v>
      </c>
      <c r="F16" s="114">
        <v>217</v>
      </c>
      <c r="G16" s="114">
        <v>235</v>
      </c>
      <c r="H16" s="140">
        <v>222</v>
      </c>
      <c r="I16" s="115">
        <v>-11</v>
      </c>
      <c r="J16" s="116">
        <v>-4.954954954954955</v>
      </c>
      <c r="K16" s="110"/>
      <c r="L16" s="110"/>
      <c r="M16" s="110"/>
      <c r="N16" s="110"/>
      <c r="O16" s="110"/>
    </row>
    <row r="17" spans="1:15" s="110" customFormat="1" ht="24.95" customHeight="1" x14ac:dyDescent="0.2">
      <c r="A17" s="193" t="s">
        <v>142</v>
      </c>
      <c r="B17" s="199" t="s">
        <v>220</v>
      </c>
      <c r="C17" s="113">
        <v>0.96228868660598177</v>
      </c>
      <c r="D17" s="115">
        <v>74</v>
      </c>
      <c r="E17" s="114">
        <v>74</v>
      </c>
      <c r="F17" s="114">
        <v>75</v>
      </c>
      <c r="G17" s="114">
        <v>82</v>
      </c>
      <c r="H17" s="140">
        <v>84</v>
      </c>
      <c r="I17" s="115">
        <v>-10</v>
      </c>
      <c r="J17" s="116">
        <v>-11.904761904761905</v>
      </c>
    </row>
    <row r="18" spans="1:15" s="287" customFormat="1" ht="24.95" customHeight="1" x14ac:dyDescent="0.2">
      <c r="A18" s="201" t="s">
        <v>144</v>
      </c>
      <c r="B18" s="202" t="s">
        <v>145</v>
      </c>
      <c r="C18" s="113">
        <v>8.1144343302990904</v>
      </c>
      <c r="D18" s="115">
        <v>624</v>
      </c>
      <c r="E18" s="114">
        <v>611</v>
      </c>
      <c r="F18" s="114">
        <v>610</v>
      </c>
      <c r="G18" s="114">
        <v>595</v>
      </c>
      <c r="H18" s="140">
        <v>633</v>
      </c>
      <c r="I18" s="115">
        <v>-9</v>
      </c>
      <c r="J18" s="116">
        <v>-1.4218009478672986</v>
      </c>
      <c r="K18" s="110"/>
      <c r="L18" s="110"/>
      <c r="M18" s="110"/>
      <c r="N18" s="110"/>
      <c r="O18" s="110"/>
    </row>
    <row r="19" spans="1:15" s="110" customFormat="1" ht="24.95" customHeight="1" x14ac:dyDescent="0.2">
      <c r="A19" s="193" t="s">
        <v>146</v>
      </c>
      <c r="B19" s="199" t="s">
        <v>147</v>
      </c>
      <c r="C19" s="113">
        <v>16.436931079323799</v>
      </c>
      <c r="D19" s="115">
        <v>1264</v>
      </c>
      <c r="E19" s="114">
        <v>1224</v>
      </c>
      <c r="F19" s="114">
        <v>1185</v>
      </c>
      <c r="G19" s="114">
        <v>1211</v>
      </c>
      <c r="H19" s="140">
        <v>1214</v>
      </c>
      <c r="I19" s="115">
        <v>50</v>
      </c>
      <c r="J19" s="116">
        <v>4.1186161449752881</v>
      </c>
    </row>
    <row r="20" spans="1:15" s="287" customFormat="1" ht="24.95" customHeight="1" x14ac:dyDescent="0.2">
      <c r="A20" s="193" t="s">
        <v>148</v>
      </c>
      <c r="B20" s="199" t="s">
        <v>149</v>
      </c>
      <c r="C20" s="113">
        <v>12.00260078023407</v>
      </c>
      <c r="D20" s="115">
        <v>923</v>
      </c>
      <c r="E20" s="114">
        <v>971</v>
      </c>
      <c r="F20" s="114">
        <v>978</v>
      </c>
      <c r="G20" s="114">
        <v>986</v>
      </c>
      <c r="H20" s="140">
        <v>987</v>
      </c>
      <c r="I20" s="115">
        <v>-64</v>
      </c>
      <c r="J20" s="116">
        <v>-6.4842958459979734</v>
      </c>
      <c r="K20" s="110"/>
      <c r="L20" s="110"/>
      <c r="M20" s="110"/>
      <c r="N20" s="110"/>
      <c r="O20" s="110"/>
    </row>
    <row r="21" spans="1:15" s="110" customFormat="1" ht="24.95" customHeight="1" x14ac:dyDescent="0.2">
      <c r="A21" s="201" t="s">
        <v>150</v>
      </c>
      <c r="B21" s="202" t="s">
        <v>151</v>
      </c>
      <c r="C21" s="113">
        <v>12.132639791937581</v>
      </c>
      <c r="D21" s="115">
        <v>933</v>
      </c>
      <c r="E21" s="114">
        <v>1070</v>
      </c>
      <c r="F21" s="114">
        <v>1126</v>
      </c>
      <c r="G21" s="114">
        <v>1180</v>
      </c>
      <c r="H21" s="140">
        <v>1053</v>
      </c>
      <c r="I21" s="115">
        <v>-120</v>
      </c>
      <c r="J21" s="116">
        <v>-11.396011396011396</v>
      </c>
    </row>
    <row r="22" spans="1:15" s="110" customFormat="1" ht="24.95" customHeight="1" x14ac:dyDescent="0.2">
      <c r="A22" s="201" t="s">
        <v>152</v>
      </c>
      <c r="B22" s="199" t="s">
        <v>153</v>
      </c>
      <c r="C22" s="113">
        <v>0.89726918075422624</v>
      </c>
      <c r="D22" s="115">
        <v>69</v>
      </c>
      <c r="E22" s="114">
        <v>70</v>
      </c>
      <c r="F22" s="114">
        <v>70</v>
      </c>
      <c r="G22" s="114">
        <v>66</v>
      </c>
      <c r="H22" s="140">
        <v>68</v>
      </c>
      <c r="I22" s="115">
        <v>1</v>
      </c>
      <c r="J22" s="116">
        <v>1.4705882352941178</v>
      </c>
    </row>
    <row r="23" spans="1:15" s="110" customFormat="1" ht="24.95" customHeight="1" x14ac:dyDescent="0.2">
      <c r="A23" s="193" t="s">
        <v>154</v>
      </c>
      <c r="B23" s="199" t="s">
        <v>155</v>
      </c>
      <c r="C23" s="113">
        <v>0.94928478543563066</v>
      </c>
      <c r="D23" s="115">
        <v>73</v>
      </c>
      <c r="E23" s="114">
        <v>64</v>
      </c>
      <c r="F23" s="114">
        <v>66</v>
      </c>
      <c r="G23" s="114">
        <v>62</v>
      </c>
      <c r="H23" s="140">
        <v>62</v>
      </c>
      <c r="I23" s="115">
        <v>11</v>
      </c>
      <c r="J23" s="116">
        <v>17.741935483870968</v>
      </c>
    </row>
    <row r="24" spans="1:15" s="110" customFormat="1" ht="24.95" customHeight="1" x14ac:dyDescent="0.2">
      <c r="A24" s="193" t="s">
        <v>156</v>
      </c>
      <c r="B24" s="199" t="s">
        <v>221</v>
      </c>
      <c r="C24" s="113">
        <v>7.1001300390117033</v>
      </c>
      <c r="D24" s="115">
        <v>546</v>
      </c>
      <c r="E24" s="114">
        <v>534</v>
      </c>
      <c r="F24" s="114">
        <v>526</v>
      </c>
      <c r="G24" s="114">
        <v>537</v>
      </c>
      <c r="H24" s="140">
        <v>551</v>
      </c>
      <c r="I24" s="115">
        <v>-5</v>
      </c>
      <c r="J24" s="116">
        <v>-0.90744101633393826</v>
      </c>
    </row>
    <row r="25" spans="1:15" s="110" customFormat="1" ht="24.95" customHeight="1" x14ac:dyDescent="0.2">
      <c r="A25" s="193" t="s">
        <v>222</v>
      </c>
      <c r="B25" s="204" t="s">
        <v>159</v>
      </c>
      <c r="C25" s="113">
        <v>8.6475942782834849</v>
      </c>
      <c r="D25" s="115">
        <v>665</v>
      </c>
      <c r="E25" s="114">
        <v>717</v>
      </c>
      <c r="F25" s="114">
        <v>751</v>
      </c>
      <c r="G25" s="114">
        <v>712</v>
      </c>
      <c r="H25" s="140">
        <v>709</v>
      </c>
      <c r="I25" s="115">
        <v>-44</v>
      </c>
      <c r="J25" s="116">
        <v>-6.2059238363892808</v>
      </c>
    </row>
    <row r="26" spans="1:15" s="110" customFormat="1" ht="24.95" customHeight="1" x14ac:dyDescent="0.2">
      <c r="A26" s="201">
        <v>782.78300000000002</v>
      </c>
      <c r="B26" s="203" t="s">
        <v>160</v>
      </c>
      <c r="C26" s="113">
        <v>1.4044213263979193</v>
      </c>
      <c r="D26" s="115">
        <v>108</v>
      </c>
      <c r="E26" s="114">
        <v>100</v>
      </c>
      <c r="F26" s="114">
        <v>89</v>
      </c>
      <c r="G26" s="114">
        <v>82</v>
      </c>
      <c r="H26" s="140">
        <v>89</v>
      </c>
      <c r="I26" s="115">
        <v>19</v>
      </c>
      <c r="J26" s="116">
        <v>21.348314606741575</v>
      </c>
    </row>
    <row r="27" spans="1:15" s="110" customFormat="1" ht="24.95" customHeight="1" x14ac:dyDescent="0.2">
      <c r="A27" s="193" t="s">
        <v>161</v>
      </c>
      <c r="B27" s="199" t="s">
        <v>162</v>
      </c>
      <c r="C27" s="113">
        <v>1.9895968790637191</v>
      </c>
      <c r="D27" s="115">
        <v>153</v>
      </c>
      <c r="E27" s="114">
        <v>168</v>
      </c>
      <c r="F27" s="114">
        <v>164</v>
      </c>
      <c r="G27" s="114">
        <v>161</v>
      </c>
      <c r="H27" s="140">
        <v>150</v>
      </c>
      <c r="I27" s="115">
        <v>3</v>
      </c>
      <c r="J27" s="116">
        <v>2</v>
      </c>
    </row>
    <row r="28" spans="1:15" s="110" customFormat="1" ht="24.95" customHeight="1" x14ac:dyDescent="0.2">
      <c r="A28" s="193" t="s">
        <v>163</v>
      </c>
      <c r="B28" s="199" t="s">
        <v>164</v>
      </c>
      <c r="C28" s="113">
        <v>1.4304291287386215</v>
      </c>
      <c r="D28" s="115">
        <v>110</v>
      </c>
      <c r="E28" s="114">
        <v>110</v>
      </c>
      <c r="F28" s="114">
        <v>109</v>
      </c>
      <c r="G28" s="114">
        <v>115</v>
      </c>
      <c r="H28" s="140">
        <v>117</v>
      </c>
      <c r="I28" s="115">
        <v>-7</v>
      </c>
      <c r="J28" s="116">
        <v>-5.982905982905983</v>
      </c>
    </row>
    <row r="29" spans="1:15" s="110" customFormat="1" ht="24.95" customHeight="1" x14ac:dyDescent="0.2">
      <c r="A29" s="193">
        <v>86</v>
      </c>
      <c r="B29" s="199" t="s">
        <v>165</v>
      </c>
      <c r="C29" s="113">
        <v>5.487646293888166</v>
      </c>
      <c r="D29" s="115">
        <v>422</v>
      </c>
      <c r="E29" s="114">
        <v>426</v>
      </c>
      <c r="F29" s="114">
        <v>443</v>
      </c>
      <c r="G29" s="114">
        <v>445</v>
      </c>
      <c r="H29" s="140">
        <v>425</v>
      </c>
      <c r="I29" s="115">
        <v>-3</v>
      </c>
      <c r="J29" s="116">
        <v>-0.70588235294117652</v>
      </c>
    </row>
    <row r="30" spans="1:15" s="110" customFormat="1" ht="24.95" customHeight="1" x14ac:dyDescent="0.2">
      <c r="A30" s="193">
        <v>87.88</v>
      </c>
      <c r="B30" s="204" t="s">
        <v>166</v>
      </c>
      <c r="C30" s="113">
        <v>4.9544863459037716</v>
      </c>
      <c r="D30" s="115">
        <v>381</v>
      </c>
      <c r="E30" s="114">
        <v>373</v>
      </c>
      <c r="F30" s="114">
        <v>379</v>
      </c>
      <c r="G30" s="114">
        <v>384</v>
      </c>
      <c r="H30" s="140">
        <v>369</v>
      </c>
      <c r="I30" s="115">
        <v>12</v>
      </c>
      <c r="J30" s="116">
        <v>3.2520325203252032</v>
      </c>
    </row>
    <row r="31" spans="1:15" s="110" customFormat="1" ht="24.95" customHeight="1" x14ac:dyDescent="0.2">
      <c r="A31" s="193" t="s">
        <v>167</v>
      </c>
      <c r="B31" s="199" t="s">
        <v>168</v>
      </c>
      <c r="C31" s="113">
        <v>10.351105331599479</v>
      </c>
      <c r="D31" s="115">
        <v>796</v>
      </c>
      <c r="E31" s="114">
        <v>853</v>
      </c>
      <c r="F31" s="114">
        <v>884</v>
      </c>
      <c r="G31" s="114">
        <v>901</v>
      </c>
      <c r="H31" s="140">
        <v>872</v>
      </c>
      <c r="I31" s="115">
        <v>-76</v>
      </c>
      <c r="J31" s="116">
        <v>-8.7155963302752291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2.3927178153446036</v>
      </c>
      <c r="D34" s="115">
        <v>184</v>
      </c>
      <c r="E34" s="114">
        <v>187</v>
      </c>
      <c r="F34" s="114">
        <v>179</v>
      </c>
      <c r="G34" s="114">
        <v>183</v>
      </c>
      <c r="H34" s="140">
        <v>175</v>
      </c>
      <c r="I34" s="115">
        <v>9</v>
      </c>
      <c r="J34" s="116">
        <v>5.1428571428571432</v>
      </c>
    </row>
    <row r="35" spans="1:10" s="110" customFormat="1" ht="24.95" customHeight="1" x14ac:dyDescent="0.2">
      <c r="A35" s="292" t="s">
        <v>171</v>
      </c>
      <c r="B35" s="293" t="s">
        <v>172</v>
      </c>
      <c r="C35" s="113">
        <v>13.823146944083225</v>
      </c>
      <c r="D35" s="115">
        <v>1063</v>
      </c>
      <c r="E35" s="114">
        <v>1050</v>
      </c>
      <c r="F35" s="114">
        <v>1050</v>
      </c>
      <c r="G35" s="114">
        <v>1061</v>
      </c>
      <c r="H35" s="140">
        <v>1087</v>
      </c>
      <c r="I35" s="115">
        <v>-24</v>
      </c>
      <c r="J35" s="116">
        <v>-2.2079116835326587</v>
      </c>
    </row>
    <row r="36" spans="1:10" s="110" customFormat="1" ht="24.95" customHeight="1" x14ac:dyDescent="0.2">
      <c r="A36" s="294" t="s">
        <v>173</v>
      </c>
      <c r="B36" s="295" t="s">
        <v>174</v>
      </c>
      <c r="C36" s="125">
        <v>83.784135240572169</v>
      </c>
      <c r="D36" s="143">
        <v>6443</v>
      </c>
      <c r="E36" s="144">
        <v>6680</v>
      </c>
      <c r="F36" s="144">
        <v>6770</v>
      </c>
      <c r="G36" s="144">
        <v>6842</v>
      </c>
      <c r="H36" s="145">
        <v>6666</v>
      </c>
      <c r="I36" s="143">
        <v>-223</v>
      </c>
      <c r="J36" s="146">
        <v>-3.3453345334533453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7690</v>
      </c>
      <c r="F11" s="264">
        <v>7917</v>
      </c>
      <c r="G11" s="264">
        <v>7999</v>
      </c>
      <c r="H11" s="264">
        <v>8086</v>
      </c>
      <c r="I11" s="265">
        <v>7928</v>
      </c>
      <c r="J11" s="263">
        <v>-238</v>
      </c>
      <c r="K11" s="266">
        <v>-3.0020181634712411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42.886866059817947</v>
      </c>
      <c r="E13" s="115">
        <v>3298</v>
      </c>
      <c r="F13" s="114">
        <v>3379</v>
      </c>
      <c r="G13" s="114">
        <v>3382</v>
      </c>
      <c r="H13" s="114">
        <v>3381</v>
      </c>
      <c r="I13" s="140">
        <v>3344</v>
      </c>
      <c r="J13" s="115">
        <v>-46</v>
      </c>
      <c r="K13" s="116">
        <v>-1.3755980861244019</v>
      </c>
    </row>
    <row r="14" spans="1:15" ht="15.95" customHeight="1" x14ac:dyDescent="0.2">
      <c r="A14" s="306" t="s">
        <v>230</v>
      </c>
      <c r="B14" s="307"/>
      <c r="C14" s="308"/>
      <c r="D14" s="113">
        <v>44.863459037711316</v>
      </c>
      <c r="E14" s="115">
        <v>3450</v>
      </c>
      <c r="F14" s="114">
        <v>3606</v>
      </c>
      <c r="G14" s="114">
        <v>3669</v>
      </c>
      <c r="H14" s="114">
        <v>3744</v>
      </c>
      <c r="I14" s="140">
        <v>3650</v>
      </c>
      <c r="J14" s="115">
        <v>-200</v>
      </c>
      <c r="K14" s="116">
        <v>-5.4794520547945202</v>
      </c>
    </row>
    <row r="15" spans="1:15" ht="15.95" customHeight="1" x14ac:dyDescent="0.2">
      <c r="A15" s="306" t="s">
        <v>231</v>
      </c>
      <c r="B15" s="307"/>
      <c r="C15" s="308"/>
      <c r="D15" s="113">
        <v>6.3068920676202858</v>
      </c>
      <c r="E15" s="115">
        <v>485</v>
      </c>
      <c r="F15" s="114">
        <v>479</v>
      </c>
      <c r="G15" s="114">
        <v>479</v>
      </c>
      <c r="H15" s="114">
        <v>483</v>
      </c>
      <c r="I15" s="140">
        <v>479</v>
      </c>
      <c r="J15" s="115">
        <v>6</v>
      </c>
      <c r="K15" s="116">
        <v>1.2526096033402923</v>
      </c>
    </row>
    <row r="16" spans="1:15" ht="15.95" customHeight="1" x14ac:dyDescent="0.2">
      <c r="A16" s="306" t="s">
        <v>232</v>
      </c>
      <c r="B16" s="307"/>
      <c r="C16" s="308"/>
      <c r="D16" s="113">
        <v>3.0819245773732118</v>
      </c>
      <c r="E16" s="115">
        <v>237</v>
      </c>
      <c r="F16" s="114">
        <v>230</v>
      </c>
      <c r="G16" s="114">
        <v>234</v>
      </c>
      <c r="H16" s="114">
        <v>234</v>
      </c>
      <c r="I16" s="140">
        <v>224</v>
      </c>
      <c r="J16" s="115">
        <v>13</v>
      </c>
      <c r="K16" s="116">
        <v>5.8035714285714288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1.9635890767230169</v>
      </c>
      <c r="E18" s="115">
        <v>151</v>
      </c>
      <c r="F18" s="114">
        <v>155</v>
      </c>
      <c r="G18" s="114">
        <v>145</v>
      </c>
      <c r="H18" s="114">
        <v>140</v>
      </c>
      <c r="I18" s="140">
        <v>140</v>
      </c>
      <c r="J18" s="115">
        <v>11</v>
      </c>
      <c r="K18" s="116">
        <v>7.8571428571428568</v>
      </c>
    </row>
    <row r="19" spans="1:11" ht="14.1" customHeight="1" x14ac:dyDescent="0.2">
      <c r="A19" s="306" t="s">
        <v>235</v>
      </c>
      <c r="B19" s="307" t="s">
        <v>236</v>
      </c>
      <c r="C19" s="308"/>
      <c r="D19" s="113">
        <v>1.1573472041612485</v>
      </c>
      <c r="E19" s="115">
        <v>89</v>
      </c>
      <c r="F19" s="114">
        <v>96</v>
      </c>
      <c r="G19" s="114">
        <v>90</v>
      </c>
      <c r="H19" s="114">
        <v>87</v>
      </c>
      <c r="I19" s="140">
        <v>84</v>
      </c>
      <c r="J19" s="115">
        <v>5</v>
      </c>
      <c r="K19" s="116">
        <v>5.9523809523809526</v>
      </c>
    </row>
    <row r="20" spans="1:11" ht="14.1" customHeight="1" x14ac:dyDescent="0.2">
      <c r="A20" s="306">
        <v>12</v>
      </c>
      <c r="B20" s="307" t="s">
        <v>237</v>
      </c>
      <c r="C20" s="308"/>
      <c r="D20" s="113">
        <v>1.4304291287386215</v>
      </c>
      <c r="E20" s="115">
        <v>110</v>
      </c>
      <c r="F20" s="114">
        <v>107</v>
      </c>
      <c r="G20" s="114">
        <v>101</v>
      </c>
      <c r="H20" s="114">
        <v>102</v>
      </c>
      <c r="I20" s="140">
        <v>90</v>
      </c>
      <c r="J20" s="115">
        <v>20</v>
      </c>
      <c r="K20" s="116">
        <v>22.222222222222221</v>
      </c>
    </row>
    <row r="21" spans="1:11" ht="14.1" customHeight="1" x14ac:dyDescent="0.2">
      <c r="A21" s="306">
        <v>21</v>
      </c>
      <c r="B21" s="307" t="s">
        <v>238</v>
      </c>
      <c r="C21" s="308"/>
      <c r="D21" s="113">
        <v>0.19505851755526657</v>
      </c>
      <c r="E21" s="115">
        <v>15</v>
      </c>
      <c r="F21" s="114">
        <v>15</v>
      </c>
      <c r="G21" s="114">
        <v>14</v>
      </c>
      <c r="H21" s="114">
        <v>17</v>
      </c>
      <c r="I21" s="140">
        <v>18</v>
      </c>
      <c r="J21" s="115">
        <v>-3</v>
      </c>
      <c r="K21" s="116">
        <v>-16.666666666666668</v>
      </c>
    </row>
    <row r="22" spans="1:11" ht="14.1" customHeight="1" x14ac:dyDescent="0.2">
      <c r="A22" s="306">
        <v>22</v>
      </c>
      <c r="B22" s="307" t="s">
        <v>239</v>
      </c>
      <c r="C22" s="308"/>
      <c r="D22" s="113">
        <v>0.54616384915474647</v>
      </c>
      <c r="E22" s="115">
        <v>42</v>
      </c>
      <c r="F22" s="114">
        <v>42</v>
      </c>
      <c r="G22" s="114">
        <v>43</v>
      </c>
      <c r="H22" s="114">
        <v>44</v>
      </c>
      <c r="I22" s="140">
        <v>51</v>
      </c>
      <c r="J22" s="115">
        <v>-9</v>
      </c>
      <c r="K22" s="116">
        <v>-17.647058823529413</v>
      </c>
    </row>
    <row r="23" spans="1:11" ht="14.1" customHeight="1" x14ac:dyDescent="0.2">
      <c r="A23" s="306">
        <v>23</v>
      </c>
      <c r="B23" s="307" t="s">
        <v>240</v>
      </c>
      <c r="C23" s="308"/>
      <c r="D23" s="113">
        <v>0.31209362808842656</v>
      </c>
      <c r="E23" s="115">
        <v>24</v>
      </c>
      <c r="F23" s="114">
        <v>21</v>
      </c>
      <c r="G23" s="114">
        <v>18</v>
      </c>
      <c r="H23" s="114">
        <v>19</v>
      </c>
      <c r="I23" s="140">
        <v>19</v>
      </c>
      <c r="J23" s="115">
        <v>5</v>
      </c>
      <c r="K23" s="116">
        <v>26.315789473684209</v>
      </c>
    </row>
    <row r="24" spans="1:11" ht="14.1" customHeight="1" x14ac:dyDescent="0.2">
      <c r="A24" s="306">
        <v>24</v>
      </c>
      <c r="B24" s="307" t="s">
        <v>241</v>
      </c>
      <c r="C24" s="308"/>
      <c r="D24" s="113">
        <v>0.92327698309492845</v>
      </c>
      <c r="E24" s="115">
        <v>71</v>
      </c>
      <c r="F24" s="114">
        <v>73</v>
      </c>
      <c r="G24" s="114">
        <v>73</v>
      </c>
      <c r="H24" s="114">
        <v>89</v>
      </c>
      <c r="I24" s="140">
        <v>88</v>
      </c>
      <c r="J24" s="115">
        <v>-17</v>
      </c>
      <c r="K24" s="116">
        <v>-19.318181818181817</v>
      </c>
    </row>
    <row r="25" spans="1:11" ht="14.1" customHeight="1" x14ac:dyDescent="0.2">
      <c r="A25" s="306">
        <v>25</v>
      </c>
      <c r="B25" s="307" t="s">
        <v>242</v>
      </c>
      <c r="C25" s="308"/>
      <c r="D25" s="113">
        <v>1.365409622886866</v>
      </c>
      <c r="E25" s="115">
        <v>105</v>
      </c>
      <c r="F25" s="114">
        <v>107</v>
      </c>
      <c r="G25" s="114">
        <v>107</v>
      </c>
      <c r="H25" s="114">
        <v>109</v>
      </c>
      <c r="I25" s="140">
        <v>104</v>
      </c>
      <c r="J25" s="115">
        <v>1</v>
      </c>
      <c r="K25" s="116">
        <v>0.96153846153846156</v>
      </c>
    </row>
    <row r="26" spans="1:11" ht="14.1" customHeight="1" x14ac:dyDescent="0.2">
      <c r="A26" s="306">
        <v>26</v>
      </c>
      <c r="B26" s="307" t="s">
        <v>243</v>
      </c>
      <c r="C26" s="308"/>
      <c r="D26" s="113">
        <v>0.96228868660598177</v>
      </c>
      <c r="E26" s="115">
        <v>74</v>
      </c>
      <c r="F26" s="114">
        <v>71</v>
      </c>
      <c r="G26" s="114">
        <v>67</v>
      </c>
      <c r="H26" s="114">
        <v>73</v>
      </c>
      <c r="I26" s="140">
        <v>73</v>
      </c>
      <c r="J26" s="115">
        <v>1</v>
      </c>
      <c r="K26" s="116">
        <v>1.3698630136986301</v>
      </c>
    </row>
    <row r="27" spans="1:11" ht="14.1" customHeight="1" x14ac:dyDescent="0.2">
      <c r="A27" s="306">
        <v>27</v>
      </c>
      <c r="B27" s="307" t="s">
        <v>244</v>
      </c>
      <c r="C27" s="308"/>
      <c r="D27" s="113">
        <v>0.33810143042912871</v>
      </c>
      <c r="E27" s="115">
        <v>26</v>
      </c>
      <c r="F27" s="114">
        <v>25</v>
      </c>
      <c r="G27" s="114">
        <v>25</v>
      </c>
      <c r="H27" s="114">
        <v>25</v>
      </c>
      <c r="I27" s="140">
        <v>23</v>
      </c>
      <c r="J27" s="115">
        <v>3</v>
      </c>
      <c r="K27" s="116">
        <v>13.043478260869565</v>
      </c>
    </row>
    <row r="28" spans="1:11" ht="14.1" customHeight="1" x14ac:dyDescent="0.2">
      <c r="A28" s="306">
        <v>28</v>
      </c>
      <c r="B28" s="307" t="s">
        <v>245</v>
      </c>
      <c r="C28" s="308"/>
      <c r="D28" s="113">
        <v>0.28608582574772434</v>
      </c>
      <c r="E28" s="115">
        <v>22</v>
      </c>
      <c r="F28" s="114">
        <v>22</v>
      </c>
      <c r="G28" s="114">
        <v>23</v>
      </c>
      <c r="H28" s="114">
        <v>24</v>
      </c>
      <c r="I28" s="140">
        <v>22</v>
      </c>
      <c r="J28" s="115">
        <v>0</v>
      </c>
      <c r="K28" s="116">
        <v>0</v>
      </c>
    </row>
    <row r="29" spans="1:11" ht="14.1" customHeight="1" x14ac:dyDescent="0.2">
      <c r="A29" s="306">
        <v>29</v>
      </c>
      <c r="B29" s="307" t="s">
        <v>246</v>
      </c>
      <c r="C29" s="308"/>
      <c r="D29" s="113">
        <v>3.7971391417425226</v>
      </c>
      <c r="E29" s="115">
        <v>292</v>
      </c>
      <c r="F29" s="114">
        <v>340</v>
      </c>
      <c r="G29" s="114">
        <v>337</v>
      </c>
      <c r="H29" s="114">
        <v>341</v>
      </c>
      <c r="I29" s="140">
        <v>328</v>
      </c>
      <c r="J29" s="115">
        <v>-36</v>
      </c>
      <c r="K29" s="116">
        <v>-10.975609756097562</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3.4850455136540961</v>
      </c>
      <c r="E31" s="115">
        <v>268</v>
      </c>
      <c r="F31" s="114">
        <v>312</v>
      </c>
      <c r="G31" s="114">
        <v>312</v>
      </c>
      <c r="H31" s="114">
        <v>314</v>
      </c>
      <c r="I31" s="140">
        <v>303</v>
      </c>
      <c r="J31" s="115">
        <v>-35</v>
      </c>
      <c r="K31" s="116">
        <v>-11.551155115511552</v>
      </c>
    </row>
    <row r="32" spans="1:11" ht="14.1" customHeight="1" x14ac:dyDescent="0.2">
      <c r="A32" s="306">
        <v>31</v>
      </c>
      <c r="B32" s="307" t="s">
        <v>251</v>
      </c>
      <c r="C32" s="308"/>
      <c r="D32" s="113">
        <v>0.26007802340702213</v>
      </c>
      <c r="E32" s="115">
        <v>20</v>
      </c>
      <c r="F32" s="114">
        <v>21</v>
      </c>
      <c r="G32" s="114">
        <v>24</v>
      </c>
      <c r="H32" s="114">
        <v>26</v>
      </c>
      <c r="I32" s="140">
        <v>26</v>
      </c>
      <c r="J32" s="115">
        <v>-6</v>
      </c>
      <c r="K32" s="116">
        <v>-23.076923076923077</v>
      </c>
    </row>
    <row r="33" spans="1:11" ht="14.1" customHeight="1" x14ac:dyDescent="0.2">
      <c r="A33" s="306">
        <v>32</v>
      </c>
      <c r="B33" s="307" t="s">
        <v>252</v>
      </c>
      <c r="C33" s="308"/>
      <c r="D33" s="113">
        <v>2.3276983094928481</v>
      </c>
      <c r="E33" s="115">
        <v>179</v>
      </c>
      <c r="F33" s="114">
        <v>160</v>
      </c>
      <c r="G33" s="114">
        <v>159</v>
      </c>
      <c r="H33" s="114">
        <v>155</v>
      </c>
      <c r="I33" s="140">
        <v>184</v>
      </c>
      <c r="J33" s="115">
        <v>-5</v>
      </c>
      <c r="K33" s="116">
        <v>-2.7173913043478262</v>
      </c>
    </row>
    <row r="34" spans="1:11" ht="14.1" customHeight="1" x14ac:dyDescent="0.2">
      <c r="A34" s="306">
        <v>33</v>
      </c>
      <c r="B34" s="307" t="s">
        <v>253</v>
      </c>
      <c r="C34" s="308"/>
      <c r="D34" s="113">
        <v>0.84525357607282181</v>
      </c>
      <c r="E34" s="115">
        <v>65</v>
      </c>
      <c r="F34" s="114">
        <v>57</v>
      </c>
      <c r="G34" s="114">
        <v>59</v>
      </c>
      <c r="H34" s="114">
        <v>54</v>
      </c>
      <c r="I34" s="140">
        <v>66</v>
      </c>
      <c r="J34" s="115">
        <v>-1</v>
      </c>
      <c r="K34" s="116">
        <v>-1.5151515151515151</v>
      </c>
    </row>
    <row r="35" spans="1:11" ht="14.1" customHeight="1" x14ac:dyDescent="0.2">
      <c r="A35" s="306">
        <v>34</v>
      </c>
      <c r="B35" s="307" t="s">
        <v>254</v>
      </c>
      <c r="C35" s="308"/>
      <c r="D35" s="113">
        <v>6.3719115734720413</v>
      </c>
      <c r="E35" s="115">
        <v>490</v>
      </c>
      <c r="F35" s="114">
        <v>515</v>
      </c>
      <c r="G35" s="114">
        <v>521</v>
      </c>
      <c r="H35" s="114">
        <v>517</v>
      </c>
      <c r="I35" s="140">
        <v>502</v>
      </c>
      <c r="J35" s="115">
        <v>-12</v>
      </c>
      <c r="K35" s="116">
        <v>-2.3904382470119523</v>
      </c>
    </row>
    <row r="36" spans="1:11" ht="14.1" customHeight="1" x14ac:dyDescent="0.2">
      <c r="A36" s="306">
        <v>41</v>
      </c>
      <c r="B36" s="307" t="s">
        <v>255</v>
      </c>
      <c r="C36" s="308"/>
      <c r="D36" s="113">
        <v>0.29908972691807545</v>
      </c>
      <c r="E36" s="115">
        <v>23</v>
      </c>
      <c r="F36" s="114">
        <v>22</v>
      </c>
      <c r="G36" s="114">
        <v>22</v>
      </c>
      <c r="H36" s="114">
        <v>22</v>
      </c>
      <c r="I36" s="140">
        <v>21</v>
      </c>
      <c r="J36" s="115">
        <v>2</v>
      </c>
      <c r="K36" s="116">
        <v>9.5238095238095237</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0.20806241872561768</v>
      </c>
      <c r="E38" s="115">
        <v>16</v>
      </c>
      <c r="F38" s="114">
        <v>16</v>
      </c>
      <c r="G38" s="114">
        <v>17</v>
      </c>
      <c r="H38" s="114">
        <v>18</v>
      </c>
      <c r="I38" s="140">
        <v>18</v>
      </c>
      <c r="J38" s="115">
        <v>-2</v>
      </c>
      <c r="K38" s="116">
        <v>-11.111111111111111</v>
      </c>
    </row>
    <row r="39" spans="1:11" ht="14.1" customHeight="1" x14ac:dyDescent="0.2">
      <c r="A39" s="306">
        <v>51</v>
      </c>
      <c r="B39" s="307" t="s">
        <v>258</v>
      </c>
      <c r="C39" s="308"/>
      <c r="D39" s="113">
        <v>11.573472041612483</v>
      </c>
      <c r="E39" s="115">
        <v>890</v>
      </c>
      <c r="F39" s="114">
        <v>920</v>
      </c>
      <c r="G39" s="114">
        <v>940</v>
      </c>
      <c r="H39" s="114">
        <v>891</v>
      </c>
      <c r="I39" s="140">
        <v>898</v>
      </c>
      <c r="J39" s="115">
        <v>-8</v>
      </c>
      <c r="K39" s="116">
        <v>-0.89086859688195996</v>
      </c>
    </row>
    <row r="40" spans="1:11" ht="14.1" customHeight="1" x14ac:dyDescent="0.2">
      <c r="A40" s="306" t="s">
        <v>259</v>
      </c>
      <c r="B40" s="307" t="s">
        <v>260</v>
      </c>
      <c r="C40" s="308"/>
      <c r="D40" s="113">
        <v>11.261378413524056</v>
      </c>
      <c r="E40" s="115">
        <v>866</v>
      </c>
      <c r="F40" s="114">
        <v>896</v>
      </c>
      <c r="G40" s="114">
        <v>913</v>
      </c>
      <c r="H40" s="114">
        <v>862</v>
      </c>
      <c r="I40" s="140">
        <v>873</v>
      </c>
      <c r="J40" s="115">
        <v>-7</v>
      </c>
      <c r="K40" s="116">
        <v>-0.80183276059564723</v>
      </c>
    </row>
    <row r="41" spans="1:11" ht="14.1" customHeight="1" x14ac:dyDescent="0.2">
      <c r="A41" s="306"/>
      <c r="B41" s="307" t="s">
        <v>261</v>
      </c>
      <c r="C41" s="308"/>
      <c r="D41" s="113">
        <v>2.314694408322497</v>
      </c>
      <c r="E41" s="115">
        <v>178</v>
      </c>
      <c r="F41" s="114">
        <v>191</v>
      </c>
      <c r="G41" s="114">
        <v>210</v>
      </c>
      <c r="H41" s="114">
        <v>176</v>
      </c>
      <c r="I41" s="140">
        <v>178</v>
      </c>
      <c r="J41" s="115">
        <v>0</v>
      </c>
      <c r="K41" s="116">
        <v>0</v>
      </c>
    </row>
    <row r="42" spans="1:11" ht="14.1" customHeight="1" x14ac:dyDescent="0.2">
      <c r="A42" s="306">
        <v>52</v>
      </c>
      <c r="B42" s="307" t="s">
        <v>262</v>
      </c>
      <c r="C42" s="308"/>
      <c r="D42" s="113">
        <v>4.4733420026007806</v>
      </c>
      <c r="E42" s="115">
        <v>344</v>
      </c>
      <c r="F42" s="114">
        <v>368</v>
      </c>
      <c r="G42" s="114">
        <v>366</v>
      </c>
      <c r="H42" s="114">
        <v>378</v>
      </c>
      <c r="I42" s="140">
        <v>380</v>
      </c>
      <c r="J42" s="115">
        <v>-36</v>
      </c>
      <c r="K42" s="116">
        <v>-9.473684210526315</v>
      </c>
    </row>
    <row r="43" spans="1:11" ht="14.1" customHeight="1" x14ac:dyDescent="0.2">
      <c r="A43" s="306" t="s">
        <v>263</v>
      </c>
      <c r="B43" s="307" t="s">
        <v>264</v>
      </c>
      <c r="C43" s="308"/>
      <c r="D43" s="113">
        <v>4.2392717815344607</v>
      </c>
      <c r="E43" s="115">
        <v>326</v>
      </c>
      <c r="F43" s="114">
        <v>347</v>
      </c>
      <c r="G43" s="114">
        <v>347</v>
      </c>
      <c r="H43" s="114">
        <v>362</v>
      </c>
      <c r="I43" s="140">
        <v>360</v>
      </c>
      <c r="J43" s="115">
        <v>-34</v>
      </c>
      <c r="K43" s="116">
        <v>-9.4444444444444446</v>
      </c>
    </row>
    <row r="44" spans="1:11" ht="14.1" customHeight="1" x14ac:dyDescent="0.2">
      <c r="A44" s="306">
        <v>53</v>
      </c>
      <c r="B44" s="307" t="s">
        <v>265</v>
      </c>
      <c r="C44" s="308"/>
      <c r="D44" s="113">
        <v>2.0286085825747726</v>
      </c>
      <c r="E44" s="115">
        <v>156</v>
      </c>
      <c r="F44" s="114">
        <v>151</v>
      </c>
      <c r="G44" s="114">
        <v>142</v>
      </c>
      <c r="H44" s="114">
        <v>142</v>
      </c>
      <c r="I44" s="140">
        <v>150</v>
      </c>
      <c r="J44" s="115">
        <v>6</v>
      </c>
      <c r="K44" s="116">
        <v>4</v>
      </c>
    </row>
    <row r="45" spans="1:11" ht="14.1" customHeight="1" x14ac:dyDescent="0.2">
      <c r="A45" s="306" t="s">
        <v>266</v>
      </c>
      <c r="B45" s="307" t="s">
        <v>267</v>
      </c>
      <c r="C45" s="308"/>
      <c r="D45" s="113">
        <v>1.9635890767230169</v>
      </c>
      <c r="E45" s="115">
        <v>151</v>
      </c>
      <c r="F45" s="114">
        <v>146</v>
      </c>
      <c r="G45" s="114">
        <v>139</v>
      </c>
      <c r="H45" s="114">
        <v>139</v>
      </c>
      <c r="I45" s="140">
        <v>147</v>
      </c>
      <c r="J45" s="115">
        <v>4</v>
      </c>
      <c r="K45" s="116">
        <v>2.7210884353741496</v>
      </c>
    </row>
    <row r="46" spans="1:11" ht="14.1" customHeight="1" x14ac:dyDescent="0.2">
      <c r="A46" s="306">
        <v>54</v>
      </c>
      <c r="B46" s="307" t="s">
        <v>268</v>
      </c>
      <c r="C46" s="308"/>
      <c r="D46" s="113">
        <v>9.1937581274382314</v>
      </c>
      <c r="E46" s="115">
        <v>707</v>
      </c>
      <c r="F46" s="114">
        <v>727</v>
      </c>
      <c r="G46" s="114">
        <v>741</v>
      </c>
      <c r="H46" s="114">
        <v>759</v>
      </c>
      <c r="I46" s="140">
        <v>769</v>
      </c>
      <c r="J46" s="115">
        <v>-62</v>
      </c>
      <c r="K46" s="116">
        <v>-8.062418725617686</v>
      </c>
    </row>
    <row r="47" spans="1:11" ht="14.1" customHeight="1" x14ac:dyDescent="0.2">
      <c r="A47" s="306">
        <v>61</v>
      </c>
      <c r="B47" s="307" t="s">
        <v>269</v>
      </c>
      <c r="C47" s="308"/>
      <c r="D47" s="113">
        <v>0.80624187256176849</v>
      </c>
      <c r="E47" s="115">
        <v>62</v>
      </c>
      <c r="F47" s="114">
        <v>62</v>
      </c>
      <c r="G47" s="114">
        <v>67</v>
      </c>
      <c r="H47" s="114">
        <v>68</v>
      </c>
      <c r="I47" s="140">
        <v>56</v>
      </c>
      <c r="J47" s="115">
        <v>6</v>
      </c>
      <c r="K47" s="116">
        <v>10.714285714285714</v>
      </c>
    </row>
    <row r="48" spans="1:11" ht="14.1" customHeight="1" x14ac:dyDescent="0.2">
      <c r="A48" s="306">
        <v>62</v>
      </c>
      <c r="B48" s="307" t="s">
        <v>270</v>
      </c>
      <c r="C48" s="308"/>
      <c r="D48" s="113">
        <v>9.6749024707412232</v>
      </c>
      <c r="E48" s="115">
        <v>744</v>
      </c>
      <c r="F48" s="114">
        <v>701</v>
      </c>
      <c r="G48" s="114">
        <v>690</v>
      </c>
      <c r="H48" s="114">
        <v>711</v>
      </c>
      <c r="I48" s="140">
        <v>694</v>
      </c>
      <c r="J48" s="115">
        <v>50</v>
      </c>
      <c r="K48" s="116">
        <v>7.2046109510086458</v>
      </c>
    </row>
    <row r="49" spans="1:11" ht="14.1" customHeight="1" x14ac:dyDescent="0.2">
      <c r="A49" s="306">
        <v>63</v>
      </c>
      <c r="B49" s="307" t="s">
        <v>271</v>
      </c>
      <c r="C49" s="308"/>
      <c r="D49" s="113">
        <v>9.4668400520156055</v>
      </c>
      <c r="E49" s="115">
        <v>728</v>
      </c>
      <c r="F49" s="114">
        <v>884</v>
      </c>
      <c r="G49" s="114">
        <v>930</v>
      </c>
      <c r="H49" s="114">
        <v>980</v>
      </c>
      <c r="I49" s="140">
        <v>869</v>
      </c>
      <c r="J49" s="115">
        <v>-141</v>
      </c>
      <c r="K49" s="116">
        <v>-16.225546605293442</v>
      </c>
    </row>
    <row r="50" spans="1:11" ht="14.1" customHeight="1" x14ac:dyDescent="0.2">
      <c r="A50" s="306" t="s">
        <v>272</v>
      </c>
      <c r="B50" s="307" t="s">
        <v>273</v>
      </c>
      <c r="C50" s="308"/>
      <c r="D50" s="113">
        <v>0.8192457737321196</v>
      </c>
      <c r="E50" s="115">
        <v>63</v>
      </c>
      <c r="F50" s="114">
        <v>67</v>
      </c>
      <c r="G50" s="114">
        <v>65</v>
      </c>
      <c r="H50" s="114">
        <v>65</v>
      </c>
      <c r="I50" s="140">
        <v>62</v>
      </c>
      <c r="J50" s="115">
        <v>1</v>
      </c>
      <c r="K50" s="116">
        <v>1.6129032258064515</v>
      </c>
    </row>
    <row r="51" spans="1:11" ht="14.1" customHeight="1" x14ac:dyDescent="0.2">
      <c r="A51" s="306" t="s">
        <v>274</v>
      </c>
      <c r="B51" s="307" t="s">
        <v>275</v>
      </c>
      <c r="C51" s="308"/>
      <c r="D51" s="113">
        <v>7.9843953185955785</v>
      </c>
      <c r="E51" s="115">
        <v>614</v>
      </c>
      <c r="F51" s="114">
        <v>765</v>
      </c>
      <c r="G51" s="114">
        <v>812</v>
      </c>
      <c r="H51" s="114">
        <v>861</v>
      </c>
      <c r="I51" s="140">
        <v>753</v>
      </c>
      <c r="J51" s="115">
        <v>-139</v>
      </c>
      <c r="K51" s="116">
        <v>-18.459495351925632</v>
      </c>
    </row>
    <row r="52" spans="1:11" ht="14.1" customHeight="1" x14ac:dyDescent="0.2">
      <c r="A52" s="306">
        <v>71</v>
      </c>
      <c r="B52" s="307" t="s">
        <v>276</v>
      </c>
      <c r="C52" s="308"/>
      <c r="D52" s="113">
        <v>14.863459037711314</v>
      </c>
      <c r="E52" s="115">
        <v>1143</v>
      </c>
      <c r="F52" s="114">
        <v>1167</v>
      </c>
      <c r="G52" s="114">
        <v>1157</v>
      </c>
      <c r="H52" s="114">
        <v>1171</v>
      </c>
      <c r="I52" s="140">
        <v>1161</v>
      </c>
      <c r="J52" s="115">
        <v>-18</v>
      </c>
      <c r="K52" s="116">
        <v>-1.5503875968992249</v>
      </c>
    </row>
    <row r="53" spans="1:11" ht="14.1" customHeight="1" x14ac:dyDescent="0.2">
      <c r="A53" s="306" t="s">
        <v>277</v>
      </c>
      <c r="B53" s="307" t="s">
        <v>278</v>
      </c>
      <c r="C53" s="308"/>
      <c r="D53" s="113">
        <v>1.6775032509752925</v>
      </c>
      <c r="E53" s="115">
        <v>129</v>
      </c>
      <c r="F53" s="114">
        <v>129</v>
      </c>
      <c r="G53" s="114">
        <v>123</v>
      </c>
      <c r="H53" s="114">
        <v>122</v>
      </c>
      <c r="I53" s="140">
        <v>125</v>
      </c>
      <c r="J53" s="115">
        <v>4</v>
      </c>
      <c r="K53" s="116">
        <v>3.2</v>
      </c>
    </row>
    <row r="54" spans="1:11" ht="14.1" customHeight="1" x14ac:dyDescent="0.2">
      <c r="A54" s="306" t="s">
        <v>279</v>
      </c>
      <c r="B54" s="307" t="s">
        <v>280</v>
      </c>
      <c r="C54" s="308"/>
      <c r="D54" s="113">
        <v>12.496749024707412</v>
      </c>
      <c r="E54" s="115">
        <v>961</v>
      </c>
      <c r="F54" s="114">
        <v>987</v>
      </c>
      <c r="G54" s="114">
        <v>980</v>
      </c>
      <c r="H54" s="114">
        <v>994</v>
      </c>
      <c r="I54" s="140">
        <v>984</v>
      </c>
      <c r="J54" s="115">
        <v>-23</v>
      </c>
      <c r="K54" s="116">
        <v>-2.3373983739837398</v>
      </c>
    </row>
    <row r="55" spans="1:11" ht="14.1" customHeight="1" x14ac:dyDescent="0.2">
      <c r="A55" s="306">
        <v>72</v>
      </c>
      <c r="B55" s="307" t="s">
        <v>281</v>
      </c>
      <c r="C55" s="308"/>
      <c r="D55" s="113">
        <v>1.742522756827048</v>
      </c>
      <c r="E55" s="115">
        <v>134</v>
      </c>
      <c r="F55" s="114">
        <v>129</v>
      </c>
      <c r="G55" s="114">
        <v>127</v>
      </c>
      <c r="H55" s="114">
        <v>124</v>
      </c>
      <c r="I55" s="140">
        <v>128</v>
      </c>
      <c r="J55" s="115">
        <v>6</v>
      </c>
      <c r="K55" s="116">
        <v>4.6875</v>
      </c>
    </row>
    <row r="56" spans="1:11" ht="14.1" customHeight="1" x14ac:dyDescent="0.2">
      <c r="A56" s="306" t="s">
        <v>282</v>
      </c>
      <c r="B56" s="307" t="s">
        <v>283</v>
      </c>
      <c r="C56" s="308"/>
      <c r="D56" s="113">
        <v>0.26007802340702213</v>
      </c>
      <c r="E56" s="115">
        <v>20</v>
      </c>
      <c r="F56" s="114">
        <v>16</v>
      </c>
      <c r="G56" s="114">
        <v>15</v>
      </c>
      <c r="H56" s="114">
        <v>11</v>
      </c>
      <c r="I56" s="140">
        <v>11</v>
      </c>
      <c r="J56" s="115">
        <v>9</v>
      </c>
      <c r="K56" s="116">
        <v>81.818181818181813</v>
      </c>
    </row>
    <row r="57" spans="1:11" ht="14.1" customHeight="1" x14ac:dyDescent="0.2">
      <c r="A57" s="306" t="s">
        <v>284</v>
      </c>
      <c r="B57" s="307" t="s">
        <v>285</v>
      </c>
      <c r="C57" s="308"/>
      <c r="D57" s="113">
        <v>1.2873862158647593</v>
      </c>
      <c r="E57" s="115">
        <v>99</v>
      </c>
      <c r="F57" s="114">
        <v>98</v>
      </c>
      <c r="G57" s="114">
        <v>97</v>
      </c>
      <c r="H57" s="114">
        <v>96</v>
      </c>
      <c r="I57" s="140">
        <v>101</v>
      </c>
      <c r="J57" s="115">
        <v>-2</v>
      </c>
      <c r="K57" s="116">
        <v>-1.9801980198019802</v>
      </c>
    </row>
    <row r="58" spans="1:11" ht="14.1" customHeight="1" x14ac:dyDescent="0.2">
      <c r="A58" s="306">
        <v>73</v>
      </c>
      <c r="B58" s="307" t="s">
        <v>286</v>
      </c>
      <c r="C58" s="308"/>
      <c r="D58" s="113">
        <v>0.93628088426527956</v>
      </c>
      <c r="E58" s="115">
        <v>72</v>
      </c>
      <c r="F58" s="114">
        <v>76</v>
      </c>
      <c r="G58" s="114">
        <v>76</v>
      </c>
      <c r="H58" s="114">
        <v>74</v>
      </c>
      <c r="I58" s="140">
        <v>70</v>
      </c>
      <c r="J58" s="115">
        <v>2</v>
      </c>
      <c r="K58" s="116">
        <v>2.8571428571428572</v>
      </c>
    </row>
    <row r="59" spans="1:11" ht="14.1" customHeight="1" x14ac:dyDescent="0.2">
      <c r="A59" s="306" t="s">
        <v>287</v>
      </c>
      <c r="B59" s="307" t="s">
        <v>288</v>
      </c>
      <c r="C59" s="308"/>
      <c r="D59" s="113">
        <v>0.66319895968790632</v>
      </c>
      <c r="E59" s="115">
        <v>51</v>
      </c>
      <c r="F59" s="114">
        <v>57</v>
      </c>
      <c r="G59" s="114">
        <v>56</v>
      </c>
      <c r="H59" s="114">
        <v>54</v>
      </c>
      <c r="I59" s="140">
        <v>51</v>
      </c>
      <c r="J59" s="115">
        <v>0</v>
      </c>
      <c r="K59" s="116">
        <v>0</v>
      </c>
    </row>
    <row r="60" spans="1:11" ht="14.1" customHeight="1" x14ac:dyDescent="0.2">
      <c r="A60" s="306">
        <v>81</v>
      </c>
      <c r="B60" s="307" t="s">
        <v>289</v>
      </c>
      <c r="C60" s="308"/>
      <c r="D60" s="113">
        <v>3.8621586475942782</v>
      </c>
      <c r="E60" s="115">
        <v>297</v>
      </c>
      <c r="F60" s="114">
        <v>266</v>
      </c>
      <c r="G60" s="114">
        <v>277</v>
      </c>
      <c r="H60" s="114">
        <v>264</v>
      </c>
      <c r="I60" s="140">
        <v>258</v>
      </c>
      <c r="J60" s="115">
        <v>39</v>
      </c>
      <c r="K60" s="116">
        <v>15.116279069767442</v>
      </c>
    </row>
    <row r="61" spans="1:11" ht="14.1" customHeight="1" x14ac:dyDescent="0.2">
      <c r="A61" s="306" t="s">
        <v>290</v>
      </c>
      <c r="B61" s="307" t="s">
        <v>291</v>
      </c>
      <c r="C61" s="308"/>
      <c r="D61" s="113">
        <v>0.92327698309492845</v>
      </c>
      <c r="E61" s="115">
        <v>71</v>
      </c>
      <c r="F61" s="114">
        <v>70</v>
      </c>
      <c r="G61" s="114">
        <v>79</v>
      </c>
      <c r="H61" s="114">
        <v>78</v>
      </c>
      <c r="I61" s="140">
        <v>71</v>
      </c>
      <c r="J61" s="115">
        <v>0</v>
      </c>
      <c r="K61" s="116">
        <v>0</v>
      </c>
    </row>
    <row r="62" spans="1:11" ht="14.1" customHeight="1" x14ac:dyDescent="0.2">
      <c r="A62" s="306" t="s">
        <v>292</v>
      </c>
      <c r="B62" s="307" t="s">
        <v>293</v>
      </c>
      <c r="C62" s="308"/>
      <c r="D62" s="113">
        <v>1.9635890767230169</v>
      </c>
      <c r="E62" s="115">
        <v>151</v>
      </c>
      <c r="F62" s="114">
        <v>125</v>
      </c>
      <c r="G62" s="114">
        <v>129</v>
      </c>
      <c r="H62" s="114">
        <v>120</v>
      </c>
      <c r="I62" s="140">
        <v>121</v>
      </c>
      <c r="J62" s="115">
        <v>30</v>
      </c>
      <c r="K62" s="116">
        <v>24.793388429752067</v>
      </c>
    </row>
    <row r="63" spans="1:11" ht="14.1" customHeight="1" x14ac:dyDescent="0.2">
      <c r="A63" s="306"/>
      <c r="B63" s="307" t="s">
        <v>294</v>
      </c>
      <c r="C63" s="308"/>
      <c r="D63" s="113">
        <v>1.9375812743823146</v>
      </c>
      <c r="E63" s="115">
        <v>149</v>
      </c>
      <c r="F63" s="114">
        <v>124</v>
      </c>
      <c r="G63" s="114">
        <v>128</v>
      </c>
      <c r="H63" s="114">
        <v>119</v>
      </c>
      <c r="I63" s="140">
        <v>119</v>
      </c>
      <c r="J63" s="115">
        <v>30</v>
      </c>
      <c r="K63" s="116">
        <v>25.210084033613445</v>
      </c>
    </row>
    <row r="64" spans="1:11" ht="14.1" customHeight="1" x14ac:dyDescent="0.2">
      <c r="A64" s="306" t="s">
        <v>295</v>
      </c>
      <c r="B64" s="307" t="s">
        <v>296</v>
      </c>
      <c r="C64" s="308"/>
      <c r="D64" s="113">
        <v>0.13003901170351106</v>
      </c>
      <c r="E64" s="115">
        <v>10</v>
      </c>
      <c r="F64" s="114">
        <v>9</v>
      </c>
      <c r="G64" s="114">
        <v>8</v>
      </c>
      <c r="H64" s="114">
        <v>9</v>
      </c>
      <c r="I64" s="140">
        <v>7</v>
      </c>
      <c r="J64" s="115">
        <v>3</v>
      </c>
      <c r="K64" s="116">
        <v>42.857142857142854</v>
      </c>
    </row>
    <row r="65" spans="1:11" ht="14.1" customHeight="1" x14ac:dyDescent="0.2">
      <c r="A65" s="306" t="s">
        <v>297</v>
      </c>
      <c r="B65" s="307" t="s">
        <v>298</v>
      </c>
      <c r="C65" s="308"/>
      <c r="D65" s="113">
        <v>0.65019505851755521</v>
      </c>
      <c r="E65" s="115">
        <v>50</v>
      </c>
      <c r="F65" s="114">
        <v>49</v>
      </c>
      <c r="G65" s="114">
        <v>48</v>
      </c>
      <c r="H65" s="114">
        <v>44</v>
      </c>
      <c r="I65" s="140">
        <v>44</v>
      </c>
      <c r="J65" s="115">
        <v>6</v>
      </c>
      <c r="K65" s="116">
        <v>13.636363636363637</v>
      </c>
    </row>
    <row r="66" spans="1:11" ht="14.1" customHeight="1" x14ac:dyDescent="0.2">
      <c r="A66" s="306">
        <v>82</v>
      </c>
      <c r="B66" s="307" t="s">
        <v>299</v>
      </c>
      <c r="C66" s="308"/>
      <c r="D66" s="113">
        <v>2.0546163849154748</v>
      </c>
      <c r="E66" s="115">
        <v>158</v>
      </c>
      <c r="F66" s="114">
        <v>153</v>
      </c>
      <c r="G66" s="114">
        <v>153</v>
      </c>
      <c r="H66" s="114">
        <v>159</v>
      </c>
      <c r="I66" s="140">
        <v>156</v>
      </c>
      <c r="J66" s="115">
        <v>2</v>
      </c>
      <c r="K66" s="116">
        <v>1.2820512820512822</v>
      </c>
    </row>
    <row r="67" spans="1:11" ht="14.1" customHeight="1" x14ac:dyDescent="0.2">
      <c r="A67" s="306" t="s">
        <v>300</v>
      </c>
      <c r="B67" s="307" t="s">
        <v>301</v>
      </c>
      <c r="C67" s="308"/>
      <c r="D67" s="113">
        <v>0.75422626788036407</v>
      </c>
      <c r="E67" s="115">
        <v>58</v>
      </c>
      <c r="F67" s="114">
        <v>61</v>
      </c>
      <c r="G67" s="114">
        <v>59</v>
      </c>
      <c r="H67" s="114">
        <v>58</v>
      </c>
      <c r="I67" s="140">
        <v>58</v>
      </c>
      <c r="J67" s="115">
        <v>0</v>
      </c>
      <c r="K67" s="116">
        <v>0</v>
      </c>
    </row>
    <row r="68" spans="1:11" ht="14.1" customHeight="1" x14ac:dyDescent="0.2">
      <c r="A68" s="306" t="s">
        <v>302</v>
      </c>
      <c r="B68" s="307" t="s">
        <v>303</v>
      </c>
      <c r="C68" s="308"/>
      <c r="D68" s="113">
        <v>0.70221066319895964</v>
      </c>
      <c r="E68" s="115">
        <v>54</v>
      </c>
      <c r="F68" s="114">
        <v>54</v>
      </c>
      <c r="G68" s="114">
        <v>52</v>
      </c>
      <c r="H68" s="114">
        <v>55</v>
      </c>
      <c r="I68" s="140">
        <v>51</v>
      </c>
      <c r="J68" s="115">
        <v>3</v>
      </c>
      <c r="K68" s="116">
        <v>5.882352941176471</v>
      </c>
    </row>
    <row r="69" spans="1:11" ht="14.1" customHeight="1" x14ac:dyDescent="0.2">
      <c r="A69" s="306">
        <v>83</v>
      </c>
      <c r="B69" s="307" t="s">
        <v>304</v>
      </c>
      <c r="C69" s="308"/>
      <c r="D69" s="113">
        <v>2.1456436931079326</v>
      </c>
      <c r="E69" s="115">
        <v>165</v>
      </c>
      <c r="F69" s="114">
        <v>166</v>
      </c>
      <c r="G69" s="114">
        <v>185</v>
      </c>
      <c r="H69" s="114">
        <v>192</v>
      </c>
      <c r="I69" s="140">
        <v>187</v>
      </c>
      <c r="J69" s="115">
        <v>-22</v>
      </c>
      <c r="K69" s="116">
        <v>-11.764705882352942</v>
      </c>
    </row>
    <row r="70" spans="1:11" ht="14.1" customHeight="1" x14ac:dyDescent="0.2">
      <c r="A70" s="306" t="s">
        <v>305</v>
      </c>
      <c r="B70" s="307" t="s">
        <v>306</v>
      </c>
      <c r="C70" s="308"/>
      <c r="D70" s="113">
        <v>1.3914174252275682</v>
      </c>
      <c r="E70" s="115">
        <v>107</v>
      </c>
      <c r="F70" s="114">
        <v>106</v>
      </c>
      <c r="G70" s="114">
        <v>119</v>
      </c>
      <c r="H70" s="114">
        <v>120</v>
      </c>
      <c r="I70" s="140">
        <v>113</v>
      </c>
      <c r="J70" s="115">
        <v>-6</v>
      </c>
      <c r="K70" s="116">
        <v>-5.3097345132743365</v>
      </c>
    </row>
    <row r="71" spans="1:11" ht="14.1" customHeight="1" x14ac:dyDescent="0.2">
      <c r="A71" s="306"/>
      <c r="B71" s="307" t="s">
        <v>307</v>
      </c>
      <c r="C71" s="308"/>
      <c r="D71" s="113">
        <v>0.80624187256176849</v>
      </c>
      <c r="E71" s="115">
        <v>62</v>
      </c>
      <c r="F71" s="114">
        <v>58</v>
      </c>
      <c r="G71" s="114">
        <v>61</v>
      </c>
      <c r="H71" s="114">
        <v>62</v>
      </c>
      <c r="I71" s="140">
        <v>62</v>
      </c>
      <c r="J71" s="115">
        <v>0</v>
      </c>
      <c r="K71" s="116">
        <v>0</v>
      </c>
    </row>
    <row r="72" spans="1:11" ht="14.1" customHeight="1" x14ac:dyDescent="0.2">
      <c r="A72" s="306">
        <v>84</v>
      </c>
      <c r="B72" s="307" t="s">
        <v>308</v>
      </c>
      <c r="C72" s="308"/>
      <c r="D72" s="113">
        <v>1.0143042912873863</v>
      </c>
      <c r="E72" s="115">
        <v>78</v>
      </c>
      <c r="F72" s="114">
        <v>81</v>
      </c>
      <c r="G72" s="114">
        <v>82</v>
      </c>
      <c r="H72" s="114">
        <v>81</v>
      </c>
      <c r="I72" s="140">
        <v>73</v>
      </c>
      <c r="J72" s="115">
        <v>5</v>
      </c>
      <c r="K72" s="116">
        <v>6.8493150684931505</v>
      </c>
    </row>
    <row r="73" spans="1:11" ht="14.1" customHeight="1" x14ac:dyDescent="0.2">
      <c r="A73" s="306" t="s">
        <v>309</v>
      </c>
      <c r="B73" s="307" t="s">
        <v>310</v>
      </c>
      <c r="C73" s="308"/>
      <c r="D73" s="113">
        <v>0.10403120936280884</v>
      </c>
      <c r="E73" s="115">
        <v>8</v>
      </c>
      <c r="F73" s="114">
        <v>9</v>
      </c>
      <c r="G73" s="114">
        <v>10</v>
      </c>
      <c r="H73" s="114">
        <v>10</v>
      </c>
      <c r="I73" s="140">
        <v>10</v>
      </c>
      <c r="J73" s="115">
        <v>-2</v>
      </c>
      <c r="K73" s="116">
        <v>-20</v>
      </c>
    </row>
    <row r="74" spans="1:11" ht="14.1" customHeight="1" x14ac:dyDescent="0.2">
      <c r="A74" s="306" t="s">
        <v>311</v>
      </c>
      <c r="B74" s="307" t="s">
        <v>312</v>
      </c>
      <c r="C74" s="308"/>
      <c r="D74" s="113">
        <v>0.10403120936280884</v>
      </c>
      <c r="E74" s="115">
        <v>8</v>
      </c>
      <c r="F74" s="114">
        <v>6</v>
      </c>
      <c r="G74" s="114">
        <v>6</v>
      </c>
      <c r="H74" s="114">
        <v>8</v>
      </c>
      <c r="I74" s="140">
        <v>7</v>
      </c>
      <c r="J74" s="115">
        <v>1</v>
      </c>
      <c r="K74" s="116">
        <v>14.285714285714286</v>
      </c>
    </row>
    <row r="75" spans="1:11" ht="14.1" customHeight="1" x14ac:dyDescent="0.2">
      <c r="A75" s="306" t="s">
        <v>313</v>
      </c>
      <c r="B75" s="307" t="s">
        <v>314</v>
      </c>
      <c r="C75" s="308"/>
      <c r="D75" s="113">
        <v>7.8023407022106639E-2</v>
      </c>
      <c r="E75" s="115">
        <v>6</v>
      </c>
      <c r="F75" s="114">
        <v>7</v>
      </c>
      <c r="G75" s="114">
        <v>7</v>
      </c>
      <c r="H75" s="114">
        <v>4</v>
      </c>
      <c r="I75" s="140">
        <v>3</v>
      </c>
      <c r="J75" s="115">
        <v>3</v>
      </c>
      <c r="K75" s="116">
        <v>100</v>
      </c>
    </row>
    <row r="76" spans="1:11" ht="14.1" customHeight="1" x14ac:dyDescent="0.2">
      <c r="A76" s="306">
        <v>91</v>
      </c>
      <c r="B76" s="307" t="s">
        <v>315</v>
      </c>
      <c r="C76" s="308"/>
      <c r="D76" s="113">
        <v>0.13003901170351106</v>
      </c>
      <c r="E76" s="115">
        <v>10</v>
      </c>
      <c r="F76" s="114">
        <v>10</v>
      </c>
      <c r="G76" s="114">
        <v>10</v>
      </c>
      <c r="H76" s="114">
        <v>10</v>
      </c>
      <c r="I76" s="140">
        <v>11</v>
      </c>
      <c r="J76" s="115">
        <v>-1</v>
      </c>
      <c r="K76" s="116">
        <v>-9.0909090909090917</v>
      </c>
    </row>
    <row r="77" spans="1:11" ht="14.1" customHeight="1" x14ac:dyDescent="0.2">
      <c r="A77" s="306">
        <v>92</v>
      </c>
      <c r="B77" s="307" t="s">
        <v>316</v>
      </c>
      <c r="C77" s="308"/>
      <c r="D77" s="113">
        <v>0.31209362808842656</v>
      </c>
      <c r="E77" s="115">
        <v>24</v>
      </c>
      <c r="F77" s="114">
        <v>25</v>
      </c>
      <c r="G77" s="114">
        <v>24</v>
      </c>
      <c r="H77" s="114">
        <v>22</v>
      </c>
      <c r="I77" s="140">
        <v>24</v>
      </c>
      <c r="J77" s="115">
        <v>0</v>
      </c>
      <c r="K77" s="116">
        <v>0</v>
      </c>
    </row>
    <row r="78" spans="1:11" ht="14.1" customHeight="1" x14ac:dyDescent="0.2">
      <c r="A78" s="306">
        <v>93</v>
      </c>
      <c r="B78" s="307" t="s">
        <v>317</v>
      </c>
      <c r="C78" s="308"/>
      <c r="D78" s="113">
        <v>0.11703511053315994</v>
      </c>
      <c r="E78" s="115">
        <v>9</v>
      </c>
      <c r="F78" s="114">
        <v>11</v>
      </c>
      <c r="G78" s="114">
        <v>10</v>
      </c>
      <c r="H78" s="114">
        <v>7</v>
      </c>
      <c r="I78" s="140">
        <v>9</v>
      </c>
      <c r="J78" s="115">
        <v>0</v>
      </c>
      <c r="K78" s="116">
        <v>0</v>
      </c>
    </row>
    <row r="79" spans="1:11" ht="14.1" customHeight="1" x14ac:dyDescent="0.2">
      <c r="A79" s="306">
        <v>94</v>
      </c>
      <c r="B79" s="307" t="s">
        <v>318</v>
      </c>
      <c r="C79" s="308"/>
      <c r="D79" s="113">
        <v>0.26007802340702213</v>
      </c>
      <c r="E79" s="115">
        <v>20</v>
      </c>
      <c r="F79" s="114">
        <v>23</v>
      </c>
      <c r="G79" s="114">
        <v>26</v>
      </c>
      <c r="H79" s="114">
        <v>27</v>
      </c>
      <c r="I79" s="140">
        <v>25</v>
      </c>
      <c r="J79" s="115">
        <v>-5</v>
      </c>
      <c r="K79" s="116">
        <v>-20</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2.860858257477243</v>
      </c>
      <c r="E81" s="143">
        <v>220</v>
      </c>
      <c r="F81" s="144">
        <v>223</v>
      </c>
      <c r="G81" s="144">
        <v>235</v>
      </c>
      <c r="H81" s="144">
        <v>244</v>
      </c>
      <c r="I81" s="145">
        <v>231</v>
      </c>
      <c r="J81" s="143">
        <v>-11</v>
      </c>
      <c r="K81" s="146">
        <v>-4.7619047619047619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3688</v>
      </c>
      <c r="G12" s="536">
        <v>3363</v>
      </c>
      <c r="H12" s="536">
        <v>4222</v>
      </c>
      <c r="I12" s="536">
        <v>3472</v>
      </c>
      <c r="J12" s="537">
        <v>3941</v>
      </c>
      <c r="K12" s="538">
        <v>-253</v>
      </c>
      <c r="L12" s="349">
        <v>-6.4196904339000254</v>
      </c>
    </row>
    <row r="13" spans="1:17" s="110" customFormat="1" ht="15" customHeight="1" x14ac:dyDescent="0.2">
      <c r="A13" s="350" t="s">
        <v>344</v>
      </c>
      <c r="B13" s="351" t="s">
        <v>345</v>
      </c>
      <c r="C13" s="347"/>
      <c r="D13" s="347"/>
      <c r="E13" s="348"/>
      <c r="F13" s="536">
        <v>2231</v>
      </c>
      <c r="G13" s="536">
        <v>1591</v>
      </c>
      <c r="H13" s="536">
        <v>2496</v>
      </c>
      <c r="I13" s="536">
        <v>2048</v>
      </c>
      <c r="J13" s="537">
        <v>2355</v>
      </c>
      <c r="K13" s="538">
        <v>-124</v>
      </c>
      <c r="L13" s="349">
        <v>-5.2653927813163479</v>
      </c>
    </row>
    <row r="14" spans="1:17" s="110" customFormat="1" ht="22.5" customHeight="1" x14ac:dyDescent="0.2">
      <c r="A14" s="350"/>
      <c r="B14" s="351" t="s">
        <v>346</v>
      </c>
      <c r="C14" s="347"/>
      <c r="D14" s="347"/>
      <c r="E14" s="348"/>
      <c r="F14" s="536">
        <v>1457</v>
      </c>
      <c r="G14" s="536">
        <v>1772</v>
      </c>
      <c r="H14" s="536">
        <v>1726</v>
      </c>
      <c r="I14" s="536">
        <v>1424</v>
      </c>
      <c r="J14" s="537">
        <v>1586</v>
      </c>
      <c r="K14" s="538">
        <v>-129</v>
      </c>
      <c r="L14" s="349">
        <v>-8.1336696090794458</v>
      </c>
    </row>
    <row r="15" spans="1:17" s="110" customFormat="1" ht="15" customHeight="1" x14ac:dyDescent="0.2">
      <c r="A15" s="350" t="s">
        <v>347</v>
      </c>
      <c r="B15" s="351" t="s">
        <v>108</v>
      </c>
      <c r="C15" s="347"/>
      <c r="D15" s="347"/>
      <c r="E15" s="348"/>
      <c r="F15" s="536">
        <v>558</v>
      </c>
      <c r="G15" s="536">
        <v>594</v>
      </c>
      <c r="H15" s="536">
        <v>1303</v>
      </c>
      <c r="I15" s="536">
        <v>505</v>
      </c>
      <c r="J15" s="537">
        <v>551</v>
      </c>
      <c r="K15" s="538">
        <v>7</v>
      </c>
      <c r="L15" s="349">
        <v>1.2704174228675136</v>
      </c>
    </row>
    <row r="16" spans="1:17" s="110" customFormat="1" ht="15" customHeight="1" x14ac:dyDescent="0.2">
      <c r="A16" s="350"/>
      <c r="B16" s="351" t="s">
        <v>109</v>
      </c>
      <c r="C16" s="347"/>
      <c r="D16" s="347"/>
      <c r="E16" s="348"/>
      <c r="F16" s="536">
        <v>2605</v>
      </c>
      <c r="G16" s="536">
        <v>2359</v>
      </c>
      <c r="H16" s="536">
        <v>2493</v>
      </c>
      <c r="I16" s="536">
        <v>2451</v>
      </c>
      <c r="J16" s="537">
        <v>2798</v>
      </c>
      <c r="K16" s="538">
        <v>-193</v>
      </c>
      <c r="L16" s="349">
        <v>-6.8977841315225161</v>
      </c>
    </row>
    <row r="17" spans="1:12" s="110" customFormat="1" ht="15" customHeight="1" x14ac:dyDescent="0.2">
      <c r="A17" s="350"/>
      <c r="B17" s="351" t="s">
        <v>110</v>
      </c>
      <c r="C17" s="347"/>
      <c r="D17" s="347"/>
      <c r="E17" s="348"/>
      <c r="F17" s="536">
        <v>463</v>
      </c>
      <c r="G17" s="536">
        <v>367</v>
      </c>
      <c r="H17" s="536">
        <v>374</v>
      </c>
      <c r="I17" s="536">
        <v>480</v>
      </c>
      <c r="J17" s="537">
        <v>531</v>
      </c>
      <c r="K17" s="538">
        <v>-68</v>
      </c>
      <c r="L17" s="349">
        <v>-12.8060263653484</v>
      </c>
    </row>
    <row r="18" spans="1:12" s="110" customFormat="1" ht="15" customHeight="1" x14ac:dyDescent="0.2">
      <c r="A18" s="350"/>
      <c r="B18" s="351" t="s">
        <v>111</v>
      </c>
      <c r="C18" s="347"/>
      <c r="D18" s="347"/>
      <c r="E18" s="348"/>
      <c r="F18" s="536">
        <v>62</v>
      </c>
      <c r="G18" s="536">
        <v>43</v>
      </c>
      <c r="H18" s="536">
        <v>52</v>
      </c>
      <c r="I18" s="536">
        <v>36</v>
      </c>
      <c r="J18" s="537">
        <v>61</v>
      </c>
      <c r="K18" s="538">
        <v>1</v>
      </c>
      <c r="L18" s="349">
        <v>1.639344262295082</v>
      </c>
    </row>
    <row r="19" spans="1:12" s="110" customFormat="1" ht="15" customHeight="1" x14ac:dyDescent="0.2">
      <c r="A19" s="118" t="s">
        <v>113</v>
      </c>
      <c r="B19" s="119" t="s">
        <v>181</v>
      </c>
      <c r="C19" s="347"/>
      <c r="D19" s="347"/>
      <c r="E19" s="348"/>
      <c r="F19" s="536">
        <v>2432</v>
      </c>
      <c r="G19" s="536">
        <v>2046</v>
      </c>
      <c r="H19" s="536">
        <v>2802</v>
      </c>
      <c r="I19" s="536">
        <v>2178</v>
      </c>
      <c r="J19" s="537">
        <v>2541</v>
      </c>
      <c r="K19" s="538">
        <v>-109</v>
      </c>
      <c r="L19" s="349">
        <v>-4.2896497441951986</v>
      </c>
    </row>
    <row r="20" spans="1:12" s="110" customFormat="1" ht="15" customHeight="1" x14ac:dyDescent="0.2">
      <c r="A20" s="118"/>
      <c r="B20" s="119" t="s">
        <v>182</v>
      </c>
      <c r="C20" s="347"/>
      <c r="D20" s="347"/>
      <c r="E20" s="348"/>
      <c r="F20" s="536">
        <v>1256</v>
      </c>
      <c r="G20" s="536">
        <v>1317</v>
      </c>
      <c r="H20" s="536">
        <v>1420</v>
      </c>
      <c r="I20" s="536">
        <v>1294</v>
      </c>
      <c r="J20" s="537">
        <v>1400</v>
      </c>
      <c r="K20" s="538">
        <v>-144</v>
      </c>
      <c r="L20" s="349">
        <v>-10.285714285714286</v>
      </c>
    </row>
    <row r="21" spans="1:12" s="110" customFormat="1" ht="15" customHeight="1" x14ac:dyDescent="0.2">
      <c r="A21" s="118" t="s">
        <v>113</v>
      </c>
      <c r="B21" s="119" t="s">
        <v>116</v>
      </c>
      <c r="C21" s="347"/>
      <c r="D21" s="347"/>
      <c r="E21" s="348"/>
      <c r="F21" s="536">
        <v>3066</v>
      </c>
      <c r="G21" s="536">
        <v>2878</v>
      </c>
      <c r="H21" s="536">
        <v>3600</v>
      </c>
      <c r="I21" s="536">
        <v>2958</v>
      </c>
      <c r="J21" s="537">
        <v>3267</v>
      </c>
      <c r="K21" s="538">
        <v>-201</v>
      </c>
      <c r="L21" s="349">
        <v>-6.152433425160698</v>
      </c>
    </row>
    <row r="22" spans="1:12" s="110" customFormat="1" ht="15" customHeight="1" x14ac:dyDescent="0.2">
      <c r="A22" s="118"/>
      <c r="B22" s="119" t="s">
        <v>117</v>
      </c>
      <c r="C22" s="347"/>
      <c r="D22" s="347"/>
      <c r="E22" s="348"/>
      <c r="F22" s="536">
        <v>617</v>
      </c>
      <c r="G22" s="536">
        <v>484</v>
      </c>
      <c r="H22" s="536">
        <v>615</v>
      </c>
      <c r="I22" s="536">
        <v>511</v>
      </c>
      <c r="J22" s="537">
        <v>672</v>
      </c>
      <c r="K22" s="538">
        <v>-55</v>
      </c>
      <c r="L22" s="349">
        <v>-8.1845238095238102</v>
      </c>
    </row>
    <row r="23" spans="1:12" s="110" customFormat="1" ht="15" customHeight="1" x14ac:dyDescent="0.2">
      <c r="A23" s="352" t="s">
        <v>347</v>
      </c>
      <c r="B23" s="353" t="s">
        <v>193</v>
      </c>
      <c r="C23" s="354"/>
      <c r="D23" s="354"/>
      <c r="E23" s="355"/>
      <c r="F23" s="539">
        <v>63</v>
      </c>
      <c r="G23" s="539">
        <v>239</v>
      </c>
      <c r="H23" s="539">
        <v>640</v>
      </c>
      <c r="I23" s="539">
        <v>46</v>
      </c>
      <c r="J23" s="540">
        <v>66</v>
      </c>
      <c r="K23" s="541">
        <v>-3</v>
      </c>
      <c r="L23" s="356">
        <v>-4.5454545454545459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29.8</v>
      </c>
      <c r="G25" s="542">
        <v>28.1</v>
      </c>
      <c r="H25" s="542">
        <v>35</v>
      </c>
      <c r="I25" s="542">
        <v>33.200000000000003</v>
      </c>
      <c r="J25" s="542">
        <v>33.4</v>
      </c>
      <c r="K25" s="543" t="s">
        <v>349</v>
      </c>
      <c r="L25" s="364">
        <v>-3.5999999999999979</v>
      </c>
    </row>
    <row r="26" spans="1:12" s="110" customFormat="1" ht="15" customHeight="1" x14ac:dyDescent="0.2">
      <c r="A26" s="365" t="s">
        <v>105</v>
      </c>
      <c r="B26" s="366" t="s">
        <v>345</v>
      </c>
      <c r="C26" s="362"/>
      <c r="D26" s="362"/>
      <c r="E26" s="363"/>
      <c r="F26" s="542">
        <v>25.4</v>
      </c>
      <c r="G26" s="542">
        <v>26.4</v>
      </c>
      <c r="H26" s="542">
        <v>30.1</v>
      </c>
      <c r="I26" s="542">
        <v>29.1</v>
      </c>
      <c r="J26" s="544">
        <v>28.3</v>
      </c>
      <c r="K26" s="543" t="s">
        <v>349</v>
      </c>
      <c r="L26" s="364">
        <v>-2.9000000000000021</v>
      </c>
    </row>
    <row r="27" spans="1:12" s="110" customFormat="1" ht="15" customHeight="1" x14ac:dyDescent="0.2">
      <c r="A27" s="365"/>
      <c r="B27" s="366" t="s">
        <v>346</v>
      </c>
      <c r="C27" s="362"/>
      <c r="D27" s="362"/>
      <c r="E27" s="363"/>
      <c r="F27" s="542">
        <v>36.6</v>
      </c>
      <c r="G27" s="542">
        <v>29.7</v>
      </c>
      <c r="H27" s="542">
        <v>41.8</v>
      </c>
      <c r="I27" s="542">
        <v>39.200000000000003</v>
      </c>
      <c r="J27" s="542">
        <v>41</v>
      </c>
      <c r="K27" s="543" t="s">
        <v>349</v>
      </c>
      <c r="L27" s="364">
        <v>-4.3999999999999986</v>
      </c>
    </row>
    <row r="28" spans="1:12" s="110" customFormat="1" ht="15" customHeight="1" x14ac:dyDescent="0.2">
      <c r="A28" s="365" t="s">
        <v>113</v>
      </c>
      <c r="B28" s="366" t="s">
        <v>108</v>
      </c>
      <c r="C28" s="362"/>
      <c r="D28" s="362"/>
      <c r="E28" s="363"/>
      <c r="F28" s="542">
        <v>40.299999999999997</v>
      </c>
      <c r="G28" s="542">
        <v>41.9</v>
      </c>
      <c r="H28" s="542">
        <v>48.5</v>
      </c>
      <c r="I28" s="542">
        <v>44.8</v>
      </c>
      <c r="J28" s="542">
        <v>44.3</v>
      </c>
      <c r="K28" s="543" t="s">
        <v>349</v>
      </c>
      <c r="L28" s="364">
        <v>-4</v>
      </c>
    </row>
    <row r="29" spans="1:12" s="110" customFormat="1" ht="11.25" x14ac:dyDescent="0.2">
      <c r="A29" s="365"/>
      <c r="B29" s="366" t="s">
        <v>109</v>
      </c>
      <c r="C29" s="362"/>
      <c r="D29" s="362"/>
      <c r="E29" s="363"/>
      <c r="F29" s="542">
        <v>27.7</v>
      </c>
      <c r="G29" s="542">
        <v>25.7</v>
      </c>
      <c r="H29" s="542">
        <v>32.299999999999997</v>
      </c>
      <c r="I29" s="542">
        <v>31.8</v>
      </c>
      <c r="J29" s="544">
        <v>32.1</v>
      </c>
      <c r="K29" s="543" t="s">
        <v>349</v>
      </c>
      <c r="L29" s="364">
        <v>-4.4000000000000021</v>
      </c>
    </row>
    <row r="30" spans="1:12" s="110" customFormat="1" ht="15" customHeight="1" x14ac:dyDescent="0.2">
      <c r="A30" s="365"/>
      <c r="B30" s="366" t="s">
        <v>110</v>
      </c>
      <c r="C30" s="362"/>
      <c r="D30" s="362"/>
      <c r="E30" s="363"/>
      <c r="F30" s="542">
        <v>27.5</v>
      </c>
      <c r="G30" s="542">
        <v>26.8</v>
      </c>
      <c r="H30" s="542">
        <v>26.3</v>
      </c>
      <c r="I30" s="542">
        <v>29.9</v>
      </c>
      <c r="J30" s="542">
        <v>31.3</v>
      </c>
      <c r="K30" s="543" t="s">
        <v>349</v>
      </c>
      <c r="L30" s="364">
        <v>-3.8000000000000007</v>
      </c>
    </row>
    <row r="31" spans="1:12" s="110" customFormat="1" ht="15" customHeight="1" x14ac:dyDescent="0.2">
      <c r="A31" s="365"/>
      <c r="B31" s="366" t="s">
        <v>111</v>
      </c>
      <c r="C31" s="362"/>
      <c r="D31" s="362"/>
      <c r="E31" s="363"/>
      <c r="F31" s="542">
        <v>51.6</v>
      </c>
      <c r="G31" s="542">
        <v>51.2</v>
      </c>
      <c r="H31" s="542">
        <v>55.8</v>
      </c>
      <c r="I31" s="542">
        <v>25</v>
      </c>
      <c r="J31" s="542">
        <v>24.6</v>
      </c>
      <c r="K31" s="543" t="s">
        <v>349</v>
      </c>
      <c r="L31" s="364">
        <v>27</v>
      </c>
    </row>
    <row r="32" spans="1:12" s="110" customFormat="1" ht="15" customHeight="1" x14ac:dyDescent="0.2">
      <c r="A32" s="367" t="s">
        <v>113</v>
      </c>
      <c r="B32" s="368" t="s">
        <v>181</v>
      </c>
      <c r="C32" s="362"/>
      <c r="D32" s="362"/>
      <c r="E32" s="363"/>
      <c r="F32" s="542">
        <v>25.3</v>
      </c>
      <c r="G32" s="542">
        <v>21.3</v>
      </c>
      <c r="H32" s="542">
        <v>26.7</v>
      </c>
      <c r="I32" s="542">
        <v>28</v>
      </c>
      <c r="J32" s="544">
        <v>28.9</v>
      </c>
      <c r="K32" s="543" t="s">
        <v>349</v>
      </c>
      <c r="L32" s="364">
        <v>-3.5999999999999979</v>
      </c>
    </row>
    <row r="33" spans="1:12" s="110" customFormat="1" ht="15" customHeight="1" x14ac:dyDescent="0.2">
      <c r="A33" s="367"/>
      <c r="B33" s="368" t="s">
        <v>182</v>
      </c>
      <c r="C33" s="362"/>
      <c r="D33" s="362"/>
      <c r="E33" s="363"/>
      <c r="F33" s="542">
        <v>38.6</v>
      </c>
      <c r="G33" s="542">
        <v>37.6</v>
      </c>
      <c r="H33" s="542">
        <v>47.8</v>
      </c>
      <c r="I33" s="542">
        <v>41.8</v>
      </c>
      <c r="J33" s="542">
        <v>41.5</v>
      </c>
      <c r="K33" s="543" t="s">
        <v>349</v>
      </c>
      <c r="L33" s="364">
        <v>-2.8999999999999986</v>
      </c>
    </row>
    <row r="34" spans="1:12" s="369" customFormat="1" ht="15" customHeight="1" x14ac:dyDescent="0.2">
      <c r="A34" s="367" t="s">
        <v>113</v>
      </c>
      <c r="B34" s="368" t="s">
        <v>116</v>
      </c>
      <c r="C34" s="362"/>
      <c r="D34" s="362"/>
      <c r="E34" s="363"/>
      <c r="F34" s="542">
        <v>29.7</v>
      </c>
      <c r="G34" s="542">
        <v>27.5</v>
      </c>
      <c r="H34" s="542">
        <v>35.1</v>
      </c>
      <c r="I34" s="542">
        <v>32.1</v>
      </c>
      <c r="J34" s="542">
        <v>32.200000000000003</v>
      </c>
      <c r="K34" s="543" t="s">
        <v>349</v>
      </c>
      <c r="L34" s="364">
        <v>-2.5000000000000036</v>
      </c>
    </row>
    <row r="35" spans="1:12" s="369" customFormat="1" ht="11.25" x14ac:dyDescent="0.2">
      <c r="A35" s="370"/>
      <c r="B35" s="371" t="s">
        <v>117</v>
      </c>
      <c r="C35" s="372"/>
      <c r="D35" s="372"/>
      <c r="E35" s="373"/>
      <c r="F35" s="545">
        <v>30.8</v>
      </c>
      <c r="G35" s="545">
        <v>31.8</v>
      </c>
      <c r="H35" s="545">
        <v>35.200000000000003</v>
      </c>
      <c r="I35" s="545">
        <v>39.6</v>
      </c>
      <c r="J35" s="546">
        <v>38.9</v>
      </c>
      <c r="K35" s="547" t="s">
        <v>349</v>
      </c>
      <c r="L35" s="374">
        <v>-8.0999999999999979</v>
      </c>
    </row>
    <row r="36" spans="1:12" s="369" customFormat="1" ht="15.95" customHeight="1" x14ac:dyDescent="0.2">
      <c r="A36" s="375" t="s">
        <v>350</v>
      </c>
      <c r="B36" s="376"/>
      <c r="C36" s="377"/>
      <c r="D36" s="376"/>
      <c r="E36" s="378"/>
      <c r="F36" s="548">
        <v>3593</v>
      </c>
      <c r="G36" s="548">
        <v>3081</v>
      </c>
      <c r="H36" s="548">
        <v>3520</v>
      </c>
      <c r="I36" s="548">
        <v>3404</v>
      </c>
      <c r="J36" s="548">
        <v>3854</v>
      </c>
      <c r="K36" s="549">
        <v>-261</v>
      </c>
      <c r="L36" s="380">
        <v>-6.7721847431240274</v>
      </c>
    </row>
    <row r="37" spans="1:12" s="369" customFormat="1" ht="15.95" customHeight="1" x14ac:dyDescent="0.2">
      <c r="A37" s="381"/>
      <c r="B37" s="382" t="s">
        <v>113</v>
      </c>
      <c r="C37" s="382" t="s">
        <v>351</v>
      </c>
      <c r="D37" s="382"/>
      <c r="E37" s="383"/>
      <c r="F37" s="548">
        <v>1072</v>
      </c>
      <c r="G37" s="548">
        <v>866</v>
      </c>
      <c r="H37" s="548">
        <v>1233</v>
      </c>
      <c r="I37" s="548">
        <v>1131</v>
      </c>
      <c r="J37" s="548">
        <v>1288</v>
      </c>
      <c r="K37" s="549">
        <v>-216</v>
      </c>
      <c r="L37" s="380">
        <v>-16.770186335403725</v>
      </c>
    </row>
    <row r="38" spans="1:12" s="369" customFormat="1" ht="15.95" customHeight="1" x14ac:dyDescent="0.2">
      <c r="A38" s="381"/>
      <c r="B38" s="384" t="s">
        <v>105</v>
      </c>
      <c r="C38" s="384" t="s">
        <v>106</v>
      </c>
      <c r="D38" s="385"/>
      <c r="E38" s="383"/>
      <c r="F38" s="548">
        <v>2172</v>
      </c>
      <c r="G38" s="548">
        <v>1471</v>
      </c>
      <c r="H38" s="548">
        <v>2032</v>
      </c>
      <c r="I38" s="548">
        <v>2020</v>
      </c>
      <c r="J38" s="550">
        <v>2303</v>
      </c>
      <c r="K38" s="549">
        <v>-131</v>
      </c>
      <c r="L38" s="380">
        <v>-5.6882327399044721</v>
      </c>
    </row>
    <row r="39" spans="1:12" s="369" customFormat="1" ht="15.95" customHeight="1" x14ac:dyDescent="0.2">
      <c r="A39" s="381"/>
      <c r="B39" s="385"/>
      <c r="C39" s="382" t="s">
        <v>352</v>
      </c>
      <c r="D39" s="385"/>
      <c r="E39" s="383"/>
      <c r="F39" s="548">
        <v>552</v>
      </c>
      <c r="G39" s="548">
        <v>388</v>
      </c>
      <c r="H39" s="548">
        <v>611</v>
      </c>
      <c r="I39" s="548">
        <v>588</v>
      </c>
      <c r="J39" s="548">
        <v>652</v>
      </c>
      <c r="K39" s="549">
        <v>-100</v>
      </c>
      <c r="L39" s="380">
        <v>-15.337423312883436</v>
      </c>
    </row>
    <row r="40" spans="1:12" s="369" customFormat="1" ht="15.95" customHeight="1" x14ac:dyDescent="0.2">
      <c r="A40" s="381"/>
      <c r="B40" s="384"/>
      <c r="C40" s="384" t="s">
        <v>107</v>
      </c>
      <c r="D40" s="385"/>
      <c r="E40" s="383"/>
      <c r="F40" s="548">
        <v>1421</v>
      </c>
      <c r="G40" s="548">
        <v>1610</v>
      </c>
      <c r="H40" s="548">
        <v>1488</v>
      </c>
      <c r="I40" s="548">
        <v>1384</v>
      </c>
      <c r="J40" s="548">
        <v>1551</v>
      </c>
      <c r="K40" s="549">
        <v>-130</v>
      </c>
      <c r="L40" s="380">
        <v>-8.3816892327530628</v>
      </c>
    </row>
    <row r="41" spans="1:12" s="369" customFormat="1" ht="24" customHeight="1" x14ac:dyDescent="0.2">
      <c r="A41" s="381"/>
      <c r="B41" s="385"/>
      <c r="C41" s="382" t="s">
        <v>352</v>
      </c>
      <c r="D41" s="385"/>
      <c r="E41" s="383"/>
      <c r="F41" s="548">
        <v>520</v>
      </c>
      <c r="G41" s="548">
        <v>478</v>
      </c>
      <c r="H41" s="548">
        <v>622</v>
      </c>
      <c r="I41" s="548">
        <v>543</v>
      </c>
      <c r="J41" s="550">
        <v>636</v>
      </c>
      <c r="K41" s="549">
        <v>-116</v>
      </c>
      <c r="L41" s="380">
        <v>-18.238993710691823</v>
      </c>
    </row>
    <row r="42" spans="1:12" s="110" customFormat="1" ht="15" customHeight="1" x14ac:dyDescent="0.2">
      <c r="A42" s="381"/>
      <c r="B42" s="384" t="s">
        <v>113</v>
      </c>
      <c r="C42" s="384" t="s">
        <v>353</v>
      </c>
      <c r="D42" s="385"/>
      <c r="E42" s="383"/>
      <c r="F42" s="548">
        <v>491</v>
      </c>
      <c r="G42" s="548">
        <v>370</v>
      </c>
      <c r="H42" s="548">
        <v>650</v>
      </c>
      <c r="I42" s="548">
        <v>462</v>
      </c>
      <c r="J42" s="548">
        <v>492</v>
      </c>
      <c r="K42" s="549">
        <v>-1</v>
      </c>
      <c r="L42" s="380">
        <v>-0.2032520325203252</v>
      </c>
    </row>
    <row r="43" spans="1:12" s="110" customFormat="1" ht="15" customHeight="1" x14ac:dyDescent="0.2">
      <c r="A43" s="381"/>
      <c r="B43" s="385"/>
      <c r="C43" s="382" t="s">
        <v>352</v>
      </c>
      <c r="D43" s="385"/>
      <c r="E43" s="383"/>
      <c r="F43" s="548">
        <v>198</v>
      </c>
      <c r="G43" s="548">
        <v>155</v>
      </c>
      <c r="H43" s="548">
        <v>315</v>
      </c>
      <c r="I43" s="548">
        <v>207</v>
      </c>
      <c r="J43" s="548">
        <v>218</v>
      </c>
      <c r="K43" s="549">
        <v>-20</v>
      </c>
      <c r="L43" s="380">
        <v>-9.1743119266055047</v>
      </c>
    </row>
    <row r="44" spans="1:12" s="110" customFormat="1" ht="15" customHeight="1" x14ac:dyDescent="0.2">
      <c r="A44" s="381"/>
      <c r="B44" s="384"/>
      <c r="C44" s="366" t="s">
        <v>109</v>
      </c>
      <c r="D44" s="385"/>
      <c r="E44" s="383"/>
      <c r="F44" s="548">
        <v>2578</v>
      </c>
      <c r="G44" s="548">
        <v>2303</v>
      </c>
      <c r="H44" s="548">
        <v>2446</v>
      </c>
      <c r="I44" s="548">
        <v>2434</v>
      </c>
      <c r="J44" s="550">
        <v>2774</v>
      </c>
      <c r="K44" s="549">
        <v>-196</v>
      </c>
      <c r="L44" s="380">
        <v>-7.0656092285508292</v>
      </c>
    </row>
    <row r="45" spans="1:12" s="110" customFormat="1" ht="15" customHeight="1" x14ac:dyDescent="0.2">
      <c r="A45" s="381"/>
      <c r="B45" s="385"/>
      <c r="C45" s="382" t="s">
        <v>352</v>
      </c>
      <c r="D45" s="385"/>
      <c r="E45" s="383"/>
      <c r="F45" s="548">
        <v>715</v>
      </c>
      <c r="G45" s="548">
        <v>591</v>
      </c>
      <c r="H45" s="548">
        <v>791</v>
      </c>
      <c r="I45" s="548">
        <v>774</v>
      </c>
      <c r="J45" s="548">
        <v>890</v>
      </c>
      <c r="K45" s="549">
        <v>-175</v>
      </c>
      <c r="L45" s="380">
        <v>-19.662921348314608</v>
      </c>
    </row>
    <row r="46" spans="1:12" s="110" customFormat="1" ht="15" customHeight="1" x14ac:dyDescent="0.2">
      <c r="A46" s="381"/>
      <c r="B46" s="384"/>
      <c r="C46" s="366" t="s">
        <v>110</v>
      </c>
      <c r="D46" s="385"/>
      <c r="E46" s="383"/>
      <c r="F46" s="548">
        <v>462</v>
      </c>
      <c r="G46" s="548">
        <v>365</v>
      </c>
      <c r="H46" s="548">
        <v>372</v>
      </c>
      <c r="I46" s="548">
        <v>472</v>
      </c>
      <c r="J46" s="548">
        <v>527</v>
      </c>
      <c r="K46" s="549">
        <v>-65</v>
      </c>
      <c r="L46" s="380">
        <v>-12.333965844402277</v>
      </c>
    </row>
    <row r="47" spans="1:12" s="110" customFormat="1" ht="15" customHeight="1" x14ac:dyDescent="0.2">
      <c r="A47" s="381"/>
      <c r="B47" s="385"/>
      <c r="C47" s="382" t="s">
        <v>352</v>
      </c>
      <c r="D47" s="385"/>
      <c r="E47" s="383"/>
      <c r="F47" s="548">
        <v>127</v>
      </c>
      <c r="G47" s="548">
        <v>98</v>
      </c>
      <c r="H47" s="548">
        <v>98</v>
      </c>
      <c r="I47" s="548">
        <v>141</v>
      </c>
      <c r="J47" s="550">
        <v>165</v>
      </c>
      <c r="K47" s="549">
        <v>-38</v>
      </c>
      <c r="L47" s="380">
        <v>-23.030303030303031</v>
      </c>
    </row>
    <row r="48" spans="1:12" s="110" customFormat="1" ht="15" customHeight="1" x14ac:dyDescent="0.2">
      <c r="A48" s="381"/>
      <c r="B48" s="385"/>
      <c r="C48" s="366" t="s">
        <v>111</v>
      </c>
      <c r="D48" s="386"/>
      <c r="E48" s="387"/>
      <c r="F48" s="548">
        <v>62</v>
      </c>
      <c r="G48" s="548">
        <v>43</v>
      </c>
      <c r="H48" s="548">
        <v>52</v>
      </c>
      <c r="I48" s="548">
        <v>36</v>
      </c>
      <c r="J48" s="548">
        <v>61</v>
      </c>
      <c r="K48" s="549">
        <v>1</v>
      </c>
      <c r="L48" s="380">
        <v>1.639344262295082</v>
      </c>
    </row>
    <row r="49" spans="1:12" s="110" customFormat="1" ht="15" customHeight="1" x14ac:dyDescent="0.2">
      <c r="A49" s="381"/>
      <c r="B49" s="385"/>
      <c r="C49" s="382" t="s">
        <v>352</v>
      </c>
      <c r="D49" s="385"/>
      <c r="E49" s="383"/>
      <c r="F49" s="548">
        <v>32</v>
      </c>
      <c r="G49" s="548">
        <v>22</v>
      </c>
      <c r="H49" s="548">
        <v>29</v>
      </c>
      <c r="I49" s="548">
        <v>9</v>
      </c>
      <c r="J49" s="548">
        <v>15</v>
      </c>
      <c r="K49" s="549">
        <v>17</v>
      </c>
      <c r="L49" s="380">
        <v>113.33333333333333</v>
      </c>
    </row>
    <row r="50" spans="1:12" s="110" customFormat="1" ht="15" customHeight="1" x14ac:dyDescent="0.2">
      <c r="A50" s="381"/>
      <c r="B50" s="384" t="s">
        <v>113</v>
      </c>
      <c r="C50" s="382" t="s">
        <v>181</v>
      </c>
      <c r="D50" s="385"/>
      <c r="E50" s="383"/>
      <c r="F50" s="548">
        <v>2356</v>
      </c>
      <c r="G50" s="548">
        <v>1792</v>
      </c>
      <c r="H50" s="548">
        <v>2129</v>
      </c>
      <c r="I50" s="548">
        <v>2122</v>
      </c>
      <c r="J50" s="550">
        <v>2473</v>
      </c>
      <c r="K50" s="549">
        <v>-117</v>
      </c>
      <c r="L50" s="380">
        <v>-4.7310958350181966</v>
      </c>
    </row>
    <row r="51" spans="1:12" s="110" customFormat="1" ht="15" customHeight="1" x14ac:dyDescent="0.2">
      <c r="A51" s="381"/>
      <c r="B51" s="385"/>
      <c r="C51" s="382" t="s">
        <v>352</v>
      </c>
      <c r="D51" s="385"/>
      <c r="E51" s="383"/>
      <c r="F51" s="548">
        <v>595</v>
      </c>
      <c r="G51" s="548">
        <v>381</v>
      </c>
      <c r="H51" s="548">
        <v>568</v>
      </c>
      <c r="I51" s="548">
        <v>595</v>
      </c>
      <c r="J51" s="548">
        <v>715</v>
      </c>
      <c r="K51" s="549">
        <v>-120</v>
      </c>
      <c r="L51" s="380">
        <v>-16.783216783216783</v>
      </c>
    </row>
    <row r="52" spans="1:12" s="110" customFormat="1" ht="15" customHeight="1" x14ac:dyDescent="0.2">
      <c r="A52" s="381"/>
      <c r="B52" s="384"/>
      <c r="C52" s="382" t="s">
        <v>182</v>
      </c>
      <c r="D52" s="385"/>
      <c r="E52" s="383"/>
      <c r="F52" s="548">
        <v>1237</v>
      </c>
      <c r="G52" s="548">
        <v>1289</v>
      </c>
      <c r="H52" s="548">
        <v>1391</v>
      </c>
      <c r="I52" s="548">
        <v>1282</v>
      </c>
      <c r="J52" s="548">
        <v>1381</v>
      </c>
      <c r="K52" s="549">
        <v>-144</v>
      </c>
      <c r="L52" s="380">
        <v>-10.427226647356989</v>
      </c>
    </row>
    <row r="53" spans="1:12" s="269" customFormat="1" ht="11.25" customHeight="1" x14ac:dyDescent="0.2">
      <c r="A53" s="381"/>
      <c r="B53" s="385"/>
      <c r="C53" s="382" t="s">
        <v>352</v>
      </c>
      <c r="D53" s="385"/>
      <c r="E53" s="383"/>
      <c r="F53" s="548">
        <v>477</v>
      </c>
      <c r="G53" s="548">
        <v>485</v>
      </c>
      <c r="H53" s="548">
        <v>665</v>
      </c>
      <c r="I53" s="548">
        <v>536</v>
      </c>
      <c r="J53" s="550">
        <v>573</v>
      </c>
      <c r="K53" s="549">
        <v>-96</v>
      </c>
      <c r="L53" s="380">
        <v>-16.753926701570681</v>
      </c>
    </row>
    <row r="54" spans="1:12" s="151" customFormat="1" ht="12.75" customHeight="1" x14ac:dyDescent="0.2">
      <c r="A54" s="381"/>
      <c r="B54" s="384" t="s">
        <v>113</v>
      </c>
      <c r="C54" s="384" t="s">
        <v>116</v>
      </c>
      <c r="D54" s="385"/>
      <c r="E54" s="383"/>
      <c r="F54" s="548">
        <v>2981</v>
      </c>
      <c r="G54" s="548">
        <v>2625</v>
      </c>
      <c r="H54" s="548">
        <v>2946</v>
      </c>
      <c r="I54" s="548">
        <v>2896</v>
      </c>
      <c r="J54" s="548">
        <v>3186</v>
      </c>
      <c r="K54" s="549">
        <v>-205</v>
      </c>
      <c r="L54" s="380">
        <v>-6.4344005021971125</v>
      </c>
    </row>
    <row r="55" spans="1:12" ht="11.25" x14ac:dyDescent="0.2">
      <c r="A55" s="381"/>
      <c r="B55" s="385"/>
      <c r="C55" s="382" t="s">
        <v>352</v>
      </c>
      <c r="D55" s="385"/>
      <c r="E55" s="383"/>
      <c r="F55" s="548">
        <v>884</v>
      </c>
      <c r="G55" s="548">
        <v>721</v>
      </c>
      <c r="H55" s="548">
        <v>1033</v>
      </c>
      <c r="I55" s="548">
        <v>930</v>
      </c>
      <c r="J55" s="548">
        <v>1027</v>
      </c>
      <c r="K55" s="549">
        <v>-143</v>
      </c>
      <c r="L55" s="380">
        <v>-13.924050632911392</v>
      </c>
    </row>
    <row r="56" spans="1:12" ht="14.25" customHeight="1" x14ac:dyDescent="0.2">
      <c r="A56" s="381"/>
      <c r="B56" s="385"/>
      <c r="C56" s="384" t="s">
        <v>117</v>
      </c>
      <c r="D56" s="385"/>
      <c r="E56" s="383"/>
      <c r="F56" s="548">
        <v>607</v>
      </c>
      <c r="G56" s="548">
        <v>456</v>
      </c>
      <c r="H56" s="548">
        <v>568</v>
      </c>
      <c r="I56" s="548">
        <v>505</v>
      </c>
      <c r="J56" s="548">
        <v>666</v>
      </c>
      <c r="K56" s="549">
        <v>-59</v>
      </c>
      <c r="L56" s="380">
        <v>-8.8588588588588593</v>
      </c>
    </row>
    <row r="57" spans="1:12" ht="18.75" customHeight="1" x14ac:dyDescent="0.2">
      <c r="A57" s="388"/>
      <c r="B57" s="389"/>
      <c r="C57" s="390" t="s">
        <v>352</v>
      </c>
      <c r="D57" s="389"/>
      <c r="E57" s="391"/>
      <c r="F57" s="551">
        <v>187</v>
      </c>
      <c r="G57" s="552">
        <v>145</v>
      </c>
      <c r="H57" s="552">
        <v>200</v>
      </c>
      <c r="I57" s="552">
        <v>200</v>
      </c>
      <c r="J57" s="552">
        <v>259</v>
      </c>
      <c r="K57" s="553">
        <f t="shared" ref="K57" si="0">IF(OR(F57=".",J57=".")=TRUE,".",IF(OR(F57="*",J57="*")=TRUE,"*",IF(AND(F57="-",J57="-")=TRUE,"-",IF(AND(ISNUMBER(J57),ISNUMBER(F57))=TRUE,IF(F57-J57=0,0,F57-J57),IF(ISNUMBER(F57)=TRUE,F57,-J57)))))</f>
        <v>-72</v>
      </c>
      <c r="L57" s="392">
        <f t="shared" ref="L57" si="1">IF(K57 =".",".",IF(K57 ="*","*",IF(K57="-","-",IF(K57=0,0,IF(OR(J57="-",J57=".",F57="-",F57=".")=TRUE,"X",IF(J57=0,"0,0",IF(ABS(K57*100/J57)&gt;250,".X",(K57*100/J57))))))))</f>
        <v>-27.799227799227801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3688</v>
      </c>
      <c r="E11" s="114">
        <v>3363</v>
      </c>
      <c r="F11" s="114">
        <v>4222</v>
      </c>
      <c r="G11" s="114">
        <v>3472</v>
      </c>
      <c r="H11" s="140">
        <v>3941</v>
      </c>
      <c r="I11" s="115">
        <v>-253</v>
      </c>
      <c r="J11" s="116">
        <v>-6.4196904339000254</v>
      </c>
    </row>
    <row r="12" spans="1:15" s="110" customFormat="1" ht="24.95" customHeight="1" x14ac:dyDescent="0.2">
      <c r="A12" s="193" t="s">
        <v>132</v>
      </c>
      <c r="B12" s="194" t="s">
        <v>133</v>
      </c>
      <c r="C12" s="113">
        <v>2.9555314533622559</v>
      </c>
      <c r="D12" s="115">
        <v>109</v>
      </c>
      <c r="E12" s="114">
        <v>44</v>
      </c>
      <c r="F12" s="114">
        <v>73</v>
      </c>
      <c r="G12" s="114">
        <v>74</v>
      </c>
      <c r="H12" s="140">
        <v>110</v>
      </c>
      <c r="I12" s="115">
        <v>-1</v>
      </c>
      <c r="J12" s="116">
        <v>-0.90909090909090906</v>
      </c>
    </row>
    <row r="13" spans="1:15" s="110" customFormat="1" ht="24.95" customHeight="1" x14ac:dyDescent="0.2">
      <c r="A13" s="193" t="s">
        <v>134</v>
      </c>
      <c r="B13" s="199" t="s">
        <v>214</v>
      </c>
      <c r="C13" s="113">
        <v>1.735357917570499</v>
      </c>
      <c r="D13" s="115">
        <v>64</v>
      </c>
      <c r="E13" s="114">
        <v>43</v>
      </c>
      <c r="F13" s="114">
        <v>71</v>
      </c>
      <c r="G13" s="114">
        <v>35</v>
      </c>
      <c r="H13" s="140">
        <v>65</v>
      </c>
      <c r="I13" s="115">
        <v>-1</v>
      </c>
      <c r="J13" s="116">
        <v>-1.5384615384615385</v>
      </c>
    </row>
    <row r="14" spans="1:15" s="287" customFormat="1" ht="24.95" customHeight="1" x14ac:dyDescent="0.2">
      <c r="A14" s="193" t="s">
        <v>215</v>
      </c>
      <c r="B14" s="199" t="s">
        <v>137</v>
      </c>
      <c r="C14" s="113">
        <v>9.1106290672451191</v>
      </c>
      <c r="D14" s="115">
        <v>336</v>
      </c>
      <c r="E14" s="114">
        <v>199</v>
      </c>
      <c r="F14" s="114">
        <v>556</v>
      </c>
      <c r="G14" s="114">
        <v>263</v>
      </c>
      <c r="H14" s="140">
        <v>403</v>
      </c>
      <c r="I14" s="115">
        <v>-67</v>
      </c>
      <c r="J14" s="116">
        <v>-16.625310173697269</v>
      </c>
      <c r="K14" s="110"/>
      <c r="L14" s="110"/>
      <c r="M14" s="110"/>
      <c r="N14" s="110"/>
      <c r="O14" s="110"/>
    </row>
    <row r="15" spans="1:15" s="110" customFormat="1" ht="24.95" customHeight="1" x14ac:dyDescent="0.2">
      <c r="A15" s="193" t="s">
        <v>216</v>
      </c>
      <c r="B15" s="199" t="s">
        <v>217</v>
      </c>
      <c r="C15" s="113">
        <v>1.5726681127982647</v>
      </c>
      <c r="D15" s="115">
        <v>58</v>
      </c>
      <c r="E15" s="114">
        <v>55</v>
      </c>
      <c r="F15" s="114">
        <v>67</v>
      </c>
      <c r="G15" s="114">
        <v>39</v>
      </c>
      <c r="H15" s="140">
        <v>46</v>
      </c>
      <c r="I15" s="115">
        <v>12</v>
      </c>
      <c r="J15" s="116">
        <v>26.086956521739129</v>
      </c>
    </row>
    <row r="16" spans="1:15" s="287" customFormat="1" ht="24.95" customHeight="1" x14ac:dyDescent="0.2">
      <c r="A16" s="193" t="s">
        <v>218</v>
      </c>
      <c r="B16" s="199" t="s">
        <v>141</v>
      </c>
      <c r="C16" s="113">
        <v>4.8535791757049891</v>
      </c>
      <c r="D16" s="115">
        <v>179</v>
      </c>
      <c r="E16" s="114">
        <v>85</v>
      </c>
      <c r="F16" s="114">
        <v>390</v>
      </c>
      <c r="G16" s="114">
        <v>147</v>
      </c>
      <c r="H16" s="140">
        <v>251</v>
      </c>
      <c r="I16" s="115">
        <v>-72</v>
      </c>
      <c r="J16" s="116">
        <v>-28.685258964143426</v>
      </c>
      <c r="K16" s="110"/>
      <c r="L16" s="110"/>
      <c r="M16" s="110"/>
      <c r="N16" s="110"/>
      <c r="O16" s="110"/>
    </row>
    <row r="17" spans="1:15" s="110" customFormat="1" ht="24.95" customHeight="1" x14ac:dyDescent="0.2">
      <c r="A17" s="193" t="s">
        <v>142</v>
      </c>
      <c r="B17" s="199" t="s">
        <v>220</v>
      </c>
      <c r="C17" s="113">
        <v>2.6843817787418653</v>
      </c>
      <c r="D17" s="115">
        <v>99</v>
      </c>
      <c r="E17" s="114">
        <v>59</v>
      </c>
      <c r="F17" s="114">
        <v>99</v>
      </c>
      <c r="G17" s="114">
        <v>77</v>
      </c>
      <c r="H17" s="140">
        <v>106</v>
      </c>
      <c r="I17" s="115">
        <v>-7</v>
      </c>
      <c r="J17" s="116">
        <v>-6.6037735849056602</v>
      </c>
    </row>
    <row r="18" spans="1:15" s="287" customFormat="1" ht="24.95" customHeight="1" x14ac:dyDescent="0.2">
      <c r="A18" s="201" t="s">
        <v>144</v>
      </c>
      <c r="B18" s="202" t="s">
        <v>145</v>
      </c>
      <c r="C18" s="113">
        <v>14.913232104121475</v>
      </c>
      <c r="D18" s="115">
        <v>550</v>
      </c>
      <c r="E18" s="114">
        <v>277</v>
      </c>
      <c r="F18" s="114">
        <v>451</v>
      </c>
      <c r="G18" s="114">
        <v>439</v>
      </c>
      <c r="H18" s="140">
        <v>495</v>
      </c>
      <c r="I18" s="115">
        <v>55</v>
      </c>
      <c r="J18" s="116">
        <v>11.111111111111111</v>
      </c>
      <c r="K18" s="110"/>
      <c r="L18" s="110"/>
      <c r="M18" s="110"/>
      <c r="N18" s="110"/>
      <c r="O18" s="110"/>
    </row>
    <row r="19" spans="1:15" s="110" customFormat="1" ht="24.95" customHeight="1" x14ac:dyDescent="0.2">
      <c r="A19" s="193" t="s">
        <v>146</v>
      </c>
      <c r="B19" s="199" t="s">
        <v>147</v>
      </c>
      <c r="C19" s="113">
        <v>12.906724511930586</v>
      </c>
      <c r="D19" s="115">
        <v>476</v>
      </c>
      <c r="E19" s="114">
        <v>405</v>
      </c>
      <c r="F19" s="114">
        <v>565</v>
      </c>
      <c r="G19" s="114">
        <v>485</v>
      </c>
      <c r="H19" s="140">
        <v>441</v>
      </c>
      <c r="I19" s="115">
        <v>35</v>
      </c>
      <c r="J19" s="116">
        <v>7.9365079365079367</v>
      </c>
    </row>
    <row r="20" spans="1:15" s="287" customFormat="1" ht="24.95" customHeight="1" x14ac:dyDescent="0.2">
      <c r="A20" s="193" t="s">
        <v>148</v>
      </c>
      <c r="B20" s="199" t="s">
        <v>149</v>
      </c>
      <c r="C20" s="113">
        <v>9.5173535791757047</v>
      </c>
      <c r="D20" s="115">
        <v>351</v>
      </c>
      <c r="E20" s="114">
        <v>231</v>
      </c>
      <c r="F20" s="114">
        <v>385</v>
      </c>
      <c r="G20" s="114">
        <v>349</v>
      </c>
      <c r="H20" s="140">
        <v>370</v>
      </c>
      <c r="I20" s="115">
        <v>-19</v>
      </c>
      <c r="J20" s="116">
        <v>-5.1351351351351351</v>
      </c>
      <c r="K20" s="110"/>
      <c r="L20" s="110"/>
      <c r="M20" s="110"/>
      <c r="N20" s="110"/>
      <c r="O20" s="110"/>
    </row>
    <row r="21" spans="1:15" s="110" customFormat="1" ht="24.95" customHeight="1" x14ac:dyDescent="0.2">
      <c r="A21" s="201" t="s">
        <v>150</v>
      </c>
      <c r="B21" s="202" t="s">
        <v>151</v>
      </c>
      <c r="C21" s="113">
        <v>6.2093275488069413</v>
      </c>
      <c r="D21" s="115">
        <v>229</v>
      </c>
      <c r="E21" s="114">
        <v>187</v>
      </c>
      <c r="F21" s="114">
        <v>296</v>
      </c>
      <c r="G21" s="114">
        <v>344</v>
      </c>
      <c r="H21" s="140">
        <v>267</v>
      </c>
      <c r="I21" s="115">
        <v>-38</v>
      </c>
      <c r="J21" s="116">
        <v>-14.232209737827715</v>
      </c>
    </row>
    <row r="22" spans="1:15" s="110" customFormat="1" ht="24.95" customHeight="1" x14ac:dyDescent="0.2">
      <c r="A22" s="201" t="s">
        <v>152</v>
      </c>
      <c r="B22" s="199" t="s">
        <v>153</v>
      </c>
      <c r="C22" s="113">
        <v>0.43383947939262474</v>
      </c>
      <c r="D22" s="115">
        <v>16</v>
      </c>
      <c r="E22" s="114">
        <v>15</v>
      </c>
      <c r="F22" s="114">
        <v>18</v>
      </c>
      <c r="G22" s="114">
        <v>19</v>
      </c>
      <c r="H22" s="140">
        <v>20</v>
      </c>
      <c r="I22" s="115">
        <v>-4</v>
      </c>
      <c r="J22" s="116">
        <v>-20</v>
      </c>
    </row>
    <row r="23" spans="1:15" s="110" customFormat="1" ht="24.95" customHeight="1" x14ac:dyDescent="0.2">
      <c r="A23" s="193" t="s">
        <v>154</v>
      </c>
      <c r="B23" s="199" t="s">
        <v>155</v>
      </c>
      <c r="C23" s="113">
        <v>0.37960954446854661</v>
      </c>
      <c r="D23" s="115">
        <v>14</v>
      </c>
      <c r="E23" s="114">
        <v>12</v>
      </c>
      <c r="F23" s="114">
        <v>11</v>
      </c>
      <c r="G23" s="114">
        <v>16</v>
      </c>
      <c r="H23" s="140">
        <v>16</v>
      </c>
      <c r="I23" s="115">
        <v>-2</v>
      </c>
      <c r="J23" s="116">
        <v>-12.5</v>
      </c>
    </row>
    <row r="24" spans="1:15" s="110" customFormat="1" ht="24.95" customHeight="1" x14ac:dyDescent="0.2">
      <c r="A24" s="193" t="s">
        <v>156</v>
      </c>
      <c r="B24" s="199" t="s">
        <v>221</v>
      </c>
      <c r="C24" s="113">
        <v>4.636659436008677</v>
      </c>
      <c r="D24" s="115">
        <v>171</v>
      </c>
      <c r="E24" s="114">
        <v>88</v>
      </c>
      <c r="F24" s="114">
        <v>133</v>
      </c>
      <c r="G24" s="114">
        <v>126</v>
      </c>
      <c r="H24" s="140">
        <v>169</v>
      </c>
      <c r="I24" s="115">
        <v>2</v>
      </c>
      <c r="J24" s="116">
        <v>1.1834319526627219</v>
      </c>
    </row>
    <row r="25" spans="1:15" s="110" customFormat="1" ht="24.95" customHeight="1" x14ac:dyDescent="0.2">
      <c r="A25" s="193" t="s">
        <v>222</v>
      </c>
      <c r="B25" s="204" t="s">
        <v>159</v>
      </c>
      <c r="C25" s="113">
        <v>4.636659436008677</v>
      </c>
      <c r="D25" s="115">
        <v>171</v>
      </c>
      <c r="E25" s="114">
        <v>137</v>
      </c>
      <c r="F25" s="114">
        <v>176</v>
      </c>
      <c r="G25" s="114">
        <v>192</v>
      </c>
      <c r="H25" s="140">
        <v>170</v>
      </c>
      <c r="I25" s="115">
        <v>1</v>
      </c>
      <c r="J25" s="116">
        <v>0.58823529411764708</v>
      </c>
    </row>
    <row r="26" spans="1:15" s="110" customFormat="1" ht="24.95" customHeight="1" x14ac:dyDescent="0.2">
      <c r="A26" s="201">
        <v>782.78300000000002</v>
      </c>
      <c r="B26" s="203" t="s">
        <v>160</v>
      </c>
      <c r="C26" s="113">
        <v>5.9924078091106292</v>
      </c>
      <c r="D26" s="115">
        <v>221</v>
      </c>
      <c r="E26" s="114">
        <v>150</v>
      </c>
      <c r="F26" s="114">
        <v>213</v>
      </c>
      <c r="G26" s="114">
        <v>245</v>
      </c>
      <c r="H26" s="140">
        <v>300</v>
      </c>
      <c r="I26" s="115">
        <v>-79</v>
      </c>
      <c r="J26" s="116">
        <v>-26.333333333333332</v>
      </c>
    </row>
    <row r="27" spans="1:15" s="110" customFormat="1" ht="24.95" customHeight="1" x14ac:dyDescent="0.2">
      <c r="A27" s="193" t="s">
        <v>161</v>
      </c>
      <c r="B27" s="199" t="s">
        <v>162</v>
      </c>
      <c r="C27" s="113">
        <v>3.5520607375271149</v>
      </c>
      <c r="D27" s="115">
        <v>131</v>
      </c>
      <c r="E27" s="114">
        <v>123</v>
      </c>
      <c r="F27" s="114">
        <v>157</v>
      </c>
      <c r="G27" s="114">
        <v>103</v>
      </c>
      <c r="H27" s="140">
        <v>108</v>
      </c>
      <c r="I27" s="115">
        <v>23</v>
      </c>
      <c r="J27" s="116">
        <v>21.296296296296298</v>
      </c>
    </row>
    <row r="28" spans="1:15" s="110" customFormat="1" ht="24.95" customHeight="1" x14ac:dyDescent="0.2">
      <c r="A28" s="193" t="s">
        <v>163</v>
      </c>
      <c r="B28" s="199" t="s">
        <v>164</v>
      </c>
      <c r="C28" s="113">
        <v>4.094360086767896</v>
      </c>
      <c r="D28" s="115">
        <v>151</v>
      </c>
      <c r="E28" s="114">
        <v>97</v>
      </c>
      <c r="F28" s="114">
        <v>188</v>
      </c>
      <c r="G28" s="114">
        <v>81</v>
      </c>
      <c r="H28" s="140">
        <v>193</v>
      </c>
      <c r="I28" s="115">
        <v>-42</v>
      </c>
      <c r="J28" s="116">
        <v>-21.761658031088082</v>
      </c>
    </row>
    <row r="29" spans="1:15" s="110" customFormat="1" ht="24.95" customHeight="1" x14ac:dyDescent="0.2">
      <c r="A29" s="193">
        <v>86</v>
      </c>
      <c r="B29" s="199" t="s">
        <v>165</v>
      </c>
      <c r="C29" s="113">
        <v>5.3958785249457701</v>
      </c>
      <c r="D29" s="115">
        <v>199</v>
      </c>
      <c r="E29" s="114">
        <v>815</v>
      </c>
      <c r="F29" s="114">
        <v>198</v>
      </c>
      <c r="G29" s="114">
        <v>185</v>
      </c>
      <c r="H29" s="140">
        <v>202</v>
      </c>
      <c r="I29" s="115">
        <v>-3</v>
      </c>
      <c r="J29" s="116">
        <v>-1.4851485148514851</v>
      </c>
    </row>
    <row r="30" spans="1:15" s="110" customFormat="1" ht="24.95" customHeight="1" x14ac:dyDescent="0.2">
      <c r="A30" s="193">
        <v>87.88</v>
      </c>
      <c r="B30" s="204" t="s">
        <v>166</v>
      </c>
      <c r="C30" s="113">
        <v>10.032537960954446</v>
      </c>
      <c r="D30" s="115">
        <v>370</v>
      </c>
      <c r="E30" s="114">
        <v>420</v>
      </c>
      <c r="F30" s="114">
        <v>561</v>
      </c>
      <c r="G30" s="114">
        <v>393</v>
      </c>
      <c r="H30" s="140">
        <v>443</v>
      </c>
      <c r="I30" s="115">
        <v>-73</v>
      </c>
      <c r="J30" s="116">
        <v>-16.478555304740407</v>
      </c>
    </row>
    <row r="31" spans="1:15" s="110" customFormat="1" ht="24.95" customHeight="1" x14ac:dyDescent="0.2">
      <c r="A31" s="193" t="s">
        <v>167</v>
      </c>
      <c r="B31" s="199" t="s">
        <v>168</v>
      </c>
      <c r="C31" s="113">
        <v>3.4978308026030369</v>
      </c>
      <c r="D31" s="115">
        <v>129</v>
      </c>
      <c r="E31" s="114">
        <v>112</v>
      </c>
      <c r="F31" s="114">
        <v>170</v>
      </c>
      <c r="G31" s="114">
        <v>123</v>
      </c>
      <c r="H31" s="140">
        <v>169</v>
      </c>
      <c r="I31" s="115">
        <v>-40</v>
      </c>
      <c r="J31" s="116">
        <v>-23.668639053254438</v>
      </c>
    </row>
    <row r="32" spans="1:15" s="110" customFormat="1" ht="24.95" customHeight="1" x14ac:dyDescent="0.2">
      <c r="A32" s="193"/>
      <c r="B32" s="204" t="s">
        <v>169</v>
      </c>
      <c r="C32" s="113">
        <v>0</v>
      </c>
      <c r="D32" s="115">
        <v>0</v>
      </c>
      <c r="E32" s="114">
        <v>8</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2.9555314533622559</v>
      </c>
      <c r="D34" s="115">
        <v>109</v>
      </c>
      <c r="E34" s="114">
        <v>44</v>
      </c>
      <c r="F34" s="114">
        <v>73</v>
      </c>
      <c r="G34" s="114">
        <v>74</v>
      </c>
      <c r="H34" s="140">
        <v>110</v>
      </c>
      <c r="I34" s="115">
        <v>-1</v>
      </c>
      <c r="J34" s="116">
        <v>-0.90909090909090906</v>
      </c>
    </row>
    <row r="35" spans="1:10" s="110" customFormat="1" ht="24.95" customHeight="1" x14ac:dyDescent="0.2">
      <c r="A35" s="292" t="s">
        <v>171</v>
      </c>
      <c r="B35" s="293" t="s">
        <v>172</v>
      </c>
      <c r="C35" s="113">
        <v>25.759219088937094</v>
      </c>
      <c r="D35" s="115">
        <v>950</v>
      </c>
      <c r="E35" s="114">
        <v>519</v>
      </c>
      <c r="F35" s="114">
        <v>1078</v>
      </c>
      <c r="G35" s="114">
        <v>737</v>
      </c>
      <c r="H35" s="140">
        <v>963</v>
      </c>
      <c r="I35" s="115">
        <v>-13</v>
      </c>
      <c r="J35" s="116">
        <v>-1.3499480789200415</v>
      </c>
    </row>
    <row r="36" spans="1:10" s="110" customFormat="1" ht="24.95" customHeight="1" x14ac:dyDescent="0.2">
      <c r="A36" s="294" t="s">
        <v>173</v>
      </c>
      <c r="B36" s="295" t="s">
        <v>174</v>
      </c>
      <c r="C36" s="125">
        <v>71.285249457700644</v>
      </c>
      <c r="D36" s="143">
        <v>2629</v>
      </c>
      <c r="E36" s="144">
        <v>2792</v>
      </c>
      <c r="F36" s="144">
        <v>3071</v>
      </c>
      <c r="G36" s="144">
        <v>2661</v>
      </c>
      <c r="H36" s="145">
        <v>2868</v>
      </c>
      <c r="I36" s="143">
        <v>-239</v>
      </c>
      <c r="J36" s="146">
        <v>-8.3333333333333339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3688</v>
      </c>
      <c r="F11" s="264">
        <v>3363</v>
      </c>
      <c r="G11" s="264">
        <v>4222</v>
      </c>
      <c r="H11" s="264">
        <v>3472</v>
      </c>
      <c r="I11" s="265">
        <v>3941</v>
      </c>
      <c r="J11" s="263">
        <v>-253</v>
      </c>
      <c r="K11" s="266">
        <v>-6.4196904339000254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23.345986984815617</v>
      </c>
      <c r="E13" s="115">
        <v>861</v>
      </c>
      <c r="F13" s="114">
        <v>937</v>
      </c>
      <c r="G13" s="114">
        <v>1023</v>
      </c>
      <c r="H13" s="114">
        <v>1025</v>
      </c>
      <c r="I13" s="140">
        <v>988</v>
      </c>
      <c r="J13" s="115">
        <v>-127</v>
      </c>
      <c r="K13" s="116">
        <v>-12.854251012145749</v>
      </c>
    </row>
    <row r="14" spans="1:15" ht="15.95" customHeight="1" x14ac:dyDescent="0.2">
      <c r="A14" s="306" t="s">
        <v>230</v>
      </c>
      <c r="B14" s="307"/>
      <c r="C14" s="308"/>
      <c r="D14" s="113">
        <v>59.598698481561819</v>
      </c>
      <c r="E14" s="115">
        <v>2198</v>
      </c>
      <c r="F14" s="114">
        <v>1776</v>
      </c>
      <c r="G14" s="114">
        <v>2565</v>
      </c>
      <c r="H14" s="114">
        <v>1997</v>
      </c>
      <c r="I14" s="140">
        <v>2302</v>
      </c>
      <c r="J14" s="115">
        <v>-104</v>
      </c>
      <c r="K14" s="116">
        <v>-4.5178105994787146</v>
      </c>
    </row>
    <row r="15" spans="1:15" ht="15.95" customHeight="1" x14ac:dyDescent="0.2">
      <c r="A15" s="306" t="s">
        <v>231</v>
      </c>
      <c r="B15" s="307"/>
      <c r="C15" s="308"/>
      <c r="D15" s="113">
        <v>7.6735357917570495</v>
      </c>
      <c r="E15" s="115">
        <v>283</v>
      </c>
      <c r="F15" s="114">
        <v>349</v>
      </c>
      <c r="G15" s="114">
        <v>265</v>
      </c>
      <c r="H15" s="114">
        <v>252</v>
      </c>
      <c r="I15" s="140">
        <v>308</v>
      </c>
      <c r="J15" s="115">
        <v>-25</v>
      </c>
      <c r="K15" s="116">
        <v>-8.1168831168831161</v>
      </c>
    </row>
    <row r="16" spans="1:15" ht="15.95" customHeight="1" x14ac:dyDescent="0.2">
      <c r="A16" s="306" t="s">
        <v>232</v>
      </c>
      <c r="B16" s="307"/>
      <c r="C16" s="308"/>
      <c r="D16" s="113">
        <v>8.9208242950108456</v>
      </c>
      <c r="E16" s="115">
        <v>329</v>
      </c>
      <c r="F16" s="114">
        <v>278</v>
      </c>
      <c r="G16" s="114">
        <v>295</v>
      </c>
      <c r="H16" s="114">
        <v>182</v>
      </c>
      <c r="I16" s="140">
        <v>327</v>
      </c>
      <c r="J16" s="115">
        <v>2</v>
      </c>
      <c r="K16" s="116">
        <v>0.6116207951070336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2.4945770065075923</v>
      </c>
      <c r="E18" s="115">
        <v>92</v>
      </c>
      <c r="F18" s="114">
        <v>40</v>
      </c>
      <c r="G18" s="114">
        <v>61</v>
      </c>
      <c r="H18" s="114">
        <v>57</v>
      </c>
      <c r="I18" s="140">
        <v>80</v>
      </c>
      <c r="J18" s="115">
        <v>12</v>
      </c>
      <c r="K18" s="116">
        <v>15</v>
      </c>
    </row>
    <row r="19" spans="1:11" ht="14.1" customHeight="1" x14ac:dyDescent="0.2">
      <c r="A19" s="306" t="s">
        <v>235</v>
      </c>
      <c r="B19" s="307" t="s">
        <v>236</v>
      </c>
      <c r="C19" s="308"/>
      <c r="D19" s="113">
        <v>1.4099783080260304</v>
      </c>
      <c r="E19" s="115">
        <v>52</v>
      </c>
      <c r="F19" s="114">
        <v>17</v>
      </c>
      <c r="G19" s="114">
        <v>30</v>
      </c>
      <c r="H19" s="114">
        <v>30</v>
      </c>
      <c r="I19" s="140">
        <v>57</v>
      </c>
      <c r="J19" s="115">
        <v>-5</v>
      </c>
      <c r="K19" s="116">
        <v>-8.7719298245614041</v>
      </c>
    </row>
    <row r="20" spans="1:11" ht="14.1" customHeight="1" x14ac:dyDescent="0.2">
      <c r="A20" s="306">
        <v>12</v>
      </c>
      <c r="B20" s="307" t="s">
        <v>237</v>
      </c>
      <c r="C20" s="308"/>
      <c r="D20" s="113">
        <v>1.8438177874186552</v>
      </c>
      <c r="E20" s="115">
        <v>68</v>
      </c>
      <c r="F20" s="114">
        <v>38</v>
      </c>
      <c r="G20" s="114">
        <v>54</v>
      </c>
      <c r="H20" s="114">
        <v>53</v>
      </c>
      <c r="I20" s="140">
        <v>75</v>
      </c>
      <c r="J20" s="115">
        <v>-7</v>
      </c>
      <c r="K20" s="116">
        <v>-9.3333333333333339</v>
      </c>
    </row>
    <row r="21" spans="1:11" ht="14.1" customHeight="1" x14ac:dyDescent="0.2">
      <c r="A21" s="306">
        <v>21</v>
      </c>
      <c r="B21" s="307" t="s">
        <v>238</v>
      </c>
      <c r="C21" s="308"/>
      <c r="D21" s="113">
        <v>0.9219088937093276</v>
      </c>
      <c r="E21" s="115">
        <v>34</v>
      </c>
      <c r="F21" s="114">
        <v>15</v>
      </c>
      <c r="G21" s="114">
        <v>31</v>
      </c>
      <c r="H21" s="114">
        <v>21</v>
      </c>
      <c r="I21" s="140">
        <v>38</v>
      </c>
      <c r="J21" s="115">
        <v>-4</v>
      </c>
      <c r="K21" s="116">
        <v>-10.526315789473685</v>
      </c>
    </row>
    <row r="22" spans="1:11" ht="14.1" customHeight="1" x14ac:dyDescent="0.2">
      <c r="A22" s="306">
        <v>22</v>
      </c>
      <c r="B22" s="307" t="s">
        <v>239</v>
      </c>
      <c r="C22" s="308"/>
      <c r="D22" s="113">
        <v>1.8709327548806942</v>
      </c>
      <c r="E22" s="115">
        <v>69</v>
      </c>
      <c r="F22" s="114">
        <v>51</v>
      </c>
      <c r="G22" s="114">
        <v>83</v>
      </c>
      <c r="H22" s="114">
        <v>51</v>
      </c>
      <c r="I22" s="140">
        <v>55</v>
      </c>
      <c r="J22" s="115">
        <v>14</v>
      </c>
      <c r="K22" s="116">
        <v>25.454545454545453</v>
      </c>
    </row>
    <row r="23" spans="1:11" ht="14.1" customHeight="1" x14ac:dyDescent="0.2">
      <c r="A23" s="306">
        <v>23</v>
      </c>
      <c r="B23" s="307" t="s">
        <v>240</v>
      </c>
      <c r="C23" s="308"/>
      <c r="D23" s="113">
        <v>1.0574837310195229</v>
      </c>
      <c r="E23" s="115">
        <v>39</v>
      </c>
      <c r="F23" s="114">
        <v>11</v>
      </c>
      <c r="G23" s="114">
        <v>23</v>
      </c>
      <c r="H23" s="114">
        <v>22</v>
      </c>
      <c r="I23" s="140">
        <v>26</v>
      </c>
      <c r="J23" s="115">
        <v>13</v>
      </c>
      <c r="K23" s="116">
        <v>50</v>
      </c>
    </row>
    <row r="24" spans="1:11" ht="14.1" customHeight="1" x14ac:dyDescent="0.2">
      <c r="A24" s="306">
        <v>24</v>
      </c>
      <c r="B24" s="307" t="s">
        <v>241</v>
      </c>
      <c r="C24" s="308"/>
      <c r="D24" s="113">
        <v>4.2299349240780915</v>
      </c>
      <c r="E24" s="115">
        <v>156</v>
      </c>
      <c r="F24" s="114">
        <v>61</v>
      </c>
      <c r="G24" s="114">
        <v>218</v>
      </c>
      <c r="H24" s="114">
        <v>106</v>
      </c>
      <c r="I24" s="140">
        <v>177</v>
      </c>
      <c r="J24" s="115">
        <v>-21</v>
      </c>
      <c r="K24" s="116">
        <v>-11.864406779661017</v>
      </c>
    </row>
    <row r="25" spans="1:11" ht="14.1" customHeight="1" x14ac:dyDescent="0.2">
      <c r="A25" s="306">
        <v>25</v>
      </c>
      <c r="B25" s="307" t="s">
        <v>242</v>
      </c>
      <c r="C25" s="308"/>
      <c r="D25" s="113">
        <v>5.0704989154013012</v>
      </c>
      <c r="E25" s="115">
        <v>187</v>
      </c>
      <c r="F25" s="114">
        <v>73</v>
      </c>
      <c r="G25" s="114">
        <v>211</v>
      </c>
      <c r="H25" s="114">
        <v>131</v>
      </c>
      <c r="I25" s="140">
        <v>184</v>
      </c>
      <c r="J25" s="115">
        <v>3</v>
      </c>
      <c r="K25" s="116">
        <v>1.6304347826086956</v>
      </c>
    </row>
    <row r="26" spans="1:11" ht="14.1" customHeight="1" x14ac:dyDescent="0.2">
      <c r="A26" s="306">
        <v>26</v>
      </c>
      <c r="B26" s="307" t="s">
        <v>243</v>
      </c>
      <c r="C26" s="308"/>
      <c r="D26" s="113">
        <v>2.4132321041214753</v>
      </c>
      <c r="E26" s="115">
        <v>89</v>
      </c>
      <c r="F26" s="114">
        <v>37</v>
      </c>
      <c r="G26" s="114">
        <v>132</v>
      </c>
      <c r="H26" s="114">
        <v>74</v>
      </c>
      <c r="I26" s="140">
        <v>127</v>
      </c>
      <c r="J26" s="115">
        <v>-38</v>
      </c>
      <c r="K26" s="116">
        <v>-29.921259842519685</v>
      </c>
    </row>
    <row r="27" spans="1:11" ht="14.1" customHeight="1" x14ac:dyDescent="0.2">
      <c r="A27" s="306">
        <v>27</v>
      </c>
      <c r="B27" s="307" t="s">
        <v>244</v>
      </c>
      <c r="C27" s="308"/>
      <c r="D27" s="113">
        <v>0.9219088937093276</v>
      </c>
      <c r="E27" s="115">
        <v>34</v>
      </c>
      <c r="F27" s="114">
        <v>31</v>
      </c>
      <c r="G27" s="114">
        <v>50</v>
      </c>
      <c r="H27" s="114">
        <v>34</v>
      </c>
      <c r="I27" s="140">
        <v>34</v>
      </c>
      <c r="J27" s="115">
        <v>0</v>
      </c>
      <c r="K27" s="116">
        <v>0</v>
      </c>
    </row>
    <row r="28" spans="1:11" ht="14.1" customHeight="1" x14ac:dyDescent="0.2">
      <c r="A28" s="306">
        <v>28</v>
      </c>
      <c r="B28" s="307" t="s">
        <v>245</v>
      </c>
      <c r="C28" s="308"/>
      <c r="D28" s="113">
        <v>0.10845986984815618</v>
      </c>
      <c r="E28" s="115">
        <v>4</v>
      </c>
      <c r="F28" s="114" t="s">
        <v>513</v>
      </c>
      <c r="G28" s="114">
        <v>4</v>
      </c>
      <c r="H28" s="114">
        <v>4</v>
      </c>
      <c r="I28" s="140" t="s">
        <v>513</v>
      </c>
      <c r="J28" s="115" t="s">
        <v>513</v>
      </c>
      <c r="K28" s="116" t="s">
        <v>513</v>
      </c>
    </row>
    <row r="29" spans="1:11" ht="14.1" customHeight="1" x14ac:dyDescent="0.2">
      <c r="A29" s="306">
        <v>29</v>
      </c>
      <c r="B29" s="307" t="s">
        <v>246</v>
      </c>
      <c r="C29" s="308"/>
      <c r="D29" s="113">
        <v>2.5488069414316703</v>
      </c>
      <c r="E29" s="115">
        <v>94</v>
      </c>
      <c r="F29" s="114">
        <v>126</v>
      </c>
      <c r="G29" s="114">
        <v>158</v>
      </c>
      <c r="H29" s="114">
        <v>148</v>
      </c>
      <c r="I29" s="140">
        <v>192</v>
      </c>
      <c r="J29" s="115">
        <v>-98</v>
      </c>
      <c r="K29" s="116">
        <v>-51.041666666666664</v>
      </c>
    </row>
    <row r="30" spans="1:11" ht="14.1" customHeight="1" x14ac:dyDescent="0.2">
      <c r="A30" s="306" t="s">
        <v>247</v>
      </c>
      <c r="B30" s="307" t="s">
        <v>248</v>
      </c>
      <c r="C30" s="308"/>
      <c r="D30" s="113" t="s">
        <v>513</v>
      </c>
      <c r="E30" s="115" t="s">
        <v>513</v>
      </c>
      <c r="F30" s="114">
        <v>15</v>
      </c>
      <c r="G30" s="114">
        <v>17</v>
      </c>
      <c r="H30" s="114">
        <v>14</v>
      </c>
      <c r="I30" s="140">
        <v>69</v>
      </c>
      <c r="J30" s="115" t="s">
        <v>513</v>
      </c>
      <c r="K30" s="116" t="s">
        <v>513</v>
      </c>
    </row>
    <row r="31" spans="1:11" ht="14.1" customHeight="1" x14ac:dyDescent="0.2">
      <c r="A31" s="306" t="s">
        <v>249</v>
      </c>
      <c r="B31" s="307" t="s">
        <v>250</v>
      </c>
      <c r="C31" s="308"/>
      <c r="D31" s="113">
        <v>2.3047722342733188</v>
      </c>
      <c r="E31" s="115">
        <v>85</v>
      </c>
      <c r="F31" s="114">
        <v>111</v>
      </c>
      <c r="G31" s="114">
        <v>135</v>
      </c>
      <c r="H31" s="114">
        <v>134</v>
      </c>
      <c r="I31" s="140">
        <v>123</v>
      </c>
      <c r="J31" s="115">
        <v>-38</v>
      </c>
      <c r="K31" s="116">
        <v>-30.894308943089431</v>
      </c>
    </row>
    <row r="32" spans="1:11" ht="14.1" customHeight="1" x14ac:dyDescent="0.2">
      <c r="A32" s="306">
        <v>31</v>
      </c>
      <c r="B32" s="307" t="s">
        <v>251</v>
      </c>
      <c r="C32" s="308"/>
      <c r="D32" s="113">
        <v>0.48806941431670281</v>
      </c>
      <c r="E32" s="115">
        <v>18</v>
      </c>
      <c r="F32" s="114">
        <v>20</v>
      </c>
      <c r="G32" s="114">
        <v>11</v>
      </c>
      <c r="H32" s="114">
        <v>16</v>
      </c>
      <c r="I32" s="140">
        <v>14</v>
      </c>
      <c r="J32" s="115">
        <v>4</v>
      </c>
      <c r="K32" s="116">
        <v>28.571428571428573</v>
      </c>
    </row>
    <row r="33" spans="1:11" ht="14.1" customHeight="1" x14ac:dyDescent="0.2">
      <c r="A33" s="306">
        <v>32</v>
      </c>
      <c r="B33" s="307" t="s">
        <v>252</v>
      </c>
      <c r="C33" s="308"/>
      <c r="D33" s="113">
        <v>4.636659436008677</v>
      </c>
      <c r="E33" s="115">
        <v>171</v>
      </c>
      <c r="F33" s="114">
        <v>121</v>
      </c>
      <c r="G33" s="114">
        <v>161</v>
      </c>
      <c r="H33" s="114">
        <v>195</v>
      </c>
      <c r="I33" s="140">
        <v>212</v>
      </c>
      <c r="J33" s="115">
        <v>-41</v>
      </c>
      <c r="K33" s="116">
        <v>-19.339622641509433</v>
      </c>
    </row>
    <row r="34" spans="1:11" ht="14.1" customHeight="1" x14ac:dyDescent="0.2">
      <c r="A34" s="306">
        <v>33</v>
      </c>
      <c r="B34" s="307" t="s">
        <v>253</v>
      </c>
      <c r="C34" s="308"/>
      <c r="D34" s="113">
        <v>3.4436008676789589</v>
      </c>
      <c r="E34" s="115">
        <v>127</v>
      </c>
      <c r="F34" s="114">
        <v>35</v>
      </c>
      <c r="G34" s="114">
        <v>73</v>
      </c>
      <c r="H34" s="114">
        <v>64</v>
      </c>
      <c r="I34" s="140">
        <v>96</v>
      </c>
      <c r="J34" s="115">
        <v>31</v>
      </c>
      <c r="K34" s="116">
        <v>32.291666666666664</v>
      </c>
    </row>
    <row r="35" spans="1:11" ht="14.1" customHeight="1" x14ac:dyDescent="0.2">
      <c r="A35" s="306">
        <v>34</v>
      </c>
      <c r="B35" s="307" t="s">
        <v>254</v>
      </c>
      <c r="C35" s="308"/>
      <c r="D35" s="113">
        <v>3.5791757049891539</v>
      </c>
      <c r="E35" s="115">
        <v>132</v>
      </c>
      <c r="F35" s="114">
        <v>73</v>
      </c>
      <c r="G35" s="114">
        <v>117</v>
      </c>
      <c r="H35" s="114">
        <v>132</v>
      </c>
      <c r="I35" s="140">
        <v>103</v>
      </c>
      <c r="J35" s="115">
        <v>29</v>
      </c>
      <c r="K35" s="116">
        <v>28.155339805825243</v>
      </c>
    </row>
    <row r="36" spans="1:11" ht="14.1" customHeight="1" x14ac:dyDescent="0.2">
      <c r="A36" s="306">
        <v>41</v>
      </c>
      <c r="B36" s="307" t="s">
        <v>255</v>
      </c>
      <c r="C36" s="308"/>
      <c r="D36" s="113">
        <v>0.73210412147505421</v>
      </c>
      <c r="E36" s="115">
        <v>27</v>
      </c>
      <c r="F36" s="114">
        <v>13</v>
      </c>
      <c r="G36" s="114">
        <v>17</v>
      </c>
      <c r="H36" s="114">
        <v>9</v>
      </c>
      <c r="I36" s="140">
        <v>17</v>
      </c>
      <c r="J36" s="115">
        <v>10</v>
      </c>
      <c r="K36" s="116">
        <v>58.823529411764703</v>
      </c>
    </row>
    <row r="37" spans="1:11" ht="14.1" customHeight="1" x14ac:dyDescent="0.2">
      <c r="A37" s="306">
        <v>42</v>
      </c>
      <c r="B37" s="307" t="s">
        <v>256</v>
      </c>
      <c r="C37" s="308"/>
      <c r="D37" s="113">
        <v>8.1344902386117135E-2</v>
      </c>
      <c r="E37" s="115">
        <v>3</v>
      </c>
      <c r="F37" s="114" t="s">
        <v>513</v>
      </c>
      <c r="G37" s="114">
        <v>6</v>
      </c>
      <c r="H37" s="114">
        <v>7</v>
      </c>
      <c r="I37" s="140">
        <v>6</v>
      </c>
      <c r="J37" s="115">
        <v>-3</v>
      </c>
      <c r="K37" s="116">
        <v>-50</v>
      </c>
    </row>
    <row r="38" spans="1:11" ht="14.1" customHeight="1" x14ac:dyDescent="0.2">
      <c r="A38" s="306">
        <v>43</v>
      </c>
      <c r="B38" s="307" t="s">
        <v>257</v>
      </c>
      <c r="C38" s="308"/>
      <c r="D38" s="113">
        <v>0.2440347071583514</v>
      </c>
      <c r="E38" s="115">
        <v>9</v>
      </c>
      <c r="F38" s="114">
        <v>11</v>
      </c>
      <c r="G38" s="114">
        <v>10</v>
      </c>
      <c r="H38" s="114">
        <v>7</v>
      </c>
      <c r="I38" s="140">
        <v>12</v>
      </c>
      <c r="J38" s="115">
        <v>-3</v>
      </c>
      <c r="K38" s="116">
        <v>-25</v>
      </c>
    </row>
    <row r="39" spans="1:11" ht="14.1" customHeight="1" x14ac:dyDescent="0.2">
      <c r="A39" s="306">
        <v>51</v>
      </c>
      <c r="B39" s="307" t="s">
        <v>258</v>
      </c>
      <c r="C39" s="308"/>
      <c r="D39" s="113">
        <v>6.5347071583514102</v>
      </c>
      <c r="E39" s="115">
        <v>241</v>
      </c>
      <c r="F39" s="114">
        <v>211</v>
      </c>
      <c r="G39" s="114">
        <v>344</v>
      </c>
      <c r="H39" s="114">
        <v>307</v>
      </c>
      <c r="I39" s="140">
        <v>261</v>
      </c>
      <c r="J39" s="115">
        <v>-20</v>
      </c>
      <c r="K39" s="116">
        <v>-7.6628352490421454</v>
      </c>
    </row>
    <row r="40" spans="1:11" ht="14.1" customHeight="1" x14ac:dyDescent="0.2">
      <c r="A40" s="306" t="s">
        <v>259</v>
      </c>
      <c r="B40" s="307" t="s">
        <v>260</v>
      </c>
      <c r="C40" s="308"/>
      <c r="D40" s="113">
        <v>6.0466377440347072</v>
      </c>
      <c r="E40" s="115">
        <v>223</v>
      </c>
      <c r="F40" s="114">
        <v>200</v>
      </c>
      <c r="G40" s="114">
        <v>319</v>
      </c>
      <c r="H40" s="114">
        <v>280</v>
      </c>
      <c r="I40" s="140">
        <v>237</v>
      </c>
      <c r="J40" s="115">
        <v>-14</v>
      </c>
      <c r="K40" s="116">
        <v>-5.9071729957805905</v>
      </c>
    </row>
    <row r="41" spans="1:11" ht="14.1" customHeight="1" x14ac:dyDescent="0.2">
      <c r="A41" s="306"/>
      <c r="B41" s="307" t="s">
        <v>261</v>
      </c>
      <c r="C41" s="308"/>
      <c r="D41" s="113">
        <v>4.4739696312364421</v>
      </c>
      <c r="E41" s="115">
        <v>165</v>
      </c>
      <c r="F41" s="114">
        <v>123</v>
      </c>
      <c r="G41" s="114">
        <v>255</v>
      </c>
      <c r="H41" s="114">
        <v>233</v>
      </c>
      <c r="I41" s="140">
        <v>162</v>
      </c>
      <c r="J41" s="115">
        <v>3</v>
      </c>
      <c r="K41" s="116">
        <v>1.8518518518518519</v>
      </c>
    </row>
    <row r="42" spans="1:11" ht="14.1" customHeight="1" x14ac:dyDescent="0.2">
      <c r="A42" s="306">
        <v>52</v>
      </c>
      <c r="B42" s="307" t="s">
        <v>262</v>
      </c>
      <c r="C42" s="308"/>
      <c r="D42" s="113">
        <v>7.8904555314533624</v>
      </c>
      <c r="E42" s="115">
        <v>291</v>
      </c>
      <c r="F42" s="114">
        <v>182</v>
      </c>
      <c r="G42" s="114">
        <v>274</v>
      </c>
      <c r="H42" s="114">
        <v>285</v>
      </c>
      <c r="I42" s="140">
        <v>318</v>
      </c>
      <c r="J42" s="115">
        <v>-27</v>
      </c>
      <c r="K42" s="116">
        <v>-8.4905660377358494</v>
      </c>
    </row>
    <row r="43" spans="1:11" ht="14.1" customHeight="1" x14ac:dyDescent="0.2">
      <c r="A43" s="306" t="s">
        <v>263</v>
      </c>
      <c r="B43" s="307" t="s">
        <v>264</v>
      </c>
      <c r="C43" s="308"/>
      <c r="D43" s="113">
        <v>6.8058568329718003</v>
      </c>
      <c r="E43" s="115">
        <v>251</v>
      </c>
      <c r="F43" s="114">
        <v>152</v>
      </c>
      <c r="G43" s="114">
        <v>243</v>
      </c>
      <c r="H43" s="114">
        <v>239</v>
      </c>
      <c r="I43" s="140">
        <v>286</v>
      </c>
      <c r="J43" s="115">
        <v>-35</v>
      </c>
      <c r="K43" s="116">
        <v>-12.237762237762238</v>
      </c>
    </row>
    <row r="44" spans="1:11" ht="14.1" customHeight="1" x14ac:dyDescent="0.2">
      <c r="A44" s="306">
        <v>53</v>
      </c>
      <c r="B44" s="307" t="s">
        <v>265</v>
      </c>
      <c r="C44" s="308"/>
      <c r="D44" s="113">
        <v>0.70498915401301521</v>
      </c>
      <c r="E44" s="115">
        <v>26</v>
      </c>
      <c r="F44" s="114">
        <v>39</v>
      </c>
      <c r="G44" s="114">
        <v>40</v>
      </c>
      <c r="H44" s="114">
        <v>41</v>
      </c>
      <c r="I44" s="140">
        <v>38</v>
      </c>
      <c r="J44" s="115">
        <v>-12</v>
      </c>
      <c r="K44" s="116">
        <v>-31.578947368421051</v>
      </c>
    </row>
    <row r="45" spans="1:11" ht="14.1" customHeight="1" x14ac:dyDescent="0.2">
      <c r="A45" s="306" t="s">
        <v>266</v>
      </c>
      <c r="B45" s="307" t="s">
        <v>267</v>
      </c>
      <c r="C45" s="308"/>
      <c r="D45" s="113">
        <v>0.62364425162689807</v>
      </c>
      <c r="E45" s="115">
        <v>23</v>
      </c>
      <c r="F45" s="114">
        <v>38</v>
      </c>
      <c r="G45" s="114">
        <v>40</v>
      </c>
      <c r="H45" s="114">
        <v>40</v>
      </c>
      <c r="I45" s="140">
        <v>38</v>
      </c>
      <c r="J45" s="115">
        <v>-15</v>
      </c>
      <c r="K45" s="116">
        <v>-39.473684210526315</v>
      </c>
    </row>
    <row r="46" spans="1:11" ht="14.1" customHeight="1" x14ac:dyDescent="0.2">
      <c r="A46" s="306">
        <v>54</v>
      </c>
      <c r="B46" s="307" t="s">
        <v>268</v>
      </c>
      <c r="C46" s="308"/>
      <c r="D46" s="113">
        <v>2.9826464208242949</v>
      </c>
      <c r="E46" s="115">
        <v>110</v>
      </c>
      <c r="F46" s="114">
        <v>99</v>
      </c>
      <c r="G46" s="114">
        <v>98</v>
      </c>
      <c r="H46" s="114">
        <v>103</v>
      </c>
      <c r="I46" s="140">
        <v>139</v>
      </c>
      <c r="J46" s="115">
        <v>-29</v>
      </c>
      <c r="K46" s="116">
        <v>-20.863309352517987</v>
      </c>
    </row>
    <row r="47" spans="1:11" ht="14.1" customHeight="1" x14ac:dyDescent="0.2">
      <c r="A47" s="306">
        <v>61</v>
      </c>
      <c r="B47" s="307" t="s">
        <v>269</v>
      </c>
      <c r="C47" s="308"/>
      <c r="D47" s="113">
        <v>1.8709327548806942</v>
      </c>
      <c r="E47" s="115">
        <v>69</v>
      </c>
      <c r="F47" s="114">
        <v>39</v>
      </c>
      <c r="G47" s="114">
        <v>92</v>
      </c>
      <c r="H47" s="114">
        <v>62</v>
      </c>
      <c r="I47" s="140">
        <v>66</v>
      </c>
      <c r="J47" s="115">
        <v>3</v>
      </c>
      <c r="K47" s="116">
        <v>4.5454545454545459</v>
      </c>
    </row>
    <row r="48" spans="1:11" ht="14.1" customHeight="1" x14ac:dyDescent="0.2">
      <c r="A48" s="306">
        <v>62</v>
      </c>
      <c r="B48" s="307" t="s">
        <v>270</v>
      </c>
      <c r="C48" s="308"/>
      <c r="D48" s="113">
        <v>7.1041214750542299</v>
      </c>
      <c r="E48" s="115">
        <v>262</v>
      </c>
      <c r="F48" s="114">
        <v>268</v>
      </c>
      <c r="G48" s="114">
        <v>288</v>
      </c>
      <c r="H48" s="114">
        <v>242</v>
      </c>
      <c r="I48" s="140">
        <v>208</v>
      </c>
      <c r="J48" s="115">
        <v>54</v>
      </c>
      <c r="K48" s="116">
        <v>25.96153846153846</v>
      </c>
    </row>
    <row r="49" spans="1:11" ht="14.1" customHeight="1" x14ac:dyDescent="0.2">
      <c r="A49" s="306">
        <v>63</v>
      </c>
      <c r="B49" s="307" t="s">
        <v>271</v>
      </c>
      <c r="C49" s="308"/>
      <c r="D49" s="113">
        <v>4.0130151843817785</v>
      </c>
      <c r="E49" s="115">
        <v>148</v>
      </c>
      <c r="F49" s="114">
        <v>136</v>
      </c>
      <c r="G49" s="114">
        <v>199</v>
      </c>
      <c r="H49" s="114">
        <v>250</v>
      </c>
      <c r="I49" s="140">
        <v>155</v>
      </c>
      <c r="J49" s="115">
        <v>-7</v>
      </c>
      <c r="K49" s="116">
        <v>-4.5161290322580649</v>
      </c>
    </row>
    <row r="50" spans="1:11" ht="14.1" customHeight="1" x14ac:dyDescent="0.2">
      <c r="A50" s="306" t="s">
        <v>272</v>
      </c>
      <c r="B50" s="307" t="s">
        <v>273</v>
      </c>
      <c r="C50" s="308"/>
      <c r="D50" s="113">
        <v>0.9219088937093276</v>
      </c>
      <c r="E50" s="115">
        <v>34</v>
      </c>
      <c r="F50" s="114">
        <v>24</v>
      </c>
      <c r="G50" s="114">
        <v>55</v>
      </c>
      <c r="H50" s="114">
        <v>59</v>
      </c>
      <c r="I50" s="140">
        <v>32</v>
      </c>
      <c r="J50" s="115">
        <v>2</v>
      </c>
      <c r="K50" s="116">
        <v>6.25</v>
      </c>
    </row>
    <row r="51" spans="1:11" ht="14.1" customHeight="1" x14ac:dyDescent="0.2">
      <c r="A51" s="306" t="s">
        <v>274</v>
      </c>
      <c r="B51" s="307" t="s">
        <v>275</v>
      </c>
      <c r="C51" s="308"/>
      <c r="D51" s="113">
        <v>2.7386117136659438</v>
      </c>
      <c r="E51" s="115">
        <v>101</v>
      </c>
      <c r="F51" s="114">
        <v>101</v>
      </c>
      <c r="G51" s="114">
        <v>122</v>
      </c>
      <c r="H51" s="114">
        <v>174</v>
      </c>
      <c r="I51" s="140">
        <v>115</v>
      </c>
      <c r="J51" s="115">
        <v>-14</v>
      </c>
      <c r="K51" s="116">
        <v>-12.173913043478262</v>
      </c>
    </row>
    <row r="52" spans="1:11" ht="14.1" customHeight="1" x14ac:dyDescent="0.2">
      <c r="A52" s="306">
        <v>71</v>
      </c>
      <c r="B52" s="307" t="s">
        <v>276</v>
      </c>
      <c r="C52" s="308"/>
      <c r="D52" s="113">
        <v>9.2190889370932751</v>
      </c>
      <c r="E52" s="115">
        <v>340</v>
      </c>
      <c r="F52" s="114">
        <v>215</v>
      </c>
      <c r="G52" s="114">
        <v>276</v>
      </c>
      <c r="H52" s="114">
        <v>244</v>
      </c>
      <c r="I52" s="140">
        <v>321</v>
      </c>
      <c r="J52" s="115">
        <v>19</v>
      </c>
      <c r="K52" s="116">
        <v>5.9190031152647977</v>
      </c>
    </row>
    <row r="53" spans="1:11" ht="14.1" customHeight="1" x14ac:dyDescent="0.2">
      <c r="A53" s="306" t="s">
        <v>277</v>
      </c>
      <c r="B53" s="307" t="s">
        <v>278</v>
      </c>
      <c r="C53" s="308"/>
      <c r="D53" s="113">
        <v>3.660520607375271</v>
      </c>
      <c r="E53" s="115">
        <v>135</v>
      </c>
      <c r="F53" s="114">
        <v>93</v>
      </c>
      <c r="G53" s="114">
        <v>118</v>
      </c>
      <c r="H53" s="114">
        <v>85</v>
      </c>
      <c r="I53" s="140">
        <v>111</v>
      </c>
      <c r="J53" s="115">
        <v>24</v>
      </c>
      <c r="K53" s="116">
        <v>21.621621621621621</v>
      </c>
    </row>
    <row r="54" spans="1:11" ht="14.1" customHeight="1" x14ac:dyDescent="0.2">
      <c r="A54" s="306" t="s">
        <v>279</v>
      </c>
      <c r="B54" s="307" t="s">
        <v>280</v>
      </c>
      <c r="C54" s="308"/>
      <c r="D54" s="113">
        <v>4.7722342733188716</v>
      </c>
      <c r="E54" s="115">
        <v>176</v>
      </c>
      <c r="F54" s="114">
        <v>109</v>
      </c>
      <c r="G54" s="114">
        <v>147</v>
      </c>
      <c r="H54" s="114">
        <v>143</v>
      </c>
      <c r="I54" s="140">
        <v>170</v>
      </c>
      <c r="J54" s="115">
        <v>6</v>
      </c>
      <c r="K54" s="116">
        <v>3.5294117647058822</v>
      </c>
    </row>
    <row r="55" spans="1:11" ht="14.1" customHeight="1" x14ac:dyDescent="0.2">
      <c r="A55" s="306">
        <v>72</v>
      </c>
      <c r="B55" s="307" t="s">
        <v>281</v>
      </c>
      <c r="C55" s="308"/>
      <c r="D55" s="113">
        <v>1.4370932754880694</v>
      </c>
      <c r="E55" s="115">
        <v>53</v>
      </c>
      <c r="F55" s="114">
        <v>33</v>
      </c>
      <c r="G55" s="114">
        <v>47</v>
      </c>
      <c r="H55" s="114">
        <v>54</v>
      </c>
      <c r="I55" s="140">
        <v>43</v>
      </c>
      <c r="J55" s="115">
        <v>10</v>
      </c>
      <c r="K55" s="116">
        <v>23.255813953488371</v>
      </c>
    </row>
    <row r="56" spans="1:11" ht="14.1" customHeight="1" x14ac:dyDescent="0.2">
      <c r="A56" s="306" t="s">
        <v>282</v>
      </c>
      <c r="B56" s="307" t="s">
        <v>283</v>
      </c>
      <c r="C56" s="308"/>
      <c r="D56" s="113">
        <v>0.27114967462039047</v>
      </c>
      <c r="E56" s="115">
        <v>10</v>
      </c>
      <c r="F56" s="114" t="s">
        <v>513</v>
      </c>
      <c r="G56" s="114">
        <v>5</v>
      </c>
      <c r="H56" s="114">
        <v>15</v>
      </c>
      <c r="I56" s="140">
        <v>3</v>
      </c>
      <c r="J56" s="115">
        <v>7</v>
      </c>
      <c r="K56" s="116">
        <v>233.33333333333334</v>
      </c>
    </row>
    <row r="57" spans="1:11" ht="14.1" customHeight="1" x14ac:dyDescent="0.2">
      <c r="A57" s="306" t="s">
        <v>284</v>
      </c>
      <c r="B57" s="307" t="s">
        <v>285</v>
      </c>
      <c r="C57" s="308"/>
      <c r="D57" s="113">
        <v>0.94902386117136661</v>
      </c>
      <c r="E57" s="115">
        <v>35</v>
      </c>
      <c r="F57" s="114">
        <v>23</v>
      </c>
      <c r="G57" s="114">
        <v>31</v>
      </c>
      <c r="H57" s="114">
        <v>30</v>
      </c>
      <c r="I57" s="140">
        <v>34</v>
      </c>
      <c r="J57" s="115">
        <v>1</v>
      </c>
      <c r="K57" s="116">
        <v>2.9411764705882355</v>
      </c>
    </row>
    <row r="58" spans="1:11" ht="14.1" customHeight="1" x14ac:dyDescent="0.2">
      <c r="A58" s="306">
        <v>73</v>
      </c>
      <c r="B58" s="307" t="s">
        <v>286</v>
      </c>
      <c r="C58" s="308"/>
      <c r="D58" s="113">
        <v>1.1388286334056399</v>
      </c>
      <c r="E58" s="115">
        <v>42</v>
      </c>
      <c r="F58" s="114">
        <v>62</v>
      </c>
      <c r="G58" s="114">
        <v>73</v>
      </c>
      <c r="H58" s="114">
        <v>25</v>
      </c>
      <c r="I58" s="140">
        <v>53</v>
      </c>
      <c r="J58" s="115">
        <v>-11</v>
      </c>
      <c r="K58" s="116">
        <v>-20.754716981132077</v>
      </c>
    </row>
    <row r="59" spans="1:11" ht="14.1" customHeight="1" x14ac:dyDescent="0.2">
      <c r="A59" s="306" t="s">
        <v>287</v>
      </c>
      <c r="B59" s="307" t="s">
        <v>288</v>
      </c>
      <c r="C59" s="308"/>
      <c r="D59" s="113">
        <v>0.97613882863340562</v>
      </c>
      <c r="E59" s="115">
        <v>36</v>
      </c>
      <c r="F59" s="114">
        <v>41</v>
      </c>
      <c r="G59" s="114">
        <v>59</v>
      </c>
      <c r="H59" s="114">
        <v>21</v>
      </c>
      <c r="I59" s="140">
        <v>49</v>
      </c>
      <c r="J59" s="115">
        <v>-13</v>
      </c>
      <c r="K59" s="116">
        <v>-26.530612244897959</v>
      </c>
    </row>
    <row r="60" spans="1:11" ht="14.1" customHeight="1" x14ac:dyDescent="0.2">
      <c r="A60" s="306">
        <v>81</v>
      </c>
      <c r="B60" s="307" t="s">
        <v>289</v>
      </c>
      <c r="C60" s="308"/>
      <c r="D60" s="113">
        <v>7.3210412147505419</v>
      </c>
      <c r="E60" s="115">
        <v>270</v>
      </c>
      <c r="F60" s="114">
        <v>856</v>
      </c>
      <c r="G60" s="114">
        <v>287</v>
      </c>
      <c r="H60" s="114">
        <v>275</v>
      </c>
      <c r="I60" s="140">
        <v>286</v>
      </c>
      <c r="J60" s="115">
        <v>-16</v>
      </c>
      <c r="K60" s="116">
        <v>-5.5944055944055942</v>
      </c>
    </row>
    <row r="61" spans="1:11" ht="14.1" customHeight="1" x14ac:dyDescent="0.2">
      <c r="A61" s="306" t="s">
        <v>290</v>
      </c>
      <c r="B61" s="307" t="s">
        <v>291</v>
      </c>
      <c r="C61" s="308"/>
      <c r="D61" s="113">
        <v>1.1930585683297179</v>
      </c>
      <c r="E61" s="115">
        <v>44</v>
      </c>
      <c r="F61" s="114">
        <v>51</v>
      </c>
      <c r="G61" s="114">
        <v>73</v>
      </c>
      <c r="H61" s="114">
        <v>40</v>
      </c>
      <c r="I61" s="140">
        <v>59</v>
      </c>
      <c r="J61" s="115">
        <v>-15</v>
      </c>
      <c r="K61" s="116">
        <v>-25.423728813559322</v>
      </c>
    </row>
    <row r="62" spans="1:11" ht="14.1" customHeight="1" x14ac:dyDescent="0.2">
      <c r="A62" s="306" t="s">
        <v>292</v>
      </c>
      <c r="B62" s="307" t="s">
        <v>293</v>
      </c>
      <c r="C62" s="308"/>
      <c r="D62" s="113">
        <v>3.6062906724511929</v>
      </c>
      <c r="E62" s="115">
        <v>133</v>
      </c>
      <c r="F62" s="114">
        <v>506</v>
      </c>
      <c r="G62" s="114">
        <v>135</v>
      </c>
      <c r="H62" s="114">
        <v>165</v>
      </c>
      <c r="I62" s="140">
        <v>135</v>
      </c>
      <c r="J62" s="115">
        <v>-2</v>
      </c>
      <c r="K62" s="116">
        <v>-1.4814814814814814</v>
      </c>
    </row>
    <row r="63" spans="1:11" ht="14.1" customHeight="1" x14ac:dyDescent="0.2">
      <c r="A63" s="306"/>
      <c r="B63" s="307" t="s">
        <v>294</v>
      </c>
      <c r="C63" s="308"/>
      <c r="D63" s="113">
        <v>3.5791757049891539</v>
      </c>
      <c r="E63" s="115">
        <v>132</v>
      </c>
      <c r="F63" s="114">
        <v>480</v>
      </c>
      <c r="G63" s="114">
        <v>130</v>
      </c>
      <c r="H63" s="114">
        <v>153</v>
      </c>
      <c r="I63" s="140">
        <v>128</v>
      </c>
      <c r="J63" s="115">
        <v>4</v>
      </c>
      <c r="K63" s="116">
        <v>3.125</v>
      </c>
    </row>
    <row r="64" spans="1:11" ht="14.1" customHeight="1" x14ac:dyDescent="0.2">
      <c r="A64" s="306" t="s">
        <v>295</v>
      </c>
      <c r="B64" s="307" t="s">
        <v>296</v>
      </c>
      <c r="C64" s="308"/>
      <c r="D64" s="113">
        <v>1.3828633405639914</v>
      </c>
      <c r="E64" s="115">
        <v>51</v>
      </c>
      <c r="F64" s="114">
        <v>75</v>
      </c>
      <c r="G64" s="114">
        <v>46</v>
      </c>
      <c r="H64" s="114">
        <v>31</v>
      </c>
      <c r="I64" s="140">
        <v>33</v>
      </c>
      <c r="J64" s="115">
        <v>18</v>
      </c>
      <c r="K64" s="116">
        <v>54.545454545454547</v>
      </c>
    </row>
    <row r="65" spans="1:11" ht="14.1" customHeight="1" x14ac:dyDescent="0.2">
      <c r="A65" s="306" t="s">
        <v>297</v>
      </c>
      <c r="B65" s="307" t="s">
        <v>298</v>
      </c>
      <c r="C65" s="308"/>
      <c r="D65" s="113">
        <v>0.56941431670281994</v>
      </c>
      <c r="E65" s="115">
        <v>21</v>
      </c>
      <c r="F65" s="114">
        <v>151</v>
      </c>
      <c r="G65" s="114">
        <v>17</v>
      </c>
      <c r="H65" s="114">
        <v>20</v>
      </c>
      <c r="I65" s="140">
        <v>29</v>
      </c>
      <c r="J65" s="115">
        <v>-8</v>
      </c>
      <c r="K65" s="116">
        <v>-27.586206896551722</v>
      </c>
    </row>
    <row r="66" spans="1:11" ht="14.1" customHeight="1" x14ac:dyDescent="0.2">
      <c r="A66" s="306">
        <v>82</v>
      </c>
      <c r="B66" s="307" t="s">
        <v>299</v>
      </c>
      <c r="C66" s="308"/>
      <c r="D66" s="113">
        <v>3.6062906724511929</v>
      </c>
      <c r="E66" s="115">
        <v>133</v>
      </c>
      <c r="F66" s="114">
        <v>181</v>
      </c>
      <c r="G66" s="114">
        <v>174</v>
      </c>
      <c r="H66" s="114">
        <v>157</v>
      </c>
      <c r="I66" s="140">
        <v>164</v>
      </c>
      <c r="J66" s="115">
        <v>-31</v>
      </c>
      <c r="K66" s="116">
        <v>-18.902439024390244</v>
      </c>
    </row>
    <row r="67" spans="1:11" ht="14.1" customHeight="1" x14ac:dyDescent="0.2">
      <c r="A67" s="306" t="s">
        <v>300</v>
      </c>
      <c r="B67" s="307" t="s">
        <v>301</v>
      </c>
      <c r="C67" s="308"/>
      <c r="D67" s="113">
        <v>2.4403470715835143</v>
      </c>
      <c r="E67" s="115">
        <v>90</v>
      </c>
      <c r="F67" s="114">
        <v>157</v>
      </c>
      <c r="G67" s="114">
        <v>123</v>
      </c>
      <c r="H67" s="114">
        <v>127</v>
      </c>
      <c r="I67" s="140">
        <v>107</v>
      </c>
      <c r="J67" s="115">
        <v>-17</v>
      </c>
      <c r="K67" s="116">
        <v>-15.88785046728972</v>
      </c>
    </row>
    <row r="68" spans="1:11" ht="14.1" customHeight="1" x14ac:dyDescent="0.2">
      <c r="A68" s="306" t="s">
        <v>302</v>
      </c>
      <c r="B68" s="307" t="s">
        <v>303</v>
      </c>
      <c r="C68" s="308"/>
      <c r="D68" s="113">
        <v>0.84056399132321036</v>
      </c>
      <c r="E68" s="115">
        <v>31</v>
      </c>
      <c r="F68" s="114">
        <v>15</v>
      </c>
      <c r="G68" s="114">
        <v>42</v>
      </c>
      <c r="H68" s="114">
        <v>21</v>
      </c>
      <c r="I68" s="140">
        <v>45</v>
      </c>
      <c r="J68" s="115">
        <v>-14</v>
      </c>
      <c r="K68" s="116">
        <v>-31.111111111111111</v>
      </c>
    </row>
    <row r="69" spans="1:11" ht="14.1" customHeight="1" x14ac:dyDescent="0.2">
      <c r="A69" s="306">
        <v>83</v>
      </c>
      <c r="B69" s="307" t="s">
        <v>304</v>
      </c>
      <c r="C69" s="308"/>
      <c r="D69" s="113">
        <v>5.7483731019522777</v>
      </c>
      <c r="E69" s="115">
        <v>212</v>
      </c>
      <c r="F69" s="114">
        <v>187</v>
      </c>
      <c r="G69" s="114">
        <v>388</v>
      </c>
      <c r="H69" s="114">
        <v>213</v>
      </c>
      <c r="I69" s="140">
        <v>302</v>
      </c>
      <c r="J69" s="115">
        <v>-90</v>
      </c>
      <c r="K69" s="116">
        <v>-29.801324503311257</v>
      </c>
    </row>
    <row r="70" spans="1:11" ht="14.1" customHeight="1" x14ac:dyDescent="0.2">
      <c r="A70" s="306" t="s">
        <v>305</v>
      </c>
      <c r="B70" s="307" t="s">
        <v>306</v>
      </c>
      <c r="C70" s="308"/>
      <c r="D70" s="113">
        <v>4.9620390455531451</v>
      </c>
      <c r="E70" s="115">
        <v>183</v>
      </c>
      <c r="F70" s="114">
        <v>165</v>
      </c>
      <c r="G70" s="114">
        <v>366</v>
      </c>
      <c r="H70" s="114">
        <v>179</v>
      </c>
      <c r="I70" s="140">
        <v>271</v>
      </c>
      <c r="J70" s="115">
        <v>-88</v>
      </c>
      <c r="K70" s="116">
        <v>-32.472324723247233</v>
      </c>
    </row>
    <row r="71" spans="1:11" ht="14.1" customHeight="1" x14ac:dyDescent="0.2">
      <c r="A71" s="306"/>
      <c r="B71" s="307" t="s">
        <v>307</v>
      </c>
      <c r="C71" s="308"/>
      <c r="D71" s="113">
        <v>2.6843817787418653</v>
      </c>
      <c r="E71" s="115">
        <v>99</v>
      </c>
      <c r="F71" s="114">
        <v>79</v>
      </c>
      <c r="G71" s="114">
        <v>204</v>
      </c>
      <c r="H71" s="114">
        <v>107</v>
      </c>
      <c r="I71" s="140">
        <v>141</v>
      </c>
      <c r="J71" s="115">
        <v>-42</v>
      </c>
      <c r="K71" s="116">
        <v>-29.787234042553191</v>
      </c>
    </row>
    <row r="72" spans="1:11" ht="14.1" customHeight="1" x14ac:dyDescent="0.2">
      <c r="A72" s="306">
        <v>84</v>
      </c>
      <c r="B72" s="307" t="s">
        <v>308</v>
      </c>
      <c r="C72" s="308"/>
      <c r="D72" s="113">
        <v>2.6030368763557483</v>
      </c>
      <c r="E72" s="115">
        <v>96</v>
      </c>
      <c r="F72" s="114">
        <v>52</v>
      </c>
      <c r="G72" s="114">
        <v>123</v>
      </c>
      <c r="H72" s="114">
        <v>42</v>
      </c>
      <c r="I72" s="140">
        <v>92</v>
      </c>
      <c r="J72" s="115">
        <v>4</v>
      </c>
      <c r="K72" s="116">
        <v>4.3478260869565215</v>
      </c>
    </row>
    <row r="73" spans="1:11" ht="14.1" customHeight="1" x14ac:dyDescent="0.2">
      <c r="A73" s="306" t="s">
        <v>309</v>
      </c>
      <c r="B73" s="307" t="s">
        <v>310</v>
      </c>
      <c r="C73" s="308"/>
      <c r="D73" s="113">
        <v>2.0878524945770067</v>
      </c>
      <c r="E73" s="115">
        <v>77</v>
      </c>
      <c r="F73" s="114">
        <v>35</v>
      </c>
      <c r="G73" s="114">
        <v>97</v>
      </c>
      <c r="H73" s="114">
        <v>17</v>
      </c>
      <c r="I73" s="140">
        <v>54</v>
      </c>
      <c r="J73" s="115">
        <v>23</v>
      </c>
      <c r="K73" s="116">
        <v>42.592592592592595</v>
      </c>
    </row>
    <row r="74" spans="1:11" ht="14.1" customHeight="1" x14ac:dyDescent="0.2">
      <c r="A74" s="306" t="s">
        <v>311</v>
      </c>
      <c r="B74" s="307" t="s">
        <v>312</v>
      </c>
      <c r="C74" s="308"/>
      <c r="D74" s="113">
        <v>8.1344902386117135E-2</v>
      </c>
      <c r="E74" s="115">
        <v>3</v>
      </c>
      <c r="F74" s="114">
        <v>4</v>
      </c>
      <c r="G74" s="114">
        <v>8</v>
      </c>
      <c r="H74" s="114">
        <v>5</v>
      </c>
      <c r="I74" s="140">
        <v>11</v>
      </c>
      <c r="J74" s="115">
        <v>-8</v>
      </c>
      <c r="K74" s="116">
        <v>-72.727272727272734</v>
      </c>
    </row>
    <row r="75" spans="1:11" ht="14.1" customHeight="1" x14ac:dyDescent="0.2">
      <c r="A75" s="306" t="s">
        <v>313</v>
      </c>
      <c r="B75" s="307" t="s">
        <v>314</v>
      </c>
      <c r="C75" s="308"/>
      <c r="D75" s="113">
        <v>0.16268980477223427</v>
      </c>
      <c r="E75" s="115">
        <v>6</v>
      </c>
      <c r="F75" s="114">
        <v>5</v>
      </c>
      <c r="G75" s="114">
        <v>4</v>
      </c>
      <c r="H75" s="114">
        <v>8</v>
      </c>
      <c r="I75" s="140">
        <v>8</v>
      </c>
      <c r="J75" s="115">
        <v>-2</v>
      </c>
      <c r="K75" s="116">
        <v>-25</v>
      </c>
    </row>
    <row r="76" spans="1:11" ht="14.1" customHeight="1" x14ac:dyDescent="0.2">
      <c r="A76" s="306">
        <v>91</v>
      </c>
      <c r="B76" s="307" t="s">
        <v>315</v>
      </c>
      <c r="C76" s="308"/>
      <c r="D76" s="113">
        <v>8.1344902386117135E-2</v>
      </c>
      <c r="E76" s="115">
        <v>3</v>
      </c>
      <c r="F76" s="114">
        <v>3</v>
      </c>
      <c r="G76" s="114">
        <v>3</v>
      </c>
      <c r="H76" s="114" t="s">
        <v>513</v>
      </c>
      <c r="I76" s="140" t="s">
        <v>513</v>
      </c>
      <c r="J76" s="115" t="s">
        <v>513</v>
      </c>
      <c r="K76" s="116" t="s">
        <v>513</v>
      </c>
    </row>
    <row r="77" spans="1:11" ht="14.1" customHeight="1" x14ac:dyDescent="0.2">
      <c r="A77" s="306">
        <v>92</v>
      </c>
      <c r="B77" s="307" t="s">
        <v>316</v>
      </c>
      <c r="C77" s="308"/>
      <c r="D77" s="113">
        <v>0.2440347071583514</v>
      </c>
      <c r="E77" s="115">
        <v>9</v>
      </c>
      <c r="F77" s="114">
        <v>7</v>
      </c>
      <c r="G77" s="114">
        <v>6</v>
      </c>
      <c r="H77" s="114">
        <v>13</v>
      </c>
      <c r="I77" s="140">
        <v>11</v>
      </c>
      <c r="J77" s="115">
        <v>-2</v>
      </c>
      <c r="K77" s="116">
        <v>-18.181818181818183</v>
      </c>
    </row>
    <row r="78" spans="1:11" ht="14.1" customHeight="1" x14ac:dyDescent="0.2">
      <c r="A78" s="306">
        <v>93</v>
      </c>
      <c r="B78" s="307" t="s">
        <v>317</v>
      </c>
      <c r="C78" s="308"/>
      <c r="D78" s="113">
        <v>0.10845986984815618</v>
      </c>
      <c r="E78" s="115">
        <v>4</v>
      </c>
      <c r="F78" s="114">
        <v>3</v>
      </c>
      <c r="G78" s="114">
        <v>5</v>
      </c>
      <c r="H78" s="114">
        <v>9</v>
      </c>
      <c r="I78" s="140">
        <v>5</v>
      </c>
      <c r="J78" s="115">
        <v>-1</v>
      </c>
      <c r="K78" s="116">
        <v>-20</v>
      </c>
    </row>
    <row r="79" spans="1:11" ht="14.1" customHeight="1" x14ac:dyDescent="0.2">
      <c r="A79" s="306">
        <v>94</v>
      </c>
      <c r="B79" s="307" t="s">
        <v>318</v>
      </c>
      <c r="C79" s="308"/>
      <c r="D79" s="113">
        <v>0.2440347071583514</v>
      </c>
      <c r="E79" s="115">
        <v>9</v>
      </c>
      <c r="F79" s="114">
        <v>7</v>
      </c>
      <c r="G79" s="114">
        <v>11</v>
      </c>
      <c r="H79" s="114" t="s">
        <v>513</v>
      </c>
      <c r="I79" s="140">
        <v>11</v>
      </c>
      <c r="J79" s="115">
        <v>-2</v>
      </c>
      <c r="K79" s="116">
        <v>-18.181818181818183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0.4609544468546638</v>
      </c>
      <c r="E81" s="143">
        <v>17</v>
      </c>
      <c r="F81" s="144">
        <v>23</v>
      </c>
      <c r="G81" s="144">
        <v>74</v>
      </c>
      <c r="H81" s="144">
        <v>16</v>
      </c>
      <c r="I81" s="145">
        <v>16</v>
      </c>
      <c r="J81" s="143">
        <v>1</v>
      </c>
      <c r="K81" s="146">
        <v>6.25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3954</v>
      </c>
      <c r="E11" s="114">
        <v>3836</v>
      </c>
      <c r="F11" s="114">
        <v>3599</v>
      </c>
      <c r="G11" s="114">
        <v>3298</v>
      </c>
      <c r="H11" s="140">
        <v>4089</v>
      </c>
      <c r="I11" s="115">
        <v>-135</v>
      </c>
      <c r="J11" s="116">
        <v>-3.301540719002201</v>
      </c>
    </row>
    <row r="12" spans="1:15" s="110" customFormat="1" ht="24.95" customHeight="1" x14ac:dyDescent="0.2">
      <c r="A12" s="193" t="s">
        <v>132</v>
      </c>
      <c r="B12" s="194" t="s">
        <v>133</v>
      </c>
      <c r="C12" s="113">
        <v>2.3267577137076376</v>
      </c>
      <c r="D12" s="115">
        <v>92</v>
      </c>
      <c r="E12" s="114">
        <v>113</v>
      </c>
      <c r="F12" s="114">
        <v>80</v>
      </c>
      <c r="G12" s="114">
        <v>74</v>
      </c>
      <c r="H12" s="140">
        <v>93</v>
      </c>
      <c r="I12" s="115">
        <v>-1</v>
      </c>
      <c r="J12" s="116">
        <v>-1.075268817204301</v>
      </c>
    </row>
    <row r="13" spans="1:15" s="110" customFormat="1" ht="24.95" customHeight="1" x14ac:dyDescent="0.2">
      <c r="A13" s="193" t="s">
        <v>134</v>
      </c>
      <c r="B13" s="199" t="s">
        <v>214</v>
      </c>
      <c r="C13" s="113">
        <v>1.6186140617096612</v>
      </c>
      <c r="D13" s="115">
        <v>64</v>
      </c>
      <c r="E13" s="114">
        <v>43</v>
      </c>
      <c r="F13" s="114">
        <v>66</v>
      </c>
      <c r="G13" s="114">
        <v>49</v>
      </c>
      <c r="H13" s="140">
        <v>53</v>
      </c>
      <c r="I13" s="115">
        <v>11</v>
      </c>
      <c r="J13" s="116">
        <v>20.754716981132077</v>
      </c>
    </row>
    <row r="14" spans="1:15" s="287" customFormat="1" ht="24.95" customHeight="1" x14ac:dyDescent="0.2">
      <c r="A14" s="193" t="s">
        <v>215</v>
      </c>
      <c r="B14" s="199" t="s">
        <v>137</v>
      </c>
      <c r="C14" s="113">
        <v>10.318664643399089</v>
      </c>
      <c r="D14" s="115">
        <v>408</v>
      </c>
      <c r="E14" s="114">
        <v>339</v>
      </c>
      <c r="F14" s="114">
        <v>522</v>
      </c>
      <c r="G14" s="114">
        <v>352</v>
      </c>
      <c r="H14" s="140">
        <v>425</v>
      </c>
      <c r="I14" s="115">
        <v>-17</v>
      </c>
      <c r="J14" s="116">
        <v>-4</v>
      </c>
      <c r="K14" s="110"/>
      <c r="L14" s="110"/>
      <c r="M14" s="110"/>
      <c r="N14" s="110"/>
      <c r="O14" s="110"/>
    </row>
    <row r="15" spans="1:15" s="110" customFormat="1" ht="24.95" customHeight="1" x14ac:dyDescent="0.2">
      <c r="A15" s="193" t="s">
        <v>216</v>
      </c>
      <c r="B15" s="199" t="s">
        <v>217</v>
      </c>
      <c r="C15" s="113">
        <v>1.0875063227111785</v>
      </c>
      <c r="D15" s="115">
        <v>43</v>
      </c>
      <c r="E15" s="114">
        <v>72</v>
      </c>
      <c r="F15" s="114">
        <v>69</v>
      </c>
      <c r="G15" s="114">
        <v>65</v>
      </c>
      <c r="H15" s="140">
        <v>35</v>
      </c>
      <c r="I15" s="115">
        <v>8</v>
      </c>
      <c r="J15" s="116">
        <v>22.857142857142858</v>
      </c>
    </row>
    <row r="16" spans="1:15" s="287" customFormat="1" ht="24.95" customHeight="1" x14ac:dyDescent="0.2">
      <c r="A16" s="193" t="s">
        <v>218</v>
      </c>
      <c r="B16" s="199" t="s">
        <v>141</v>
      </c>
      <c r="C16" s="113">
        <v>6.6767830045523517</v>
      </c>
      <c r="D16" s="115">
        <v>264</v>
      </c>
      <c r="E16" s="114">
        <v>155</v>
      </c>
      <c r="F16" s="114">
        <v>363</v>
      </c>
      <c r="G16" s="114">
        <v>204</v>
      </c>
      <c r="H16" s="140">
        <v>290</v>
      </c>
      <c r="I16" s="115">
        <v>-26</v>
      </c>
      <c r="J16" s="116">
        <v>-8.9655172413793096</v>
      </c>
      <c r="K16" s="110"/>
      <c r="L16" s="110"/>
      <c r="M16" s="110"/>
      <c r="N16" s="110"/>
      <c r="O16" s="110"/>
    </row>
    <row r="17" spans="1:15" s="110" customFormat="1" ht="24.95" customHeight="1" x14ac:dyDescent="0.2">
      <c r="A17" s="193" t="s">
        <v>142</v>
      </c>
      <c r="B17" s="199" t="s">
        <v>220</v>
      </c>
      <c r="C17" s="113">
        <v>2.5543753161355589</v>
      </c>
      <c r="D17" s="115">
        <v>101</v>
      </c>
      <c r="E17" s="114">
        <v>112</v>
      </c>
      <c r="F17" s="114">
        <v>90</v>
      </c>
      <c r="G17" s="114">
        <v>83</v>
      </c>
      <c r="H17" s="140">
        <v>100</v>
      </c>
      <c r="I17" s="115">
        <v>1</v>
      </c>
      <c r="J17" s="116">
        <v>1</v>
      </c>
    </row>
    <row r="18" spans="1:15" s="287" customFormat="1" ht="24.95" customHeight="1" x14ac:dyDescent="0.2">
      <c r="A18" s="201" t="s">
        <v>144</v>
      </c>
      <c r="B18" s="202" t="s">
        <v>145</v>
      </c>
      <c r="C18" s="113">
        <v>13.302984319676277</v>
      </c>
      <c r="D18" s="115">
        <v>526</v>
      </c>
      <c r="E18" s="114">
        <v>448</v>
      </c>
      <c r="F18" s="114">
        <v>379</v>
      </c>
      <c r="G18" s="114">
        <v>356</v>
      </c>
      <c r="H18" s="140">
        <v>415</v>
      </c>
      <c r="I18" s="115">
        <v>111</v>
      </c>
      <c r="J18" s="116">
        <v>26.746987951807228</v>
      </c>
      <c r="K18" s="110"/>
      <c r="L18" s="110"/>
      <c r="M18" s="110"/>
      <c r="N18" s="110"/>
      <c r="O18" s="110"/>
    </row>
    <row r="19" spans="1:15" s="110" customFormat="1" ht="24.95" customHeight="1" x14ac:dyDescent="0.2">
      <c r="A19" s="193" t="s">
        <v>146</v>
      </c>
      <c r="B19" s="199" t="s">
        <v>147</v>
      </c>
      <c r="C19" s="113">
        <v>12.822458270106221</v>
      </c>
      <c r="D19" s="115">
        <v>507</v>
      </c>
      <c r="E19" s="114">
        <v>449</v>
      </c>
      <c r="F19" s="114">
        <v>456</v>
      </c>
      <c r="G19" s="114">
        <v>475</v>
      </c>
      <c r="H19" s="140">
        <v>507</v>
      </c>
      <c r="I19" s="115">
        <v>0</v>
      </c>
      <c r="J19" s="116">
        <v>0</v>
      </c>
    </row>
    <row r="20" spans="1:15" s="287" customFormat="1" ht="24.95" customHeight="1" x14ac:dyDescent="0.2">
      <c r="A20" s="193" t="s">
        <v>148</v>
      </c>
      <c r="B20" s="199" t="s">
        <v>149</v>
      </c>
      <c r="C20" s="113">
        <v>9.6863935255437532</v>
      </c>
      <c r="D20" s="115">
        <v>383</v>
      </c>
      <c r="E20" s="114">
        <v>323</v>
      </c>
      <c r="F20" s="114">
        <v>288</v>
      </c>
      <c r="G20" s="114">
        <v>278</v>
      </c>
      <c r="H20" s="140">
        <v>419</v>
      </c>
      <c r="I20" s="115">
        <v>-36</v>
      </c>
      <c r="J20" s="116">
        <v>-8.591885441527447</v>
      </c>
      <c r="K20" s="110"/>
      <c r="L20" s="110"/>
      <c r="M20" s="110"/>
      <c r="N20" s="110"/>
      <c r="O20" s="110"/>
    </row>
    <row r="21" spans="1:15" s="110" customFormat="1" ht="24.95" customHeight="1" x14ac:dyDescent="0.2">
      <c r="A21" s="201" t="s">
        <v>150</v>
      </c>
      <c r="B21" s="202" t="s">
        <v>151</v>
      </c>
      <c r="C21" s="113">
        <v>6.3985837126960039</v>
      </c>
      <c r="D21" s="115">
        <v>253</v>
      </c>
      <c r="E21" s="114">
        <v>292</v>
      </c>
      <c r="F21" s="114">
        <v>282</v>
      </c>
      <c r="G21" s="114">
        <v>215</v>
      </c>
      <c r="H21" s="140">
        <v>279</v>
      </c>
      <c r="I21" s="115">
        <v>-26</v>
      </c>
      <c r="J21" s="116">
        <v>-9.3189964157706093</v>
      </c>
    </row>
    <row r="22" spans="1:15" s="110" customFormat="1" ht="24.95" customHeight="1" x14ac:dyDescent="0.2">
      <c r="A22" s="201" t="s">
        <v>152</v>
      </c>
      <c r="B22" s="199" t="s">
        <v>153</v>
      </c>
      <c r="C22" s="113">
        <v>0.70814365199797669</v>
      </c>
      <c r="D22" s="115">
        <v>28</v>
      </c>
      <c r="E22" s="114">
        <v>16</v>
      </c>
      <c r="F22" s="114">
        <v>17</v>
      </c>
      <c r="G22" s="114">
        <v>10</v>
      </c>
      <c r="H22" s="140">
        <v>17</v>
      </c>
      <c r="I22" s="115">
        <v>11</v>
      </c>
      <c r="J22" s="116">
        <v>64.705882352941174</v>
      </c>
    </row>
    <row r="23" spans="1:15" s="110" customFormat="1" ht="24.95" customHeight="1" x14ac:dyDescent="0.2">
      <c r="A23" s="193" t="s">
        <v>154</v>
      </c>
      <c r="B23" s="199" t="s">
        <v>155</v>
      </c>
      <c r="C23" s="113">
        <v>0.42994436014162873</v>
      </c>
      <c r="D23" s="115">
        <v>17</v>
      </c>
      <c r="E23" s="114">
        <v>16</v>
      </c>
      <c r="F23" s="114">
        <v>9</v>
      </c>
      <c r="G23" s="114">
        <v>25</v>
      </c>
      <c r="H23" s="140">
        <v>22</v>
      </c>
      <c r="I23" s="115">
        <v>-5</v>
      </c>
      <c r="J23" s="116">
        <v>-22.727272727272727</v>
      </c>
    </row>
    <row r="24" spans="1:15" s="110" customFormat="1" ht="24.95" customHeight="1" x14ac:dyDescent="0.2">
      <c r="A24" s="193" t="s">
        <v>156</v>
      </c>
      <c r="B24" s="199" t="s">
        <v>221</v>
      </c>
      <c r="C24" s="113">
        <v>3.4901365705614569</v>
      </c>
      <c r="D24" s="115">
        <v>138</v>
      </c>
      <c r="E24" s="114">
        <v>124</v>
      </c>
      <c r="F24" s="114">
        <v>130</v>
      </c>
      <c r="G24" s="114">
        <v>111</v>
      </c>
      <c r="H24" s="140">
        <v>155</v>
      </c>
      <c r="I24" s="115">
        <v>-17</v>
      </c>
      <c r="J24" s="116">
        <v>-10.96774193548387</v>
      </c>
    </row>
    <row r="25" spans="1:15" s="110" customFormat="1" ht="24.95" customHeight="1" x14ac:dyDescent="0.2">
      <c r="A25" s="193" t="s">
        <v>222</v>
      </c>
      <c r="B25" s="204" t="s">
        <v>159</v>
      </c>
      <c r="C25" s="113">
        <v>5.2857865452706116</v>
      </c>
      <c r="D25" s="115">
        <v>209</v>
      </c>
      <c r="E25" s="114">
        <v>163</v>
      </c>
      <c r="F25" s="114">
        <v>161</v>
      </c>
      <c r="G25" s="114">
        <v>172</v>
      </c>
      <c r="H25" s="140">
        <v>273</v>
      </c>
      <c r="I25" s="115">
        <v>-64</v>
      </c>
      <c r="J25" s="116">
        <v>-23.443223443223442</v>
      </c>
    </row>
    <row r="26" spans="1:15" s="110" customFormat="1" ht="24.95" customHeight="1" x14ac:dyDescent="0.2">
      <c r="A26" s="201">
        <v>782.78300000000002</v>
      </c>
      <c r="B26" s="203" t="s">
        <v>160</v>
      </c>
      <c r="C26" s="113">
        <v>6.904400606980273</v>
      </c>
      <c r="D26" s="115">
        <v>273</v>
      </c>
      <c r="E26" s="114">
        <v>188</v>
      </c>
      <c r="F26" s="114">
        <v>224</v>
      </c>
      <c r="G26" s="114">
        <v>223</v>
      </c>
      <c r="H26" s="140">
        <v>259</v>
      </c>
      <c r="I26" s="115">
        <v>14</v>
      </c>
      <c r="J26" s="116">
        <v>5.4054054054054053</v>
      </c>
    </row>
    <row r="27" spans="1:15" s="110" customFormat="1" ht="24.95" customHeight="1" x14ac:dyDescent="0.2">
      <c r="A27" s="193" t="s">
        <v>161</v>
      </c>
      <c r="B27" s="199" t="s">
        <v>162</v>
      </c>
      <c r="C27" s="113">
        <v>4.3753161355589274</v>
      </c>
      <c r="D27" s="115">
        <v>173</v>
      </c>
      <c r="E27" s="114">
        <v>68</v>
      </c>
      <c r="F27" s="114">
        <v>116</v>
      </c>
      <c r="G27" s="114">
        <v>119</v>
      </c>
      <c r="H27" s="140">
        <v>141</v>
      </c>
      <c r="I27" s="115">
        <v>32</v>
      </c>
      <c r="J27" s="116">
        <v>22.695035460992909</v>
      </c>
    </row>
    <row r="28" spans="1:15" s="110" customFormat="1" ht="24.95" customHeight="1" x14ac:dyDescent="0.2">
      <c r="A28" s="193" t="s">
        <v>163</v>
      </c>
      <c r="B28" s="199" t="s">
        <v>164</v>
      </c>
      <c r="C28" s="113">
        <v>3.844208396560445</v>
      </c>
      <c r="D28" s="115">
        <v>152</v>
      </c>
      <c r="E28" s="114">
        <v>87</v>
      </c>
      <c r="F28" s="114">
        <v>159</v>
      </c>
      <c r="G28" s="114">
        <v>83</v>
      </c>
      <c r="H28" s="140">
        <v>187</v>
      </c>
      <c r="I28" s="115">
        <v>-35</v>
      </c>
      <c r="J28" s="116">
        <v>-18.71657754010695</v>
      </c>
    </row>
    <row r="29" spans="1:15" s="110" customFormat="1" ht="24.95" customHeight="1" x14ac:dyDescent="0.2">
      <c r="A29" s="193">
        <v>86</v>
      </c>
      <c r="B29" s="199" t="s">
        <v>165</v>
      </c>
      <c r="C29" s="113">
        <v>5.6904400606980277</v>
      </c>
      <c r="D29" s="115">
        <v>225</v>
      </c>
      <c r="E29" s="114">
        <v>691</v>
      </c>
      <c r="F29" s="114">
        <v>183</v>
      </c>
      <c r="G29" s="114">
        <v>217</v>
      </c>
      <c r="H29" s="140">
        <v>199</v>
      </c>
      <c r="I29" s="115">
        <v>26</v>
      </c>
      <c r="J29" s="116">
        <v>13.06532663316583</v>
      </c>
    </row>
    <row r="30" spans="1:15" s="110" customFormat="1" ht="24.95" customHeight="1" x14ac:dyDescent="0.2">
      <c r="A30" s="193">
        <v>87.88</v>
      </c>
      <c r="B30" s="204" t="s">
        <v>166</v>
      </c>
      <c r="C30" s="113">
        <v>9.2564491654021239</v>
      </c>
      <c r="D30" s="115">
        <v>366</v>
      </c>
      <c r="E30" s="114">
        <v>354</v>
      </c>
      <c r="F30" s="114">
        <v>401</v>
      </c>
      <c r="G30" s="114">
        <v>416</v>
      </c>
      <c r="H30" s="140">
        <v>462</v>
      </c>
      <c r="I30" s="115">
        <v>-96</v>
      </c>
      <c r="J30" s="116">
        <v>-20.779220779220779</v>
      </c>
    </row>
    <row r="31" spans="1:15" s="110" customFormat="1" ht="24.95" customHeight="1" x14ac:dyDescent="0.2">
      <c r="A31" s="193" t="s">
        <v>167</v>
      </c>
      <c r="B31" s="199" t="s">
        <v>168</v>
      </c>
      <c r="C31" s="113">
        <v>3.5407182599898839</v>
      </c>
      <c r="D31" s="115">
        <v>140</v>
      </c>
      <c r="E31" s="114">
        <v>122</v>
      </c>
      <c r="F31" s="114">
        <v>126</v>
      </c>
      <c r="G31" s="114">
        <v>123</v>
      </c>
      <c r="H31" s="140">
        <v>183</v>
      </c>
      <c r="I31" s="115">
        <v>-43</v>
      </c>
      <c r="J31" s="116">
        <v>-23.497267759562842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2.3267577137076376</v>
      </c>
      <c r="D34" s="115">
        <v>92</v>
      </c>
      <c r="E34" s="114">
        <v>113</v>
      </c>
      <c r="F34" s="114">
        <v>80</v>
      </c>
      <c r="G34" s="114">
        <v>74</v>
      </c>
      <c r="H34" s="140">
        <v>93</v>
      </c>
      <c r="I34" s="115">
        <v>-1</v>
      </c>
      <c r="J34" s="116">
        <v>-1.075268817204301</v>
      </c>
    </row>
    <row r="35" spans="1:10" s="110" customFormat="1" ht="24.95" customHeight="1" x14ac:dyDescent="0.2">
      <c r="A35" s="292" t="s">
        <v>171</v>
      </c>
      <c r="B35" s="293" t="s">
        <v>172</v>
      </c>
      <c r="C35" s="113">
        <v>25.240263024785026</v>
      </c>
      <c r="D35" s="115">
        <v>998</v>
      </c>
      <c r="E35" s="114">
        <v>830</v>
      </c>
      <c r="F35" s="114">
        <v>967</v>
      </c>
      <c r="G35" s="114">
        <v>757</v>
      </c>
      <c r="H35" s="140">
        <v>893</v>
      </c>
      <c r="I35" s="115">
        <v>105</v>
      </c>
      <c r="J35" s="116">
        <v>11.758118701007838</v>
      </c>
    </row>
    <row r="36" spans="1:10" s="110" customFormat="1" ht="24.95" customHeight="1" x14ac:dyDescent="0.2">
      <c r="A36" s="294" t="s">
        <v>173</v>
      </c>
      <c r="B36" s="295" t="s">
        <v>174</v>
      </c>
      <c r="C36" s="125">
        <v>72.432979261507327</v>
      </c>
      <c r="D36" s="143">
        <v>2864</v>
      </c>
      <c r="E36" s="144">
        <v>2893</v>
      </c>
      <c r="F36" s="144">
        <v>2552</v>
      </c>
      <c r="G36" s="144">
        <v>2467</v>
      </c>
      <c r="H36" s="145">
        <v>3103</v>
      </c>
      <c r="I36" s="143">
        <v>-239</v>
      </c>
      <c r="J36" s="146">
        <v>-7.7022236545278764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3954</v>
      </c>
      <c r="F11" s="264">
        <v>3836</v>
      </c>
      <c r="G11" s="264">
        <v>3599</v>
      </c>
      <c r="H11" s="264">
        <v>3298</v>
      </c>
      <c r="I11" s="265">
        <v>4089</v>
      </c>
      <c r="J11" s="263">
        <v>-135</v>
      </c>
      <c r="K11" s="266">
        <v>-3.301540719002201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22.736469398077897</v>
      </c>
      <c r="E13" s="115">
        <v>899</v>
      </c>
      <c r="F13" s="114">
        <v>1076</v>
      </c>
      <c r="G13" s="114">
        <v>909</v>
      </c>
      <c r="H13" s="114">
        <v>866</v>
      </c>
      <c r="I13" s="140">
        <v>905</v>
      </c>
      <c r="J13" s="115">
        <v>-6</v>
      </c>
      <c r="K13" s="116">
        <v>-0.66298342541436461</v>
      </c>
    </row>
    <row r="14" spans="1:17" ht="15.95" customHeight="1" x14ac:dyDescent="0.2">
      <c r="A14" s="306" t="s">
        <v>230</v>
      </c>
      <c r="B14" s="307"/>
      <c r="C14" s="308"/>
      <c r="D14" s="113">
        <v>60.445118866970155</v>
      </c>
      <c r="E14" s="115">
        <v>2390</v>
      </c>
      <c r="F14" s="114">
        <v>2138</v>
      </c>
      <c r="G14" s="114">
        <v>2076</v>
      </c>
      <c r="H14" s="114">
        <v>1965</v>
      </c>
      <c r="I14" s="140">
        <v>2498</v>
      </c>
      <c r="J14" s="115">
        <v>-108</v>
      </c>
      <c r="K14" s="116">
        <v>-4.3234587670136113</v>
      </c>
    </row>
    <row r="15" spans="1:17" ht="15.95" customHeight="1" x14ac:dyDescent="0.2">
      <c r="A15" s="306" t="s">
        <v>231</v>
      </c>
      <c r="B15" s="307"/>
      <c r="C15" s="308"/>
      <c r="D15" s="113">
        <v>7.8148710166919573</v>
      </c>
      <c r="E15" s="115">
        <v>309</v>
      </c>
      <c r="F15" s="114">
        <v>318</v>
      </c>
      <c r="G15" s="114">
        <v>265</v>
      </c>
      <c r="H15" s="114">
        <v>215</v>
      </c>
      <c r="I15" s="140">
        <v>326</v>
      </c>
      <c r="J15" s="115">
        <v>-17</v>
      </c>
      <c r="K15" s="116">
        <v>-5.2147239263803682</v>
      </c>
    </row>
    <row r="16" spans="1:17" ht="15.95" customHeight="1" x14ac:dyDescent="0.2">
      <c r="A16" s="306" t="s">
        <v>232</v>
      </c>
      <c r="B16" s="307"/>
      <c r="C16" s="308"/>
      <c r="D16" s="113">
        <v>8.4471421345472937</v>
      </c>
      <c r="E16" s="115">
        <v>334</v>
      </c>
      <c r="F16" s="114">
        <v>277</v>
      </c>
      <c r="G16" s="114">
        <v>300</v>
      </c>
      <c r="H16" s="114">
        <v>219</v>
      </c>
      <c r="I16" s="140">
        <v>331</v>
      </c>
      <c r="J16" s="115">
        <v>3</v>
      </c>
      <c r="K16" s="116">
        <v>0.90634441087613293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1.8209408194233687</v>
      </c>
      <c r="E18" s="115">
        <v>72</v>
      </c>
      <c r="F18" s="114">
        <v>94</v>
      </c>
      <c r="G18" s="114">
        <v>57</v>
      </c>
      <c r="H18" s="114">
        <v>68</v>
      </c>
      <c r="I18" s="140">
        <v>77</v>
      </c>
      <c r="J18" s="115">
        <v>-5</v>
      </c>
      <c r="K18" s="116">
        <v>-6.4935064935064934</v>
      </c>
    </row>
    <row r="19" spans="1:11" ht="14.1" customHeight="1" x14ac:dyDescent="0.2">
      <c r="A19" s="306" t="s">
        <v>235</v>
      </c>
      <c r="B19" s="307" t="s">
        <v>236</v>
      </c>
      <c r="C19" s="308"/>
      <c r="D19" s="113">
        <v>0.75872534142640369</v>
      </c>
      <c r="E19" s="115">
        <v>30</v>
      </c>
      <c r="F19" s="114">
        <v>49</v>
      </c>
      <c r="G19" s="114">
        <v>30</v>
      </c>
      <c r="H19" s="114">
        <v>34</v>
      </c>
      <c r="I19" s="140">
        <v>34</v>
      </c>
      <c r="J19" s="115">
        <v>-4</v>
      </c>
      <c r="K19" s="116">
        <v>-11.764705882352942</v>
      </c>
    </row>
    <row r="20" spans="1:11" ht="14.1" customHeight="1" x14ac:dyDescent="0.2">
      <c r="A20" s="306">
        <v>12</v>
      </c>
      <c r="B20" s="307" t="s">
        <v>237</v>
      </c>
      <c r="C20" s="308"/>
      <c r="D20" s="113">
        <v>1.1886697015680323</v>
      </c>
      <c r="E20" s="115">
        <v>47</v>
      </c>
      <c r="F20" s="114">
        <v>75</v>
      </c>
      <c r="G20" s="114">
        <v>38</v>
      </c>
      <c r="H20" s="114">
        <v>35</v>
      </c>
      <c r="I20" s="140">
        <v>51</v>
      </c>
      <c r="J20" s="115">
        <v>-4</v>
      </c>
      <c r="K20" s="116">
        <v>-7.8431372549019605</v>
      </c>
    </row>
    <row r="21" spans="1:11" ht="14.1" customHeight="1" x14ac:dyDescent="0.2">
      <c r="A21" s="306">
        <v>21</v>
      </c>
      <c r="B21" s="307" t="s">
        <v>238</v>
      </c>
      <c r="C21" s="308"/>
      <c r="D21" s="113">
        <v>0.6575619625695498</v>
      </c>
      <c r="E21" s="115">
        <v>26</v>
      </c>
      <c r="F21" s="114">
        <v>35</v>
      </c>
      <c r="G21" s="114">
        <v>27</v>
      </c>
      <c r="H21" s="114">
        <v>16</v>
      </c>
      <c r="I21" s="140">
        <v>13</v>
      </c>
      <c r="J21" s="115">
        <v>13</v>
      </c>
      <c r="K21" s="116">
        <v>100</v>
      </c>
    </row>
    <row r="22" spans="1:11" ht="14.1" customHeight="1" x14ac:dyDescent="0.2">
      <c r="A22" s="306">
        <v>22</v>
      </c>
      <c r="B22" s="307" t="s">
        <v>239</v>
      </c>
      <c r="C22" s="308"/>
      <c r="D22" s="113">
        <v>1.7956499747091552</v>
      </c>
      <c r="E22" s="115">
        <v>71</v>
      </c>
      <c r="F22" s="114">
        <v>53</v>
      </c>
      <c r="G22" s="114">
        <v>77</v>
      </c>
      <c r="H22" s="114">
        <v>66</v>
      </c>
      <c r="I22" s="140">
        <v>77</v>
      </c>
      <c r="J22" s="115">
        <v>-6</v>
      </c>
      <c r="K22" s="116">
        <v>-7.7922077922077921</v>
      </c>
    </row>
    <row r="23" spans="1:11" ht="14.1" customHeight="1" x14ac:dyDescent="0.2">
      <c r="A23" s="306">
        <v>23</v>
      </c>
      <c r="B23" s="307" t="s">
        <v>240</v>
      </c>
      <c r="C23" s="308"/>
      <c r="D23" s="113">
        <v>0.58168942842690941</v>
      </c>
      <c r="E23" s="115">
        <v>23</v>
      </c>
      <c r="F23" s="114">
        <v>21</v>
      </c>
      <c r="G23" s="114">
        <v>34</v>
      </c>
      <c r="H23" s="114">
        <v>23</v>
      </c>
      <c r="I23" s="140">
        <v>23</v>
      </c>
      <c r="J23" s="115">
        <v>0</v>
      </c>
      <c r="K23" s="116">
        <v>0</v>
      </c>
    </row>
    <row r="24" spans="1:11" ht="14.1" customHeight="1" x14ac:dyDescent="0.2">
      <c r="A24" s="306">
        <v>24</v>
      </c>
      <c r="B24" s="307" t="s">
        <v>241</v>
      </c>
      <c r="C24" s="308"/>
      <c r="D24" s="113">
        <v>3.995953464845726</v>
      </c>
      <c r="E24" s="115">
        <v>158</v>
      </c>
      <c r="F24" s="114">
        <v>102</v>
      </c>
      <c r="G24" s="114">
        <v>222</v>
      </c>
      <c r="H24" s="114">
        <v>153</v>
      </c>
      <c r="I24" s="140">
        <v>153</v>
      </c>
      <c r="J24" s="115">
        <v>5</v>
      </c>
      <c r="K24" s="116">
        <v>3.2679738562091503</v>
      </c>
    </row>
    <row r="25" spans="1:11" ht="14.1" customHeight="1" x14ac:dyDescent="0.2">
      <c r="A25" s="306">
        <v>25</v>
      </c>
      <c r="B25" s="307" t="s">
        <v>242</v>
      </c>
      <c r="C25" s="308"/>
      <c r="D25" s="113">
        <v>5.0834597875569045</v>
      </c>
      <c r="E25" s="115">
        <v>201</v>
      </c>
      <c r="F25" s="114">
        <v>105</v>
      </c>
      <c r="G25" s="114">
        <v>144</v>
      </c>
      <c r="H25" s="114">
        <v>136</v>
      </c>
      <c r="I25" s="140">
        <v>207</v>
      </c>
      <c r="J25" s="115">
        <v>-6</v>
      </c>
      <c r="K25" s="116">
        <v>-2.8985507246376812</v>
      </c>
    </row>
    <row r="26" spans="1:11" ht="14.1" customHeight="1" x14ac:dyDescent="0.2">
      <c r="A26" s="306">
        <v>26</v>
      </c>
      <c r="B26" s="307" t="s">
        <v>243</v>
      </c>
      <c r="C26" s="308"/>
      <c r="D26" s="113">
        <v>2.8831562974203337</v>
      </c>
      <c r="E26" s="115">
        <v>114</v>
      </c>
      <c r="F26" s="114">
        <v>66</v>
      </c>
      <c r="G26" s="114">
        <v>106</v>
      </c>
      <c r="H26" s="114">
        <v>88</v>
      </c>
      <c r="I26" s="140">
        <v>110</v>
      </c>
      <c r="J26" s="115">
        <v>4</v>
      </c>
      <c r="K26" s="116">
        <v>3.6363636363636362</v>
      </c>
    </row>
    <row r="27" spans="1:11" ht="14.1" customHeight="1" x14ac:dyDescent="0.2">
      <c r="A27" s="306">
        <v>27</v>
      </c>
      <c r="B27" s="307" t="s">
        <v>244</v>
      </c>
      <c r="C27" s="308"/>
      <c r="D27" s="113">
        <v>1.112797167425392</v>
      </c>
      <c r="E27" s="115">
        <v>44</v>
      </c>
      <c r="F27" s="114">
        <v>49</v>
      </c>
      <c r="G27" s="114">
        <v>51</v>
      </c>
      <c r="H27" s="114">
        <v>38</v>
      </c>
      <c r="I27" s="140">
        <v>63</v>
      </c>
      <c r="J27" s="115">
        <v>-19</v>
      </c>
      <c r="K27" s="116">
        <v>-30.158730158730158</v>
      </c>
    </row>
    <row r="28" spans="1:11" ht="14.1" customHeight="1" x14ac:dyDescent="0.2">
      <c r="A28" s="306">
        <v>28</v>
      </c>
      <c r="B28" s="307" t="s">
        <v>245</v>
      </c>
      <c r="C28" s="308"/>
      <c r="D28" s="113">
        <v>0.10116337885685382</v>
      </c>
      <c r="E28" s="115">
        <v>4</v>
      </c>
      <c r="F28" s="114">
        <v>3</v>
      </c>
      <c r="G28" s="114" t="s">
        <v>513</v>
      </c>
      <c r="H28" s="114" t="s">
        <v>513</v>
      </c>
      <c r="I28" s="140">
        <v>7</v>
      </c>
      <c r="J28" s="115">
        <v>-3</v>
      </c>
      <c r="K28" s="116">
        <v>-42.857142857142854</v>
      </c>
    </row>
    <row r="29" spans="1:11" ht="14.1" customHeight="1" x14ac:dyDescent="0.2">
      <c r="A29" s="306">
        <v>29</v>
      </c>
      <c r="B29" s="307" t="s">
        <v>246</v>
      </c>
      <c r="C29" s="308"/>
      <c r="D29" s="113">
        <v>4.4258978249873548</v>
      </c>
      <c r="E29" s="115">
        <v>175</v>
      </c>
      <c r="F29" s="114">
        <v>144</v>
      </c>
      <c r="G29" s="114">
        <v>147</v>
      </c>
      <c r="H29" s="114">
        <v>95</v>
      </c>
      <c r="I29" s="140">
        <v>209</v>
      </c>
      <c r="J29" s="115">
        <v>-34</v>
      </c>
      <c r="K29" s="116">
        <v>-16.267942583732058</v>
      </c>
    </row>
    <row r="30" spans="1:11" ht="14.1" customHeight="1" x14ac:dyDescent="0.2">
      <c r="A30" s="306" t="s">
        <v>247</v>
      </c>
      <c r="B30" s="307" t="s">
        <v>248</v>
      </c>
      <c r="C30" s="308"/>
      <c r="D30" s="113">
        <v>1.3657056145675266</v>
      </c>
      <c r="E30" s="115">
        <v>54</v>
      </c>
      <c r="F30" s="114">
        <v>25</v>
      </c>
      <c r="G30" s="114">
        <v>24</v>
      </c>
      <c r="H30" s="114" t="s">
        <v>513</v>
      </c>
      <c r="I30" s="140">
        <v>73</v>
      </c>
      <c r="J30" s="115">
        <v>-19</v>
      </c>
      <c r="K30" s="116">
        <v>-26.027397260273972</v>
      </c>
    </row>
    <row r="31" spans="1:11" ht="14.1" customHeight="1" x14ac:dyDescent="0.2">
      <c r="A31" s="306" t="s">
        <v>249</v>
      </c>
      <c r="B31" s="307" t="s">
        <v>250</v>
      </c>
      <c r="C31" s="308"/>
      <c r="D31" s="113">
        <v>3.060192210419828</v>
      </c>
      <c r="E31" s="115">
        <v>121</v>
      </c>
      <c r="F31" s="114">
        <v>119</v>
      </c>
      <c r="G31" s="114">
        <v>118</v>
      </c>
      <c r="H31" s="114">
        <v>82</v>
      </c>
      <c r="I31" s="140">
        <v>136</v>
      </c>
      <c r="J31" s="115">
        <v>-15</v>
      </c>
      <c r="K31" s="116">
        <v>-11.029411764705882</v>
      </c>
    </row>
    <row r="32" spans="1:11" ht="14.1" customHeight="1" x14ac:dyDescent="0.2">
      <c r="A32" s="306">
        <v>31</v>
      </c>
      <c r="B32" s="307" t="s">
        <v>251</v>
      </c>
      <c r="C32" s="308"/>
      <c r="D32" s="113">
        <v>0.35407182599898834</v>
      </c>
      <c r="E32" s="115">
        <v>14</v>
      </c>
      <c r="F32" s="114">
        <v>16</v>
      </c>
      <c r="G32" s="114">
        <v>14</v>
      </c>
      <c r="H32" s="114">
        <v>8</v>
      </c>
      <c r="I32" s="140">
        <v>16</v>
      </c>
      <c r="J32" s="115">
        <v>-2</v>
      </c>
      <c r="K32" s="116">
        <v>-12.5</v>
      </c>
    </row>
    <row r="33" spans="1:11" ht="14.1" customHeight="1" x14ac:dyDescent="0.2">
      <c r="A33" s="306">
        <v>32</v>
      </c>
      <c r="B33" s="307" t="s">
        <v>252</v>
      </c>
      <c r="C33" s="308"/>
      <c r="D33" s="113">
        <v>4.3753161355589274</v>
      </c>
      <c r="E33" s="115">
        <v>173</v>
      </c>
      <c r="F33" s="114">
        <v>218</v>
      </c>
      <c r="G33" s="114">
        <v>150</v>
      </c>
      <c r="H33" s="114">
        <v>159</v>
      </c>
      <c r="I33" s="140">
        <v>150</v>
      </c>
      <c r="J33" s="115">
        <v>23</v>
      </c>
      <c r="K33" s="116">
        <v>15.333333333333334</v>
      </c>
    </row>
    <row r="34" spans="1:11" ht="14.1" customHeight="1" x14ac:dyDescent="0.2">
      <c r="A34" s="306">
        <v>33</v>
      </c>
      <c r="B34" s="307" t="s">
        <v>253</v>
      </c>
      <c r="C34" s="308"/>
      <c r="D34" s="113">
        <v>2.9843196762771877</v>
      </c>
      <c r="E34" s="115">
        <v>118</v>
      </c>
      <c r="F34" s="114">
        <v>84</v>
      </c>
      <c r="G34" s="114">
        <v>59</v>
      </c>
      <c r="H34" s="114">
        <v>51</v>
      </c>
      <c r="I34" s="140">
        <v>74</v>
      </c>
      <c r="J34" s="115">
        <v>44</v>
      </c>
      <c r="K34" s="116">
        <v>59.45945945945946</v>
      </c>
    </row>
    <row r="35" spans="1:11" ht="14.1" customHeight="1" x14ac:dyDescent="0.2">
      <c r="A35" s="306">
        <v>34</v>
      </c>
      <c r="B35" s="307" t="s">
        <v>254</v>
      </c>
      <c r="C35" s="308"/>
      <c r="D35" s="113">
        <v>2.959028831562974</v>
      </c>
      <c r="E35" s="115">
        <v>117</v>
      </c>
      <c r="F35" s="114">
        <v>94</v>
      </c>
      <c r="G35" s="114">
        <v>90</v>
      </c>
      <c r="H35" s="114">
        <v>99</v>
      </c>
      <c r="I35" s="140">
        <v>145</v>
      </c>
      <c r="J35" s="115">
        <v>-28</v>
      </c>
      <c r="K35" s="116">
        <v>-19.310344827586206</v>
      </c>
    </row>
    <row r="36" spans="1:11" ht="14.1" customHeight="1" x14ac:dyDescent="0.2">
      <c r="A36" s="306">
        <v>41</v>
      </c>
      <c r="B36" s="307" t="s">
        <v>255</v>
      </c>
      <c r="C36" s="308"/>
      <c r="D36" s="113">
        <v>0.42994436014162873</v>
      </c>
      <c r="E36" s="115">
        <v>17</v>
      </c>
      <c r="F36" s="114">
        <v>19</v>
      </c>
      <c r="G36" s="114">
        <v>11</v>
      </c>
      <c r="H36" s="114">
        <v>14</v>
      </c>
      <c r="I36" s="140">
        <v>24</v>
      </c>
      <c r="J36" s="115">
        <v>-7</v>
      </c>
      <c r="K36" s="116">
        <v>-29.166666666666668</v>
      </c>
    </row>
    <row r="37" spans="1:11" ht="14.1" customHeight="1" x14ac:dyDescent="0.2">
      <c r="A37" s="306">
        <v>42</v>
      </c>
      <c r="B37" s="307" t="s">
        <v>256</v>
      </c>
      <c r="C37" s="308"/>
      <c r="D37" s="113">
        <v>0.15174506828528073</v>
      </c>
      <c r="E37" s="115">
        <v>6</v>
      </c>
      <c r="F37" s="114" t="s">
        <v>513</v>
      </c>
      <c r="G37" s="114">
        <v>8</v>
      </c>
      <c r="H37" s="114">
        <v>3</v>
      </c>
      <c r="I37" s="140">
        <v>8</v>
      </c>
      <c r="J37" s="115">
        <v>-2</v>
      </c>
      <c r="K37" s="116">
        <v>-25</v>
      </c>
    </row>
    <row r="38" spans="1:11" ht="14.1" customHeight="1" x14ac:dyDescent="0.2">
      <c r="A38" s="306">
        <v>43</v>
      </c>
      <c r="B38" s="307" t="s">
        <v>257</v>
      </c>
      <c r="C38" s="308"/>
      <c r="D38" s="113">
        <v>0.37936267071320184</v>
      </c>
      <c r="E38" s="115">
        <v>15</v>
      </c>
      <c r="F38" s="114">
        <v>6</v>
      </c>
      <c r="G38" s="114">
        <v>6</v>
      </c>
      <c r="H38" s="114">
        <v>5</v>
      </c>
      <c r="I38" s="140">
        <v>26</v>
      </c>
      <c r="J38" s="115">
        <v>-11</v>
      </c>
      <c r="K38" s="116">
        <v>-42.307692307692307</v>
      </c>
    </row>
    <row r="39" spans="1:11" ht="14.1" customHeight="1" x14ac:dyDescent="0.2">
      <c r="A39" s="306">
        <v>51</v>
      </c>
      <c r="B39" s="307" t="s">
        <v>258</v>
      </c>
      <c r="C39" s="308"/>
      <c r="D39" s="113">
        <v>7.2584724329792616</v>
      </c>
      <c r="E39" s="115">
        <v>287</v>
      </c>
      <c r="F39" s="114">
        <v>293</v>
      </c>
      <c r="G39" s="114">
        <v>272</v>
      </c>
      <c r="H39" s="114">
        <v>243</v>
      </c>
      <c r="I39" s="140">
        <v>252</v>
      </c>
      <c r="J39" s="115">
        <v>35</v>
      </c>
      <c r="K39" s="116">
        <v>13.888888888888889</v>
      </c>
    </row>
    <row r="40" spans="1:11" ht="14.1" customHeight="1" x14ac:dyDescent="0.2">
      <c r="A40" s="306" t="s">
        <v>259</v>
      </c>
      <c r="B40" s="307" t="s">
        <v>260</v>
      </c>
      <c r="C40" s="308"/>
      <c r="D40" s="113">
        <v>6.7020738492665659</v>
      </c>
      <c r="E40" s="115">
        <v>265</v>
      </c>
      <c r="F40" s="114">
        <v>272</v>
      </c>
      <c r="G40" s="114">
        <v>255</v>
      </c>
      <c r="H40" s="114">
        <v>213</v>
      </c>
      <c r="I40" s="140">
        <v>219</v>
      </c>
      <c r="J40" s="115">
        <v>46</v>
      </c>
      <c r="K40" s="116">
        <v>21.004566210045663</v>
      </c>
    </row>
    <row r="41" spans="1:11" ht="14.1" customHeight="1" x14ac:dyDescent="0.2">
      <c r="A41" s="306"/>
      <c r="B41" s="307" t="s">
        <v>261</v>
      </c>
      <c r="C41" s="308"/>
      <c r="D41" s="113">
        <v>4.83055134041477</v>
      </c>
      <c r="E41" s="115">
        <v>191</v>
      </c>
      <c r="F41" s="114">
        <v>193</v>
      </c>
      <c r="G41" s="114">
        <v>193</v>
      </c>
      <c r="H41" s="114">
        <v>158</v>
      </c>
      <c r="I41" s="140">
        <v>141</v>
      </c>
      <c r="J41" s="115">
        <v>50</v>
      </c>
      <c r="K41" s="116">
        <v>35.460992907801419</v>
      </c>
    </row>
    <row r="42" spans="1:11" ht="14.1" customHeight="1" x14ac:dyDescent="0.2">
      <c r="A42" s="306">
        <v>52</v>
      </c>
      <c r="B42" s="307" t="s">
        <v>262</v>
      </c>
      <c r="C42" s="308"/>
      <c r="D42" s="113">
        <v>8.0677794638340927</v>
      </c>
      <c r="E42" s="115">
        <v>319</v>
      </c>
      <c r="F42" s="114">
        <v>240</v>
      </c>
      <c r="G42" s="114">
        <v>245</v>
      </c>
      <c r="H42" s="114">
        <v>242</v>
      </c>
      <c r="I42" s="140">
        <v>345</v>
      </c>
      <c r="J42" s="115">
        <v>-26</v>
      </c>
      <c r="K42" s="116">
        <v>-7.5362318840579707</v>
      </c>
    </row>
    <row r="43" spans="1:11" ht="14.1" customHeight="1" x14ac:dyDescent="0.2">
      <c r="A43" s="306" t="s">
        <v>263</v>
      </c>
      <c r="B43" s="307" t="s">
        <v>264</v>
      </c>
      <c r="C43" s="308"/>
      <c r="D43" s="113">
        <v>6.8791097622660597</v>
      </c>
      <c r="E43" s="115">
        <v>272</v>
      </c>
      <c r="F43" s="114">
        <v>207</v>
      </c>
      <c r="G43" s="114">
        <v>212</v>
      </c>
      <c r="H43" s="114">
        <v>197</v>
      </c>
      <c r="I43" s="140">
        <v>308</v>
      </c>
      <c r="J43" s="115">
        <v>-36</v>
      </c>
      <c r="K43" s="116">
        <v>-11.688311688311689</v>
      </c>
    </row>
    <row r="44" spans="1:11" ht="14.1" customHeight="1" x14ac:dyDescent="0.2">
      <c r="A44" s="306">
        <v>53</v>
      </c>
      <c r="B44" s="307" t="s">
        <v>265</v>
      </c>
      <c r="C44" s="308"/>
      <c r="D44" s="113">
        <v>1.2139605462822458</v>
      </c>
      <c r="E44" s="115">
        <v>48</v>
      </c>
      <c r="F44" s="114">
        <v>46</v>
      </c>
      <c r="G44" s="114">
        <v>34</v>
      </c>
      <c r="H44" s="114">
        <v>37</v>
      </c>
      <c r="I44" s="140">
        <v>63</v>
      </c>
      <c r="J44" s="115">
        <v>-15</v>
      </c>
      <c r="K44" s="116">
        <v>-23.80952380952381</v>
      </c>
    </row>
    <row r="45" spans="1:11" ht="14.1" customHeight="1" x14ac:dyDescent="0.2">
      <c r="A45" s="306" t="s">
        <v>266</v>
      </c>
      <c r="B45" s="307" t="s">
        <v>267</v>
      </c>
      <c r="C45" s="308"/>
      <c r="D45" s="113">
        <v>1.1380880121396055</v>
      </c>
      <c r="E45" s="115">
        <v>45</v>
      </c>
      <c r="F45" s="114">
        <v>44</v>
      </c>
      <c r="G45" s="114">
        <v>30</v>
      </c>
      <c r="H45" s="114">
        <v>37</v>
      </c>
      <c r="I45" s="140">
        <v>63</v>
      </c>
      <c r="J45" s="115">
        <v>-18</v>
      </c>
      <c r="K45" s="116">
        <v>-28.571428571428573</v>
      </c>
    </row>
    <row r="46" spans="1:11" ht="14.1" customHeight="1" x14ac:dyDescent="0.2">
      <c r="A46" s="306">
        <v>54</v>
      </c>
      <c r="B46" s="307" t="s">
        <v>268</v>
      </c>
      <c r="C46" s="308"/>
      <c r="D46" s="113">
        <v>3.2372281234193223</v>
      </c>
      <c r="E46" s="115">
        <v>128</v>
      </c>
      <c r="F46" s="114">
        <v>107</v>
      </c>
      <c r="G46" s="114">
        <v>95</v>
      </c>
      <c r="H46" s="114">
        <v>110</v>
      </c>
      <c r="I46" s="140">
        <v>129</v>
      </c>
      <c r="J46" s="115">
        <v>-1</v>
      </c>
      <c r="K46" s="116">
        <v>-0.77519379844961245</v>
      </c>
    </row>
    <row r="47" spans="1:11" ht="14.1" customHeight="1" x14ac:dyDescent="0.2">
      <c r="A47" s="306">
        <v>61</v>
      </c>
      <c r="B47" s="307" t="s">
        <v>269</v>
      </c>
      <c r="C47" s="308"/>
      <c r="D47" s="113">
        <v>1.6186140617096612</v>
      </c>
      <c r="E47" s="115">
        <v>64</v>
      </c>
      <c r="F47" s="114">
        <v>55</v>
      </c>
      <c r="G47" s="114">
        <v>61</v>
      </c>
      <c r="H47" s="114">
        <v>50</v>
      </c>
      <c r="I47" s="140">
        <v>70</v>
      </c>
      <c r="J47" s="115">
        <v>-6</v>
      </c>
      <c r="K47" s="116">
        <v>-8.5714285714285712</v>
      </c>
    </row>
    <row r="48" spans="1:11" ht="14.1" customHeight="1" x14ac:dyDescent="0.2">
      <c r="A48" s="306">
        <v>62</v>
      </c>
      <c r="B48" s="307" t="s">
        <v>270</v>
      </c>
      <c r="C48" s="308"/>
      <c r="D48" s="113">
        <v>7.3849266565503289</v>
      </c>
      <c r="E48" s="115">
        <v>292</v>
      </c>
      <c r="F48" s="114">
        <v>276</v>
      </c>
      <c r="G48" s="114">
        <v>263</v>
      </c>
      <c r="H48" s="114">
        <v>287</v>
      </c>
      <c r="I48" s="140">
        <v>238</v>
      </c>
      <c r="J48" s="115">
        <v>54</v>
      </c>
      <c r="K48" s="116">
        <v>22.689075630252102</v>
      </c>
    </row>
    <row r="49" spans="1:11" ht="14.1" customHeight="1" x14ac:dyDescent="0.2">
      <c r="A49" s="306">
        <v>63</v>
      </c>
      <c r="B49" s="307" t="s">
        <v>271</v>
      </c>
      <c r="C49" s="308"/>
      <c r="D49" s="113">
        <v>3.793626707132018</v>
      </c>
      <c r="E49" s="115">
        <v>150</v>
      </c>
      <c r="F49" s="114">
        <v>207</v>
      </c>
      <c r="G49" s="114">
        <v>199</v>
      </c>
      <c r="H49" s="114">
        <v>146</v>
      </c>
      <c r="I49" s="140">
        <v>177</v>
      </c>
      <c r="J49" s="115">
        <v>-27</v>
      </c>
      <c r="K49" s="116">
        <v>-15.254237288135593</v>
      </c>
    </row>
    <row r="50" spans="1:11" ht="14.1" customHeight="1" x14ac:dyDescent="0.2">
      <c r="A50" s="306" t="s">
        <v>272</v>
      </c>
      <c r="B50" s="307" t="s">
        <v>273</v>
      </c>
      <c r="C50" s="308"/>
      <c r="D50" s="113">
        <v>0.88517956499747097</v>
      </c>
      <c r="E50" s="115">
        <v>35</v>
      </c>
      <c r="F50" s="114">
        <v>44</v>
      </c>
      <c r="G50" s="114">
        <v>45</v>
      </c>
      <c r="H50" s="114">
        <v>34</v>
      </c>
      <c r="I50" s="140">
        <v>39</v>
      </c>
      <c r="J50" s="115">
        <v>-4</v>
      </c>
      <c r="K50" s="116">
        <v>-10.256410256410257</v>
      </c>
    </row>
    <row r="51" spans="1:11" ht="14.1" customHeight="1" x14ac:dyDescent="0.2">
      <c r="A51" s="306" t="s">
        <v>274</v>
      </c>
      <c r="B51" s="307" t="s">
        <v>275</v>
      </c>
      <c r="C51" s="308"/>
      <c r="D51" s="113">
        <v>2.6302478502781992</v>
      </c>
      <c r="E51" s="115">
        <v>104</v>
      </c>
      <c r="F51" s="114">
        <v>145</v>
      </c>
      <c r="G51" s="114">
        <v>137</v>
      </c>
      <c r="H51" s="114">
        <v>99</v>
      </c>
      <c r="I51" s="140">
        <v>125</v>
      </c>
      <c r="J51" s="115">
        <v>-21</v>
      </c>
      <c r="K51" s="116">
        <v>-16.8</v>
      </c>
    </row>
    <row r="52" spans="1:11" ht="14.1" customHeight="1" x14ac:dyDescent="0.2">
      <c r="A52" s="306">
        <v>71</v>
      </c>
      <c r="B52" s="307" t="s">
        <v>276</v>
      </c>
      <c r="C52" s="308"/>
      <c r="D52" s="113">
        <v>8.472432979261507</v>
      </c>
      <c r="E52" s="115">
        <v>335</v>
      </c>
      <c r="F52" s="114">
        <v>216</v>
      </c>
      <c r="G52" s="114">
        <v>263</v>
      </c>
      <c r="H52" s="114">
        <v>243</v>
      </c>
      <c r="I52" s="140">
        <v>326</v>
      </c>
      <c r="J52" s="115">
        <v>9</v>
      </c>
      <c r="K52" s="116">
        <v>2.7607361963190185</v>
      </c>
    </row>
    <row r="53" spans="1:11" ht="14.1" customHeight="1" x14ac:dyDescent="0.2">
      <c r="A53" s="306" t="s">
        <v>277</v>
      </c>
      <c r="B53" s="307" t="s">
        <v>278</v>
      </c>
      <c r="C53" s="308"/>
      <c r="D53" s="113">
        <v>3.4648457258472432</v>
      </c>
      <c r="E53" s="115">
        <v>137</v>
      </c>
      <c r="F53" s="114">
        <v>72</v>
      </c>
      <c r="G53" s="114">
        <v>109</v>
      </c>
      <c r="H53" s="114">
        <v>99</v>
      </c>
      <c r="I53" s="140">
        <v>134</v>
      </c>
      <c r="J53" s="115">
        <v>3</v>
      </c>
      <c r="K53" s="116">
        <v>2.2388059701492535</v>
      </c>
    </row>
    <row r="54" spans="1:11" ht="14.1" customHeight="1" x14ac:dyDescent="0.2">
      <c r="A54" s="306" t="s">
        <v>279</v>
      </c>
      <c r="B54" s="307" t="s">
        <v>280</v>
      </c>
      <c r="C54" s="308"/>
      <c r="D54" s="113">
        <v>4.2488619119878601</v>
      </c>
      <c r="E54" s="115">
        <v>168</v>
      </c>
      <c r="F54" s="114">
        <v>130</v>
      </c>
      <c r="G54" s="114">
        <v>129</v>
      </c>
      <c r="H54" s="114">
        <v>130</v>
      </c>
      <c r="I54" s="140">
        <v>157</v>
      </c>
      <c r="J54" s="115">
        <v>11</v>
      </c>
      <c r="K54" s="116">
        <v>7.0063694267515926</v>
      </c>
    </row>
    <row r="55" spans="1:11" ht="14.1" customHeight="1" x14ac:dyDescent="0.2">
      <c r="A55" s="306">
        <v>72</v>
      </c>
      <c r="B55" s="307" t="s">
        <v>281</v>
      </c>
      <c r="C55" s="308"/>
      <c r="D55" s="113">
        <v>1.6186140617096612</v>
      </c>
      <c r="E55" s="115">
        <v>64</v>
      </c>
      <c r="F55" s="114">
        <v>44</v>
      </c>
      <c r="G55" s="114">
        <v>57</v>
      </c>
      <c r="H55" s="114">
        <v>45</v>
      </c>
      <c r="I55" s="140">
        <v>73</v>
      </c>
      <c r="J55" s="115">
        <v>-9</v>
      </c>
      <c r="K55" s="116">
        <v>-12.328767123287671</v>
      </c>
    </row>
    <row r="56" spans="1:11" ht="14.1" customHeight="1" x14ac:dyDescent="0.2">
      <c r="A56" s="306" t="s">
        <v>282</v>
      </c>
      <c r="B56" s="307" t="s">
        <v>283</v>
      </c>
      <c r="C56" s="308"/>
      <c r="D56" s="113">
        <v>0.63227111785533641</v>
      </c>
      <c r="E56" s="115">
        <v>25</v>
      </c>
      <c r="F56" s="114">
        <v>9</v>
      </c>
      <c r="G56" s="114">
        <v>9</v>
      </c>
      <c r="H56" s="114">
        <v>16</v>
      </c>
      <c r="I56" s="140">
        <v>13</v>
      </c>
      <c r="J56" s="115">
        <v>12</v>
      </c>
      <c r="K56" s="116">
        <v>92.307692307692307</v>
      </c>
    </row>
    <row r="57" spans="1:11" ht="14.1" customHeight="1" x14ac:dyDescent="0.2">
      <c r="A57" s="306" t="s">
        <v>284</v>
      </c>
      <c r="B57" s="307" t="s">
        <v>285</v>
      </c>
      <c r="C57" s="308"/>
      <c r="D57" s="113">
        <v>0.75872534142640369</v>
      </c>
      <c r="E57" s="115">
        <v>30</v>
      </c>
      <c r="F57" s="114">
        <v>31</v>
      </c>
      <c r="G57" s="114">
        <v>33</v>
      </c>
      <c r="H57" s="114">
        <v>21</v>
      </c>
      <c r="I57" s="140">
        <v>54</v>
      </c>
      <c r="J57" s="115">
        <v>-24</v>
      </c>
      <c r="K57" s="116">
        <v>-44.444444444444443</v>
      </c>
    </row>
    <row r="58" spans="1:11" ht="14.1" customHeight="1" x14ac:dyDescent="0.2">
      <c r="A58" s="306">
        <v>73</v>
      </c>
      <c r="B58" s="307" t="s">
        <v>286</v>
      </c>
      <c r="C58" s="308"/>
      <c r="D58" s="113">
        <v>1.6944865958523014</v>
      </c>
      <c r="E58" s="115">
        <v>67</v>
      </c>
      <c r="F58" s="114">
        <v>46</v>
      </c>
      <c r="G58" s="114">
        <v>55</v>
      </c>
      <c r="H58" s="114">
        <v>30</v>
      </c>
      <c r="I58" s="140">
        <v>69</v>
      </c>
      <c r="J58" s="115">
        <v>-2</v>
      </c>
      <c r="K58" s="116">
        <v>-2.8985507246376812</v>
      </c>
    </row>
    <row r="59" spans="1:11" ht="14.1" customHeight="1" x14ac:dyDescent="0.2">
      <c r="A59" s="306" t="s">
        <v>287</v>
      </c>
      <c r="B59" s="307" t="s">
        <v>288</v>
      </c>
      <c r="C59" s="308"/>
      <c r="D59" s="113">
        <v>1.2645422357106728</v>
      </c>
      <c r="E59" s="115">
        <v>50</v>
      </c>
      <c r="F59" s="114">
        <v>27</v>
      </c>
      <c r="G59" s="114">
        <v>42</v>
      </c>
      <c r="H59" s="114">
        <v>29</v>
      </c>
      <c r="I59" s="140">
        <v>60</v>
      </c>
      <c r="J59" s="115">
        <v>-10</v>
      </c>
      <c r="K59" s="116">
        <v>-16.666666666666668</v>
      </c>
    </row>
    <row r="60" spans="1:11" ht="14.1" customHeight="1" x14ac:dyDescent="0.2">
      <c r="A60" s="306">
        <v>81</v>
      </c>
      <c r="B60" s="307" t="s">
        <v>289</v>
      </c>
      <c r="C60" s="308"/>
      <c r="D60" s="113">
        <v>7.2584724329792616</v>
      </c>
      <c r="E60" s="115">
        <v>287</v>
      </c>
      <c r="F60" s="114">
        <v>701</v>
      </c>
      <c r="G60" s="114">
        <v>253</v>
      </c>
      <c r="H60" s="114">
        <v>281</v>
      </c>
      <c r="I60" s="140">
        <v>279</v>
      </c>
      <c r="J60" s="115">
        <v>8</v>
      </c>
      <c r="K60" s="116">
        <v>2.8673835125448028</v>
      </c>
    </row>
    <row r="61" spans="1:11" ht="14.1" customHeight="1" x14ac:dyDescent="0.2">
      <c r="A61" s="306" t="s">
        <v>290</v>
      </c>
      <c r="B61" s="307" t="s">
        <v>291</v>
      </c>
      <c r="C61" s="308"/>
      <c r="D61" s="113">
        <v>1.2392513909964593</v>
      </c>
      <c r="E61" s="115">
        <v>49</v>
      </c>
      <c r="F61" s="114">
        <v>55</v>
      </c>
      <c r="G61" s="114">
        <v>46</v>
      </c>
      <c r="H61" s="114">
        <v>57</v>
      </c>
      <c r="I61" s="140">
        <v>61</v>
      </c>
      <c r="J61" s="115">
        <v>-12</v>
      </c>
      <c r="K61" s="116">
        <v>-19.672131147540984</v>
      </c>
    </row>
    <row r="62" spans="1:11" ht="14.1" customHeight="1" x14ac:dyDescent="0.2">
      <c r="A62" s="306" t="s">
        <v>292</v>
      </c>
      <c r="B62" s="307" t="s">
        <v>293</v>
      </c>
      <c r="C62" s="308"/>
      <c r="D62" s="113">
        <v>3.3383915022761759</v>
      </c>
      <c r="E62" s="115">
        <v>132</v>
      </c>
      <c r="F62" s="114">
        <v>397</v>
      </c>
      <c r="G62" s="114">
        <v>132</v>
      </c>
      <c r="H62" s="114">
        <v>148</v>
      </c>
      <c r="I62" s="140">
        <v>130</v>
      </c>
      <c r="J62" s="115">
        <v>2</v>
      </c>
      <c r="K62" s="116">
        <v>1.5384615384615385</v>
      </c>
    </row>
    <row r="63" spans="1:11" ht="14.1" customHeight="1" x14ac:dyDescent="0.2">
      <c r="A63" s="306"/>
      <c r="B63" s="307" t="s">
        <v>294</v>
      </c>
      <c r="C63" s="308"/>
      <c r="D63" s="113">
        <v>3.0854830551340413</v>
      </c>
      <c r="E63" s="115">
        <v>122</v>
      </c>
      <c r="F63" s="114">
        <v>379</v>
      </c>
      <c r="G63" s="114">
        <v>122</v>
      </c>
      <c r="H63" s="114">
        <v>140</v>
      </c>
      <c r="I63" s="140">
        <v>121</v>
      </c>
      <c r="J63" s="115">
        <v>1</v>
      </c>
      <c r="K63" s="116">
        <v>0.82644628099173556</v>
      </c>
    </row>
    <row r="64" spans="1:11" ht="14.1" customHeight="1" x14ac:dyDescent="0.2">
      <c r="A64" s="306" t="s">
        <v>295</v>
      </c>
      <c r="B64" s="307" t="s">
        <v>296</v>
      </c>
      <c r="C64" s="308"/>
      <c r="D64" s="113">
        <v>1.2645422357106728</v>
      </c>
      <c r="E64" s="115">
        <v>50</v>
      </c>
      <c r="F64" s="114">
        <v>84</v>
      </c>
      <c r="G64" s="114">
        <v>38</v>
      </c>
      <c r="H64" s="114">
        <v>31</v>
      </c>
      <c r="I64" s="140">
        <v>39</v>
      </c>
      <c r="J64" s="115">
        <v>11</v>
      </c>
      <c r="K64" s="116">
        <v>28.205128205128204</v>
      </c>
    </row>
    <row r="65" spans="1:11" ht="14.1" customHeight="1" x14ac:dyDescent="0.2">
      <c r="A65" s="306" t="s">
        <v>297</v>
      </c>
      <c r="B65" s="307" t="s">
        <v>298</v>
      </c>
      <c r="C65" s="308"/>
      <c r="D65" s="113">
        <v>0.75872534142640369</v>
      </c>
      <c r="E65" s="115">
        <v>30</v>
      </c>
      <c r="F65" s="114">
        <v>117</v>
      </c>
      <c r="G65" s="114">
        <v>19</v>
      </c>
      <c r="H65" s="114">
        <v>26</v>
      </c>
      <c r="I65" s="140">
        <v>22</v>
      </c>
      <c r="J65" s="115">
        <v>8</v>
      </c>
      <c r="K65" s="116">
        <v>36.363636363636367</v>
      </c>
    </row>
    <row r="66" spans="1:11" ht="14.1" customHeight="1" x14ac:dyDescent="0.2">
      <c r="A66" s="306">
        <v>82</v>
      </c>
      <c r="B66" s="307" t="s">
        <v>299</v>
      </c>
      <c r="C66" s="308"/>
      <c r="D66" s="113">
        <v>3.793626707132018</v>
      </c>
      <c r="E66" s="115">
        <v>150</v>
      </c>
      <c r="F66" s="114">
        <v>166</v>
      </c>
      <c r="G66" s="114">
        <v>151</v>
      </c>
      <c r="H66" s="114">
        <v>159</v>
      </c>
      <c r="I66" s="140">
        <v>178</v>
      </c>
      <c r="J66" s="115">
        <v>-28</v>
      </c>
      <c r="K66" s="116">
        <v>-15.730337078651685</v>
      </c>
    </row>
    <row r="67" spans="1:11" ht="14.1" customHeight="1" x14ac:dyDescent="0.2">
      <c r="A67" s="306" t="s">
        <v>300</v>
      </c>
      <c r="B67" s="307" t="s">
        <v>301</v>
      </c>
      <c r="C67" s="308"/>
      <c r="D67" s="113">
        <v>2.3773394031360646</v>
      </c>
      <c r="E67" s="115">
        <v>94</v>
      </c>
      <c r="F67" s="114">
        <v>129</v>
      </c>
      <c r="G67" s="114">
        <v>105</v>
      </c>
      <c r="H67" s="114">
        <v>122</v>
      </c>
      <c r="I67" s="140">
        <v>124</v>
      </c>
      <c r="J67" s="115">
        <v>-30</v>
      </c>
      <c r="K67" s="116">
        <v>-24.193548387096776</v>
      </c>
    </row>
    <row r="68" spans="1:11" ht="14.1" customHeight="1" x14ac:dyDescent="0.2">
      <c r="A68" s="306" t="s">
        <v>302</v>
      </c>
      <c r="B68" s="307" t="s">
        <v>303</v>
      </c>
      <c r="C68" s="308"/>
      <c r="D68" s="113">
        <v>1.1633788568538188</v>
      </c>
      <c r="E68" s="115">
        <v>46</v>
      </c>
      <c r="F68" s="114">
        <v>25</v>
      </c>
      <c r="G68" s="114">
        <v>31</v>
      </c>
      <c r="H68" s="114">
        <v>24</v>
      </c>
      <c r="I68" s="140">
        <v>38</v>
      </c>
      <c r="J68" s="115">
        <v>8</v>
      </c>
      <c r="K68" s="116">
        <v>21.05263157894737</v>
      </c>
    </row>
    <row r="69" spans="1:11" ht="14.1" customHeight="1" x14ac:dyDescent="0.2">
      <c r="A69" s="306">
        <v>83</v>
      </c>
      <c r="B69" s="307" t="s">
        <v>304</v>
      </c>
      <c r="C69" s="308"/>
      <c r="D69" s="113">
        <v>5.3616590794132524</v>
      </c>
      <c r="E69" s="115">
        <v>212</v>
      </c>
      <c r="F69" s="114">
        <v>167</v>
      </c>
      <c r="G69" s="114">
        <v>217</v>
      </c>
      <c r="H69" s="114">
        <v>261</v>
      </c>
      <c r="I69" s="140">
        <v>339</v>
      </c>
      <c r="J69" s="115">
        <v>-127</v>
      </c>
      <c r="K69" s="116">
        <v>-37.463126843657818</v>
      </c>
    </row>
    <row r="70" spans="1:11" ht="14.1" customHeight="1" x14ac:dyDescent="0.2">
      <c r="A70" s="306" t="s">
        <v>305</v>
      </c>
      <c r="B70" s="307" t="s">
        <v>306</v>
      </c>
      <c r="C70" s="308"/>
      <c r="D70" s="113">
        <v>4.6788062721294894</v>
      </c>
      <c r="E70" s="115">
        <v>185</v>
      </c>
      <c r="F70" s="114">
        <v>152</v>
      </c>
      <c r="G70" s="114">
        <v>199</v>
      </c>
      <c r="H70" s="114">
        <v>239</v>
      </c>
      <c r="I70" s="140">
        <v>315</v>
      </c>
      <c r="J70" s="115">
        <v>-130</v>
      </c>
      <c r="K70" s="116">
        <v>-41.269841269841272</v>
      </c>
    </row>
    <row r="71" spans="1:11" ht="14.1" customHeight="1" x14ac:dyDescent="0.2">
      <c r="A71" s="306"/>
      <c r="B71" s="307" t="s">
        <v>307</v>
      </c>
      <c r="C71" s="308"/>
      <c r="D71" s="113">
        <v>2.7061203844208395</v>
      </c>
      <c r="E71" s="115">
        <v>107</v>
      </c>
      <c r="F71" s="114">
        <v>79</v>
      </c>
      <c r="G71" s="114">
        <v>118</v>
      </c>
      <c r="H71" s="114">
        <v>100</v>
      </c>
      <c r="I71" s="140">
        <v>181</v>
      </c>
      <c r="J71" s="115">
        <v>-74</v>
      </c>
      <c r="K71" s="116">
        <v>-40.883977900552487</v>
      </c>
    </row>
    <row r="72" spans="1:11" ht="14.1" customHeight="1" x14ac:dyDescent="0.2">
      <c r="A72" s="306">
        <v>84</v>
      </c>
      <c r="B72" s="307" t="s">
        <v>308</v>
      </c>
      <c r="C72" s="308"/>
      <c r="D72" s="113">
        <v>2.8072837632776935</v>
      </c>
      <c r="E72" s="115">
        <v>111</v>
      </c>
      <c r="F72" s="114">
        <v>45</v>
      </c>
      <c r="G72" s="114">
        <v>111</v>
      </c>
      <c r="H72" s="114">
        <v>54</v>
      </c>
      <c r="I72" s="140">
        <v>61</v>
      </c>
      <c r="J72" s="115">
        <v>50</v>
      </c>
      <c r="K72" s="116">
        <v>81.967213114754102</v>
      </c>
    </row>
    <row r="73" spans="1:11" ht="14.1" customHeight="1" x14ac:dyDescent="0.2">
      <c r="A73" s="306" t="s">
        <v>309</v>
      </c>
      <c r="B73" s="307" t="s">
        <v>310</v>
      </c>
      <c r="C73" s="308"/>
      <c r="D73" s="113">
        <v>2.2255943348507841</v>
      </c>
      <c r="E73" s="115">
        <v>88</v>
      </c>
      <c r="F73" s="114">
        <v>27</v>
      </c>
      <c r="G73" s="114">
        <v>84</v>
      </c>
      <c r="H73" s="114">
        <v>31</v>
      </c>
      <c r="I73" s="140">
        <v>36</v>
      </c>
      <c r="J73" s="115">
        <v>52</v>
      </c>
      <c r="K73" s="116">
        <v>144.44444444444446</v>
      </c>
    </row>
    <row r="74" spans="1:11" ht="14.1" customHeight="1" x14ac:dyDescent="0.2">
      <c r="A74" s="306" t="s">
        <v>311</v>
      </c>
      <c r="B74" s="307" t="s">
        <v>312</v>
      </c>
      <c r="C74" s="308"/>
      <c r="D74" s="113">
        <v>0.20232675771370764</v>
      </c>
      <c r="E74" s="115">
        <v>8</v>
      </c>
      <c r="F74" s="114">
        <v>6</v>
      </c>
      <c r="G74" s="114">
        <v>10</v>
      </c>
      <c r="H74" s="114">
        <v>3</v>
      </c>
      <c r="I74" s="140">
        <v>9</v>
      </c>
      <c r="J74" s="115">
        <v>-1</v>
      </c>
      <c r="K74" s="116">
        <v>-11.111111111111111</v>
      </c>
    </row>
    <row r="75" spans="1:11" ht="14.1" customHeight="1" x14ac:dyDescent="0.2">
      <c r="A75" s="306" t="s">
        <v>313</v>
      </c>
      <c r="B75" s="307" t="s">
        <v>314</v>
      </c>
      <c r="C75" s="308"/>
      <c r="D75" s="113">
        <v>7.5872534142640363E-2</v>
      </c>
      <c r="E75" s="115">
        <v>3</v>
      </c>
      <c r="F75" s="114" t="s">
        <v>513</v>
      </c>
      <c r="G75" s="114">
        <v>6</v>
      </c>
      <c r="H75" s="114">
        <v>10</v>
      </c>
      <c r="I75" s="140">
        <v>6</v>
      </c>
      <c r="J75" s="115">
        <v>-3</v>
      </c>
      <c r="K75" s="116">
        <v>-50</v>
      </c>
    </row>
    <row r="76" spans="1:11" ht="14.1" customHeight="1" x14ac:dyDescent="0.2">
      <c r="A76" s="306">
        <v>91</v>
      </c>
      <c r="B76" s="307" t="s">
        <v>315</v>
      </c>
      <c r="C76" s="308"/>
      <c r="D76" s="113" t="s">
        <v>513</v>
      </c>
      <c r="E76" s="115" t="s">
        <v>513</v>
      </c>
      <c r="F76" s="114" t="s">
        <v>513</v>
      </c>
      <c r="G76" s="114" t="s">
        <v>513</v>
      </c>
      <c r="H76" s="114" t="s">
        <v>513</v>
      </c>
      <c r="I76" s="140">
        <v>3</v>
      </c>
      <c r="J76" s="115" t="s">
        <v>513</v>
      </c>
      <c r="K76" s="116" t="s">
        <v>513</v>
      </c>
    </row>
    <row r="77" spans="1:11" ht="14.1" customHeight="1" x14ac:dyDescent="0.2">
      <c r="A77" s="306">
        <v>92</v>
      </c>
      <c r="B77" s="307" t="s">
        <v>316</v>
      </c>
      <c r="C77" s="308"/>
      <c r="D77" s="113">
        <v>0.22761760242792109</v>
      </c>
      <c r="E77" s="115">
        <v>9</v>
      </c>
      <c r="F77" s="114">
        <v>4</v>
      </c>
      <c r="G77" s="114">
        <v>13</v>
      </c>
      <c r="H77" s="114">
        <v>9</v>
      </c>
      <c r="I77" s="140">
        <v>8</v>
      </c>
      <c r="J77" s="115">
        <v>1</v>
      </c>
      <c r="K77" s="116">
        <v>12.5</v>
      </c>
    </row>
    <row r="78" spans="1:11" ht="14.1" customHeight="1" x14ac:dyDescent="0.2">
      <c r="A78" s="306">
        <v>93</v>
      </c>
      <c r="B78" s="307" t="s">
        <v>317</v>
      </c>
      <c r="C78" s="308"/>
      <c r="D78" s="113">
        <v>0.12645422357106728</v>
      </c>
      <c r="E78" s="115">
        <v>5</v>
      </c>
      <c r="F78" s="114">
        <v>5</v>
      </c>
      <c r="G78" s="114">
        <v>5</v>
      </c>
      <c r="H78" s="114">
        <v>5</v>
      </c>
      <c r="I78" s="140">
        <v>9</v>
      </c>
      <c r="J78" s="115">
        <v>-4</v>
      </c>
      <c r="K78" s="116">
        <v>-44.444444444444443</v>
      </c>
    </row>
    <row r="79" spans="1:11" ht="14.1" customHeight="1" x14ac:dyDescent="0.2">
      <c r="A79" s="306">
        <v>94</v>
      </c>
      <c r="B79" s="307" t="s">
        <v>318</v>
      </c>
      <c r="C79" s="308"/>
      <c r="D79" s="113">
        <v>0.12645422357106728</v>
      </c>
      <c r="E79" s="115">
        <v>5</v>
      </c>
      <c r="F79" s="114">
        <v>4</v>
      </c>
      <c r="G79" s="114">
        <v>10</v>
      </c>
      <c r="H79" s="114">
        <v>3</v>
      </c>
      <c r="I79" s="140">
        <v>8</v>
      </c>
      <c r="J79" s="115">
        <v>-3</v>
      </c>
      <c r="K79" s="116">
        <v>-37.5</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0.55639858371269602</v>
      </c>
      <c r="E81" s="143">
        <v>22</v>
      </c>
      <c r="F81" s="144">
        <v>27</v>
      </c>
      <c r="G81" s="144">
        <v>49</v>
      </c>
      <c r="H81" s="144">
        <v>33</v>
      </c>
      <c r="I81" s="145">
        <v>29</v>
      </c>
      <c r="J81" s="143">
        <v>-7</v>
      </c>
      <c r="K81" s="146">
        <v>-24.137931034482758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49548</v>
      </c>
      <c r="C10" s="114">
        <v>26347</v>
      </c>
      <c r="D10" s="114">
        <v>23201</v>
      </c>
      <c r="E10" s="114">
        <v>38966</v>
      </c>
      <c r="F10" s="114">
        <v>9288</v>
      </c>
      <c r="G10" s="114">
        <v>4882</v>
      </c>
      <c r="H10" s="114">
        <v>15481</v>
      </c>
      <c r="I10" s="115">
        <v>8059</v>
      </c>
      <c r="J10" s="114">
        <v>6651</v>
      </c>
      <c r="K10" s="114">
        <v>1408</v>
      </c>
      <c r="L10" s="423">
        <v>3829</v>
      </c>
      <c r="M10" s="424">
        <v>4129</v>
      </c>
    </row>
    <row r="11" spans="1:13" ht="11.1" customHeight="1" x14ac:dyDescent="0.2">
      <c r="A11" s="422" t="s">
        <v>387</v>
      </c>
      <c r="B11" s="115">
        <v>50718</v>
      </c>
      <c r="C11" s="114">
        <v>27305</v>
      </c>
      <c r="D11" s="114">
        <v>23413</v>
      </c>
      <c r="E11" s="114">
        <v>40023</v>
      </c>
      <c r="F11" s="114">
        <v>9396</v>
      </c>
      <c r="G11" s="114">
        <v>4882</v>
      </c>
      <c r="H11" s="114">
        <v>16028</v>
      </c>
      <c r="I11" s="115">
        <v>8166</v>
      </c>
      <c r="J11" s="114">
        <v>6649</v>
      </c>
      <c r="K11" s="114">
        <v>1517</v>
      </c>
      <c r="L11" s="423">
        <v>3972</v>
      </c>
      <c r="M11" s="424">
        <v>2893</v>
      </c>
    </row>
    <row r="12" spans="1:13" ht="11.1" customHeight="1" x14ac:dyDescent="0.2">
      <c r="A12" s="422" t="s">
        <v>388</v>
      </c>
      <c r="B12" s="115">
        <v>51709</v>
      </c>
      <c r="C12" s="114">
        <v>27999</v>
      </c>
      <c r="D12" s="114">
        <v>23710</v>
      </c>
      <c r="E12" s="114">
        <v>40779</v>
      </c>
      <c r="F12" s="114">
        <v>9612</v>
      </c>
      <c r="G12" s="114">
        <v>5275</v>
      </c>
      <c r="H12" s="114">
        <v>16375</v>
      </c>
      <c r="I12" s="115">
        <v>8040</v>
      </c>
      <c r="J12" s="114">
        <v>6456</v>
      </c>
      <c r="K12" s="114">
        <v>1584</v>
      </c>
      <c r="L12" s="423">
        <v>4304</v>
      </c>
      <c r="M12" s="424">
        <v>3397</v>
      </c>
    </row>
    <row r="13" spans="1:13" s="110" customFormat="1" ht="11.1" customHeight="1" x14ac:dyDescent="0.2">
      <c r="A13" s="422" t="s">
        <v>389</v>
      </c>
      <c r="B13" s="115">
        <v>50692</v>
      </c>
      <c r="C13" s="114">
        <v>27161</v>
      </c>
      <c r="D13" s="114">
        <v>23531</v>
      </c>
      <c r="E13" s="114">
        <v>39744</v>
      </c>
      <c r="F13" s="114">
        <v>9636</v>
      </c>
      <c r="G13" s="114">
        <v>5008</v>
      </c>
      <c r="H13" s="114">
        <v>16308</v>
      </c>
      <c r="I13" s="115">
        <v>7907</v>
      </c>
      <c r="J13" s="114">
        <v>6400</v>
      </c>
      <c r="K13" s="114">
        <v>1507</v>
      </c>
      <c r="L13" s="423">
        <v>2634</v>
      </c>
      <c r="M13" s="424">
        <v>3773</v>
      </c>
    </row>
    <row r="14" spans="1:13" ht="15" customHeight="1" x14ac:dyDescent="0.2">
      <c r="A14" s="422" t="s">
        <v>390</v>
      </c>
      <c r="B14" s="115">
        <v>50622</v>
      </c>
      <c r="C14" s="114">
        <v>27121</v>
      </c>
      <c r="D14" s="114">
        <v>23501</v>
      </c>
      <c r="E14" s="114">
        <v>38420</v>
      </c>
      <c r="F14" s="114">
        <v>11045</v>
      </c>
      <c r="G14" s="114">
        <v>4795</v>
      </c>
      <c r="H14" s="114">
        <v>16517</v>
      </c>
      <c r="I14" s="115">
        <v>7942</v>
      </c>
      <c r="J14" s="114">
        <v>6437</v>
      </c>
      <c r="K14" s="114">
        <v>1505</v>
      </c>
      <c r="L14" s="423">
        <v>3927</v>
      </c>
      <c r="M14" s="424">
        <v>4173</v>
      </c>
    </row>
    <row r="15" spans="1:13" ht="11.1" customHeight="1" x14ac:dyDescent="0.2">
      <c r="A15" s="422" t="s">
        <v>387</v>
      </c>
      <c r="B15" s="115">
        <v>51737</v>
      </c>
      <c r="C15" s="114">
        <v>28019</v>
      </c>
      <c r="D15" s="114">
        <v>23718</v>
      </c>
      <c r="E15" s="114">
        <v>39048</v>
      </c>
      <c r="F15" s="114">
        <v>11533</v>
      </c>
      <c r="G15" s="114">
        <v>4795</v>
      </c>
      <c r="H15" s="114">
        <v>16981</v>
      </c>
      <c r="I15" s="115">
        <v>7976</v>
      </c>
      <c r="J15" s="114">
        <v>6372</v>
      </c>
      <c r="K15" s="114">
        <v>1604</v>
      </c>
      <c r="L15" s="423">
        <v>4168</v>
      </c>
      <c r="M15" s="424">
        <v>3067</v>
      </c>
    </row>
    <row r="16" spans="1:13" ht="11.1" customHeight="1" x14ac:dyDescent="0.2">
      <c r="A16" s="422" t="s">
        <v>388</v>
      </c>
      <c r="B16" s="115">
        <v>52498</v>
      </c>
      <c r="C16" s="114">
        <v>28535</v>
      </c>
      <c r="D16" s="114">
        <v>23963</v>
      </c>
      <c r="E16" s="114">
        <v>40001</v>
      </c>
      <c r="F16" s="114">
        <v>11921</v>
      </c>
      <c r="G16" s="114">
        <v>5107</v>
      </c>
      <c r="H16" s="114">
        <v>17300</v>
      </c>
      <c r="I16" s="115">
        <v>7883</v>
      </c>
      <c r="J16" s="114">
        <v>6211</v>
      </c>
      <c r="K16" s="114">
        <v>1672</v>
      </c>
      <c r="L16" s="423">
        <v>4383</v>
      </c>
      <c r="M16" s="424">
        <v>3799</v>
      </c>
    </row>
    <row r="17" spans="1:13" s="110" customFormat="1" ht="11.1" customHeight="1" x14ac:dyDescent="0.2">
      <c r="A17" s="422" t="s">
        <v>389</v>
      </c>
      <c r="B17" s="115">
        <v>51433</v>
      </c>
      <c r="C17" s="114">
        <v>27520</v>
      </c>
      <c r="D17" s="114">
        <v>23913</v>
      </c>
      <c r="E17" s="114">
        <v>39467</v>
      </c>
      <c r="F17" s="114">
        <v>11913</v>
      </c>
      <c r="G17" s="114">
        <v>4809</v>
      </c>
      <c r="H17" s="114">
        <v>17324</v>
      </c>
      <c r="I17" s="115">
        <v>7833</v>
      </c>
      <c r="J17" s="114">
        <v>6203</v>
      </c>
      <c r="K17" s="114">
        <v>1630</v>
      </c>
      <c r="L17" s="423">
        <v>3085</v>
      </c>
      <c r="M17" s="424">
        <v>4364</v>
      </c>
    </row>
    <row r="18" spans="1:13" ht="15" customHeight="1" x14ac:dyDescent="0.2">
      <c r="A18" s="422" t="s">
        <v>391</v>
      </c>
      <c r="B18" s="115">
        <v>50857</v>
      </c>
      <c r="C18" s="114">
        <v>27367</v>
      </c>
      <c r="D18" s="114">
        <v>23490</v>
      </c>
      <c r="E18" s="114">
        <v>38807</v>
      </c>
      <c r="F18" s="114">
        <v>11968</v>
      </c>
      <c r="G18" s="114">
        <v>4540</v>
      </c>
      <c r="H18" s="114">
        <v>17351</v>
      </c>
      <c r="I18" s="115">
        <v>7746</v>
      </c>
      <c r="J18" s="114">
        <v>6124</v>
      </c>
      <c r="K18" s="114">
        <v>1622</v>
      </c>
      <c r="L18" s="423">
        <v>4178</v>
      </c>
      <c r="M18" s="424">
        <v>4211</v>
      </c>
    </row>
    <row r="19" spans="1:13" ht="11.1" customHeight="1" x14ac:dyDescent="0.2">
      <c r="A19" s="422" t="s">
        <v>387</v>
      </c>
      <c r="B19" s="115">
        <v>51745</v>
      </c>
      <c r="C19" s="114">
        <v>28095</v>
      </c>
      <c r="D19" s="114">
        <v>23650</v>
      </c>
      <c r="E19" s="114">
        <v>39373</v>
      </c>
      <c r="F19" s="114">
        <v>12278</v>
      </c>
      <c r="G19" s="114">
        <v>4384</v>
      </c>
      <c r="H19" s="114">
        <v>17895</v>
      </c>
      <c r="I19" s="115">
        <v>7891</v>
      </c>
      <c r="J19" s="114">
        <v>6197</v>
      </c>
      <c r="K19" s="114">
        <v>1694</v>
      </c>
      <c r="L19" s="423">
        <v>3590</v>
      </c>
      <c r="M19" s="424">
        <v>2730</v>
      </c>
    </row>
    <row r="20" spans="1:13" ht="11.1" customHeight="1" x14ac:dyDescent="0.2">
      <c r="A20" s="422" t="s">
        <v>388</v>
      </c>
      <c r="B20" s="115">
        <v>51979</v>
      </c>
      <c r="C20" s="114">
        <v>28241</v>
      </c>
      <c r="D20" s="114">
        <v>23738</v>
      </c>
      <c r="E20" s="114">
        <v>39437</v>
      </c>
      <c r="F20" s="114">
        <v>12437</v>
      </c>
      <c r="G20" s="114">
        <v>4580</v>
      </c>
      <c r="H20" s="114">
        <v>18095</v>
      </c>
      <c r="I20" s="115">
        <v>7821</v>
      </c>
      <c r="J20" s="114">
        <v>6046</v>
      </c>
      <c r="K20" s="114">
        <v>1775</v>
      </c>
      <c r="L20" s="423">
        <v>3713</v>
      </c>
      <c r="M20" s="424">
        <v>3494</v>
      </c>
    </row>
    <row r="21" spans="1:13" s="110" customFormat="1" ht="11.1" customHeight="1" x14ac:dyDescent="0.2">
      <c r="A21" s="422" t="s">
        <v>389</v>
      </c>
      <c r="B21" s="115">
        <v>51125</v>
      </c>
      <c r="C21" s="114">
        <v>27461</v>
      </c>
      <c r="D21" s="114">
        <v>23664</v>
      </c>
      <c r="E21" s="114">
        <v>38882</v>
      </c>
      <c r="F21" s="114">
        <v>12206</v>
      </c>
      <c r="G21" s="114">
        <v>4342</v>
      </c>
      <c r="H21" s="114">
        <v>18076</v>
      </c>
      <c r="I21" s="115">
        <v>7832</v>
      </c>
      <c r="J21" s="114">
        <v>6043</v>
      </c>
      <c r="K21" s="114">
        <v>1789</v>
      </c>
      <c r="L21" s="423">
        <v>2516</v>
      </c>
      <c r="M21" s="424">
        <v>3558</v>
      </c>
    </row>
    <row r="22" spans="1:13" ht="15" customHeight="1" x14ac:dyDescent="0.2">
      <c r="A22" s="422" t="s">
        <v>392</v>
      </c>
      <c r="B22" s="115">
        <v>50539</v>
      </c>
      <c r="C22" s="114">
        <v>26990</v>
      </c>
      <c r="D22" s="114">
        <v>23549</v>
      </c>
      <c r="E22" s="114">
        <v>38177</v>
      </c>
      <c r="F22" s="114">
        <v>12192</v>
      </c>
      <c r="G22" s="114">
        <v>4013</v>
      </c>
      <c r="H22" s="114">
        <v>18118</v>
      </c>
      <c r="I22" s="115">
        <v>7910</v>
      </c>
      <c r="J22" s="114">
        <v>6155</v>
      </c>
      <c r="K22" s="114">
        <v>1755</v>
      </c>
      <c r="L22" s="423">
        <v>3763</v>
      </c>
      <c r="M22" s="424">
        <v>4408</v>
      </c>
    </row>
    <row r="23" spans="1:13" ht="11.1" customHeight="1" x14ac:dyDescent="0.2">
      <c r="A23" s="422" t="s">
        <v>387</v>
      </c>
      <c r="B23" s="115">
        <v>51458</v>
      </c>
      <c r="C23" s="114">
        <v>27795</v>
      </c>
      <c r="D23" s="114">
        <v>23663</v>
      </c>
      <c r="E23" s="114">
        <v>38826</v>
      </c>
      <c r="F23" s="114">
        <v>12431</v>
      </c>
      <c r="G23" s="114">
        <v>3887</v>
      </c>
      <c r="H23" s="114">
        <v>18663</v>
      </c>
      <c r="I23" s="115">
        <v>8020</v>
      </c>
      <c r="J23" s="114">
        <v>6203</v>
      </c>
      <c r="K23" s="114">
        <v>1817</v>
      </c>
      <c r="L23" s="423">
        <v>3735</v>
      </c>
      <c r="M23" s="424">
        <v>2822</v>
      </c>
    </row>
    <row r="24" spans="1:13" ht="11.1" customHeight="1" x14ac:dyDescent="0.2">
      <c r="A24" s="422" t="s">
        <v>388</v>
      </c>
      <c r="B24" s="115">
        <v>52172</v>
      </c>
      <c r="C24" s="114">
        <v>28370</v>
      </c>
      <c r="D24" s="114">
        <v>23802</v>
      </c>
      <c r="E24" s="114">
        <v>38429</v>
      </c>
      <c r="F24" s="114">
        <v>12469</v>
      </c>
      <c r="G24" s="114">
        <v>4177</v>
      </c>
      <c r="H24" s="114">
        <v>18914</v>
      </c>
      <c r="I24" s="115">
        <v>7905</v>
      </c>
      <c r="J24" s="114">
        <v>6035</v>
      </c>
      <c r="K24" s="114">
        <v>1870</v>
      </c>
      <c r="L24" s="423">
        <v>3805</v>
      </c>
      <c r="M24" s="424">
        <v>3193</v>
      </c>
    </row>
    <row r="25" spans="1:13" s="110" customFormat="1" ht="11.1" customHeight="1" x14ac:dyDescent="0.2">
      <c r="A25" s="422" t="s">
        <v>389</v>
      </c>
      <c r="B25" s="115">
        <v>51355</v>
      </c>
      <c r="C25" s="114">
        <v>27613</v>
      </c>
      <c r="D25" s="114">
        <v>23742</v>
      </c>
      <c r="E25" s="114">
        <v>37616</v>
      </c>
      <c r="F25" s="114">
        <v>12460</v>
      </c>
      <c r="G25" s="114">
        <v>3953</v>
      </c>
      <c r="H25" s="114">
        <v>18898</v>
      </c>
      <c r="I25" s="115">
        <v>7886</v>
      </c>
      <c r="J25" s="114">
        <v>6083</v>
      </c>
      <c r="K25" s="114">
        <v>1803</v>
      </c>
      <c r="L25" s="423">
        <v>2675</v>
      </c>
      <c r="M25" s="424">
        <v>3524</v>
      </c>
    </row>
    <row r="26" spans="1:13" ht="15" customHeight="1" x14ac:dyDescent="0.2">
      <c r="A26" s="422" t="s">
        <v>393</v>
      </c>
      <c r="B26" s="115">
        <v>51656</v>
      </c>
      <c r="C26" s="114">
        <v>27832</v>
      </c>
      <c r="D26" s="114">
        <v>23824</v>
      </c>
      <c r="E26" s="114">
        <v>37698</v>
      </c>
      <c r="F26" s="114">
        <v>12684</v>
      </c>
      <c r="G26" s="114">
        <v>3666</v>
      </c>
      <c r="H26" s="114">
        <v>19222</v>
      </c>
      <c r="I26" s="115">
        <v>7987</v>
      </c>
      <c r="J26" s="114">
        <v>6155</v>
      </c>
      <c r="K26" s="114">
        <v>1832</v>
      </c>
      <c r="L26" s="423">
        <v>4265</v>
      </c>
      <c r="M26" s="424">
        <v>4081</v>
      </c>
    </row>
    <row r="27" spans="1:13" ht="11.1" customHeight="1" x14ac:dyDescent="0.2">
      <c r="A27" s="422" t="s">
        <v>387</v>
      </c>
      <c r="B27" s="115">
        <v>52525</v>
      </c>
      <c r="C27" s="114">
        <v>28429</v>
      </c>
      <c r="D27" s="114">
        <v>24096</v>
      </c>
      <c r="E27" s="114">
        <v>38223</v>
      </c>
      <c r="F27" s="114">
        <v>13036</v>
      </c>
      <c r="G27" s="114">
        <v>3510</v>
      </c>
      <c r="H27" s="114">
        <v>19687</v>
      </c>
      <c r="I27" s="115">
        <v>8019</v>
      </c>
      <c r="J27" s="114">
        <v>6040</v>
      </c>
      <c r="K27" s="114">
        <v>1979</v>
      </c>
      <c r="L27" s="423">
        <v>3702</v>
      </c>
      <c r="M27" s="424">
        <v>2883</v>
      </c>
    </row>
    <row r="28" spans="1:13" ht="11.1" customHeight="1" x14ac:dyDescent="0.2">
      <c r="A28" s="422" t="s">
        <v>388</v>
      </c>
      <c r="B28" s="115">
        <v>53137</v>
      </c>
      <c r="C28" s="114">
        <v>28863</v>
      </c>
      <c r="D28" s="114">
        <v>24274</v>
      </c>
      <c r="E28" s="114">
        <v>39458</v>
      </c>
      <c r="F28" s="114">
        <v>13047</v>
      </c>
      <c r="G28" s="114">
        <v>3716</v>
      </c>
      <c r="H28" s="114">
        <v>19891</v>
      </c>
      <c r="I28" s="115">
        <v>7985</v>
      </c>
      <c r="J28" s="114">
        <v>5946</v>
      </c>
      <c r="K28" s="114">
        <v>2039</v>
      </c>
      <c r="L28" s="423">
        <v>4208</v>
      </c>
      <c r="M28" s="424">
        <v>3772</v>
      </c>
    </row>
    <row r="29" spans="1:13" s="110" customFormat="1" ht="11.1" customHeight="1" x14ac:dyDescent="0.2">
      <c r="A29" s="422" t="s">
        <v>389</v>
      </c>
      <c r="B29" s="115">
        <v>52174</v>
      </c>
      <c r="C29" s="114">
        <v>28008</v>
      </c>
      <c r="D29" s="114">
        <v>24166</v>
      </c>
      <c r="E29" s="114">
        <v>39115</v>
      </c>
      <c r="F29" s="114">
        <v>12981</v>
      </c>
      <c r="G29" s="114">
        <v>3456</v>
      </c>
      <c r="H29" s="114">
        <v>19696</v>
      </c>
      <c r="I29" s="115">
        <v>8094</v>
      </c>
      <c r="J29" s="114">
        <v>6068</v>
      </c>
      <c r="K29" s="114">
        <v>2026</v>
      </c>
      <c r="L29" s="423">
        <v>2763</v>
      </c>
      <c r="M29" s="424">
        <v>3843</v>
      </c>
    </row>
    <row r="30" spans="1:13" ht="15" customHeight="1" x14ac:dyDescent="0.2">
      <c r="A30" s="422" t="s">
        <v>394</v>
      </c>
      <c r="B30" s="115">
        <v>52422</v>
      </c>
      <c r="C30" s="114">
        <v>28100</v>
      </c>
      <c r="D30" s="114">
        <v>24322</v>
      </c>
      <c r="E30" s="114">
        <v>38869</v>
      </c>
      <c r="F30" s="114">
        <v>13484</v>
      </c>
      <c r="G30" s="114">
        <v>3275</v>
      </c>
      <c r="H30" s="114">
        <v>19777</v>
      </c>
      <c r="I30" s="115">
        <v>7789</v>
      </c>
      <c r="J30" s="114">
        <v>5824</v>
      </c>
      <c r="K30" s="114">
        <v>1965</v>
      </c>
      <c r="L30" s="423">
        <v>4087</v>
      </c>
      <c r="M30" s="424">
        <v>4035</v>
      </c>
    </row>
    <row r="31" spans="1:13" ht="11.1" customHeight="1" x14ac:dyDescent="0.2">
      <c r="A31" s="422" t="s">
        <v>387</v>
      </c>
      <c r="B31" s="115">
        <v>53454</v>
      </c>
      <c r="C31" s="114">
        <v>28891</v>
      </c>
      <c r="D31" s="114">
        <v>24563</v>
      </c>
      <c r="E31" s="114">
        <v>39509</v>
      </c>
      <c r="F31" s="114">
        <v>13890</v>
      </c>
      <c r="G31" s="114">
        <v>3128</v>
      </c>
      <c r="H31" s="114">
        <v>20250</v>
      </c>
      <c r="I31" s="115">
        <v>7764</v>
      </c>
      <c r="J31" s="114">
        <v>5702</v>
      </c>
      <c r="K31" s="114">
        <v>2062</v>
      </c>
      <c r="L31" s="423">
        <v>3503</v>
      </c>
      <c r="M31" s="424">
        <v>2566</v>
      </c>
    </row>
    <row r="32" spans="1:13" ht="11.1" customHeight="1" x14ac:dyDescent="0.2">
      <c r="A32" s="422" t="s">
        <v>388</v>
      </c>
      <c r="B32" s="115">
        <v>54197</v>
      </c>
      <c r="C32" s="114">
        <v>29325</v>
      </c>
      <c r="D32" s="114">
        <v>24872</v>
      </c>
      <c r="E32" s="114">
        <v>40076</v>
      </c>
      <c r="F32" s="114">
        <v>14112</v>
      </c>
      <c r="G32" s="114">
        <v>3380</v>
      </c>
      <c r="H32" s="114">
        <v>20453</v>
      </c>
      <c r="I32" s="115">
        <v>7751</v>
      </c>
      <c r="J32" s="114">
        <v>5616</v>
      </c>
      <c r="K32" s="114">
        <v>2135</v>
      </c>
      <c r="L32" s="423">
        <v>4664</v>
      </c>
      <c r="M32" s="424">
        <v>4122</v>
      </c>
    </row>
    <row r="33" spans="1:13" s="110" customFormat="1" ht="11.1" customHeight="1" x14ac:dyDescent="0.2">
      <c r="A33" s="422" t="s">
        <v>389</v>
      </c>
      <c r="B33" s="115">
        <v>53550</v>
      </c>
      <c r="C33" s="114">
        <v>28724</v>
      </c>
      <c r="D33" s="114">
        <v>24826</v>
      </c>
      <c r="E33" s="114">
        <v>39366</v>
      </c>
      <c r="F33" s="114">
        <v>14178</v>
      </c>
      <c r="G33" s="114">
        <v>3215</v>
      </c>
      <c r="H33" s="114">
        <v>20375</v>
      </c>
      <c r="I33" s="115">
        <v>7680</v>
      </c>
      <c r="J33" s="114">
        <v>5615</v>
      </c>
      <c r="K33" s="114">
        <v>2065</v>
      </c>
      <c r="L33" s="423">
        <v>2811</v>
      </c>
      <c r="M33" s="424">
        <v>3482</v>
      </c>
    </row>
    <row r="34" spans="1:13" ht="15" customHeight="1" x14ac:dyDescent="0.2">
      <c r="A34" s="422" t="s">
        <v>395</v>
      </c>
      <c r="B34" s="115">
        <v>53461</v>
      </c>
      <c r="C34" s="114">
        <v>28602</v>
      </c>
      <c r="D34" s="114">
        <v>24859</v>
      </c>
      <c r="E34" s="114">
        <v>38975</v>
      </c>
      <c r="F34" s="114">
        <v>14482</v>
      </c>
      <c r="G34" s="114">
        <v>3053</v>
      </c>
      <c r="H34" s="114">
        <v>20614</v>
      </c>
      <c r="I34" s="115">
        <v>7743</v>
      </c>
      <c r="J34" s="114">
        <v>5631</v>
      </c>
      <c r="K34" s="114">
        <v>2112</v>
      </c>
      <c r="L34" s="423">
        <v>4042</v>
      </c>
      <c r="M34" s="424">
        <v>3982</v>
      </c>
    </row>
    <row r="35" spans="1:13" ht="11.1" customHeight="1" x14ac:dyDescent="0.2">
      <c r="A35" s="422" t="s">
        <v>387</v>
      </c>
      <c r="B35" s="115">
        <v>54132</v>
      </c>
      <c r="C35" s="114">
        <v>29072</v>
      </c>
      <c r="D35" s="114">
        <v>25060</v>
      </c>
      <c r="E35" s="114">
        <v>39354</v>
      </c>
      <c r="F35" s="114">
        <v>14775</v>
      </c>
      <c r="G35" s="114">
        <v>2966</v>
      </c>
      <c r="H35" s="114">
        <v>20915</v>
      </c>
      <c r="I35" s="115">
        <v>7753</v>
      </c>
      <c r="J35" s="114">
        <v>5600</v>
      </c>
      <c r="K35" s="114">
        <v>2153</v>
      </c>
      <c r="L35" s="423">
        <v>3567</v>
      </c>
      <c r="M35" s="424">
        <v>2915</v>
      </c>
    </row>
    <row r="36" spans="1:13" ht="11.1" customHeight="1" x14ac:dyDescent="0.2">
      <c r="A36" s="422" t="s">
        <v>388</v>
      </c>
      <c r="B36" s="115">
        <v>54794</v>
      </c>
      <c r="C36" s="114">
        <v>29536</v>
      </c>
      <c r="D36" s="114">
        <v>25258</v>
      </c>
      <c r="E36" s="114">
        <v>39864</v>
      </c>
      <c r="F36" s="114">
        <v>14929</v>
      </c>
      <c r="G36" s="114">
        <v>3323</v>
      </c>
      <c r="H36" s="114">
        <v>21002</v>
      </c>
      <c r="I36" s="115">
        <v>7724</v>
      </c>
      <c r="J36" s="114">
        <v>5544</v>
      </c>
      <c r="K36" s="114">
        <v>2180</v>
      </c>
      <c r="L36" s="423">
        <v>4042</v>
      </c>
      <c r="M36" s="424">
        <v>3515</v>
      </c>
    </row>
    <row r="37" spans="1:13" s="110" customFormat="1" ht="11.1" customHeight="1" x14ac:dyDescent="0.2">
      <c r="A37" s="422" t="s">
        <v>389</v>
      </c>
      <c r="B37" s="115">
        <v>54275</v>
      </c>
      <c r="C37" s="114">
        <v>29104</v>
      </c>
      <c r="D37" s="114">
        <v>25171</v>
      </c>
      <c r="E37" s="114">
        <v>39407</v>
      </c>
      <c r="F37" s="114">
        <v>14868</v>
      </c>
      <c r="G37" s="114">
        <v>3237</v>
      </c>
      <c r="H37" s="114">
        <v>20886</v>
      </c>
      <c r="I37" s="115">
        <v>7564</v>
      </c>
      <c r="J37" s="114">
        <v>5458</v>
      </c>
      <c r="K37" s="114">
        <v>2106</v>
      </c>
      <c r="L37" s="423">
        <v>2791</v>
      </c>
      <c r="M37" s="424">
        <v>3373</v>
      </c>
    </row>
    <row r="38" spans="1:13" ht="15" customHeight="1" x14ac:dyDescent="0.2">
      <c r="A38" s="425" t="s">
        <v>396</v>
      </c>
      <c r="B38" s="115">
        <v>54492</v>
      </c>
      <c r="C38" s="114">
        <v>29269</v>
      </c>
      <c r="D38" s="114">
        <v>25223</v>
      </c>
      <c r="E38" s="114">
        <v>39451</v>
      </c>
      <c r="F38" s="114">
        <v>15041</v>
      </c>
      <c r="G38" s="114">
        <v>3164</v>
      </c>
      <c r="H38" s="114">
        <v>20978</v>
      </c>
      <c r="I38" s="115">
        <v>7597</v>
      </c>
      <c r="J38" s="114">
        <v>5445</v>
      </c>
      <c r="K38" s="114">
        <v>2152</v>
      </c>
      <c r="L38" s="423">
        <v>3970</v>
      </c>
      <c r="M38" s="424">
        <v>3820</v>
      </c>
    </row>
    <row r="39" spans="1:13" ht="11.1" customHeight="1" x14ac:dyDescent="0.2">
      <c r="A39" s="422" t="s">
        <v>387</v>
      </c>
      <c r="B39" s="115">
        <v>55254</v>
      </c>
      <c r="C39" s="114">
        <v>29737</v>
      </c>
      <c r="D39" s="114">
        <v>25517</v>
      </c>
      <c r="E39" s="114">
        <v>39799</v>
      </c>
      <c r="F39" s="114">
        <v>15455</v>
      </c>
      <c r="G39" s="114">
        <v>3159</v>
      </c>
      <c r="H39" s="114">
        <v>21361</v>
      </c>
      <c r="I39" s="115">
        <v>7843</v>
      </c>
      <c r="J39" s="114">
        <v>5564</v>
      </c>
      <c r="K39" s="114">
        <v>2279</v>
      </c>
      <c r="L39" s="423">
        <v>3678</v>
      </c>
      <c r="M39" s="424">
        <v>2939</v>
      </c>
    </row>
    <row r="40" spans="1:13" ht="11.1" customHeight="1" x14ac:dyDescent="0.2">
      <c r="A40" s="425" t="s">
        <v>388</v>
      </c>
      <c r="B40" s="115">
        <v>55824</v>
      </c>
      <c r="C40" s="114">
        <v>30114</v>
      </c>
      <c r="D40" s="114">
        <v>25710</v>
      </c>
      <c r="E40" s="114">
        <v>40291</v>
      </c>
      <c r="F40" s="114">
        <v>15533</v>
      </c>
      <c r="G40" s="114">
        <v>3582</v>
      </c>
      <c r="H40" s="114">
        <v>21464</v>
      </c>
      <c r="I40" s="115">
        <v>7941</v>
      </c>
      <c r="J40" s="114">
        <v>5615</v>
      </c>
      <c r="K40" s="114">
        <v>2326</v>
      </c>
      <c r="L40" s="423">
        <v>5089</v>
      </c>
      <c r="M40" s="424">
        <v>4549</v>
      </c>
    </row>
    <row r="41" spans="1:13" s="110" customFormat="1" ht="11.1" customHeight="1" x14ac:dyDescent="0.2">
      <c r="A41" s="422" t="s">
        <v>389</v>
      </c>
      <c r="B41" s="115">
        <v>55262</v>
      </c>
      <c r="C41" s="114">
        <v>29707</v>
      </c>
      <c r="D41" s="114">
        <v>25555</v>
      </c>
      <c r="E41" s="114">
        <v>39805</v>
      </c>
      <c r="F41" s="114">
        <v>15457</v>
      </c>
      <c r="G41" s="114">
        <v>3513</v>
      </c>
      <c r="H41" s="114">
        <v>21344</v>
      </c>
      <c r="I41" s="115">
        <v>7928</v>
      </c>
      <c r="J41" s="114">
        <v>5609</v>
      </c>
      <c r="K41" s="114">
        <v>2319</v>
      </c>
      <c r="L41" s="423">
        <v>2718</v>
      </c>
      <c r="M41" s="424">
        <v>3323</v>
      </c>
    </row>
    <row r="42" spans="1:13" ht="15" customHeight="1" x14ac:dyDescent="0.2">
      <c r="A42" s="422" t="s">
        <v>397</v>
      </c>
      <c r="B42" s="115">
        <v>55251</v>
      </c>
      <c r="C42" s="114">
        <v>29757</v>
      </c>
      <c r="D42" s="114">
        <v>25494</v>
      </c>
      <c r="E42" s="114">
        <v>39656</v>
      </c>
      <c r="F42" s="114">
        <v>15595</v>
      </c>
      <c r="G42" s="114">
        <v>3475</v>
      </c>
      <c r="H42" s="114">
        <v>21335</v>
      </c>
      <c r="I42" s="115">
        <v>7899</v>
      </c>
      <c r="J42" s="114">
        <v>5581</v>
      </c>
      <c r="K42" s="114">
        <v>2318</v>
      </c>
      <c r="L42" s="423">
        <v>4182</v>
      </c>
      <c r="M42" s="424">
        <v>4265</v>
      </c>
    </row>
    <row r="43" spans="1:13" ht="11.1" customHeight="1" x14ac:dyDescent="0.2">
      <c r="A43" s="422" t="s">
        <v>387</v>
      </c>
      <c r="B43" s="115">
        <v>55525</v>
      </c>
      <c r="C43" s="114">
        <v>29957</v>
      </c>
      <c r="D43" s="114">
        <v>25568</v>
      </c>
      <c r="E43" s="114">
        <v>39684</v>
      </c>
      <c r="F43" s="114">
        <v>15841</v>
      </c>
      <c r="G43" s="114">
        <v>3376</v>
      </c>
      <c r="H43" s="114">
        <v>21495</v>
      </c>
      <c r="I43" s="115">
        <v>8105</v>
      </c>
      <c r="J43" s="114">
        <v>5682</v>
      </c>
      <c r="K43" s="114">
        <v>2423</v>
      </c>
      <c r="L43" s="423">
        <v>3741</v>
      </c>
      <c r="M43" s="424">
        <v>3544</v>
      </c>
    </row>
    <row r="44" spans="1:13" ht="11.1" customHeight="1" x14ac:dyDescent="0.2">
      <c r="A44" s="422" t="s">
        <v>388</v>
      </c>
      <c r="B44" s="115">
        <v>56178</v>
      </c>
      <c r="C44" s="114">
        <v>30353</v>
      </c>
      <c r="D44" s="114">
        <v>25825</v>
      </c>
      <c r="E44" s="114">
        <v>40176</v>
      </c>
      <c r="F44" s="114">
        <v>16002</v>
      </c>
      <c r="G44" s="114">
        <v>3834</v>
      </c>
      <c r="H44" s="114">
        <v>21566</v>
      </c>
      <c r="I44" s="115">
        <v>8082</v>
      </c>
      <c r="J44" s="114">
        <v>5596</v>
      </c>
      <c r="K44" s="114">
        <v>2486</v>
      </c>
      <c r="L44" s="423">
        <v>4580</v>
      </c>
      <c r="M44" s="424">
        <v>4076</v>
      </c>
    </row>
    <row r="45" spans="1:13" s="110" customFormat="1" ht="11.1" customHeight="1" x14ac:dyDescent="0.2">
      <c r="A45" s="422" t="s">
        <v>389</v>
      </c>
      <c r="B45" s="115">
        <v>55814</v>
      </c>
      <c r="C45" s="114">
        <v>30047</v>
      </c>
      <c r="D45" s="114">
        <v>25767</v>
      </c>
      <c r="E45" s="114">
        <v>39887</v>
      </c>
      <c r="F45" s="114">
        <v>15927</v>
      </c>
      <c r="G45" s="114">
        <v>3824</v>
      </c>
      <c r="H45" s="114">
        <v>21538</v>
      </c>
      <c r="I45" s="115">
        <v>7935</v>
      </c>
      <c r="J45" s="114">
        <v>5497</v>
      </c>
      <c r="K45" s="114">
        <v>2438</v>
      </c>
      <c r="L45" s="423">
        <v>3046</v>
      </c>
      <c r="M45" s="424">
        <v>3460</v>
      </c>
    </row>
    <row r="46" spans="1:13" ht="15" customHeight="1" x14ac:dyDescent="0.2">
      <c r="A46" s="422" t="s">
        <v>398</v>
      </c>
      <c r="B46" s="115">
        <v>55774</v>
      </c>
      <c r="C46" s="114">
        <v>30071</v>
      </c>
      <c r="D46" s="114">
        <v>25703</v>
      </c>
      <c r="E46" s="114">
        <v>39799</v>
      </c>
      <c r="F46" s="114">
        <v>15975</v>
      </c>
      <c r="G46" s="114">
        <v>3702</v>
      </c>
      <c r="H46" s="114">
        <v>21545</v>
      </c>
      <c r="I46" s="115">
        <v>7928</v>
      </c>
      <c r="J46" s="114">
        <v>5444</v>
      </c>
      <c r="K46" s="114">
        <v>2484</v>
      </c>
      <c r="L46" s="423">
        <v>3941</v>
      </c>
      <c r="M46" s="424">
        <v>4089</v>
      </c>
    </row>
    <row r="47" spans="1:13" ht="11.1" customHeight="1" x14ac:dyDescent="0.2">
      <c r="A47" s="422" t="s">
        <v>387</v>
      </c>
      <c r="B47" s="115">
        <v>55955</v>
      </c>
      <c r="C47" s="114">
        <v>30274</v>
      </c>
      <c r="D47" s="114">
        <v>25681</v>
      </c>
      <c r="E47" s="114">
        <v>39847</v>
      </c>
      <c r="F47" s="114">
        <v>16108</v>
      </c>
      <c r="G47" s="114">
        <v>3644</v>
      </c>
      <c r="H47" s="114">
        <v>21703</v>
      </c>
      <c r="I47" s="115">
        <v>8086</v>
      </c>
      <c r="J47" s="114">
        <v>5530</v>
      </c>
      <c r="K47" s="114">
        <v>2556</v>
      </c>
      <c r="L47" s="423">
        <v>3472</v>
      </c>
      <c r="M47" s="424">
        <v>3298</v>
      </c>
    </row>
    <row r="48" spans="1:13" ht="11.1" customHeight="1" x14ac:dyDescent="0.2">
      <c r="A48" s="422" t="s">
        <v>388</v>
      </c>
      <c r="B48" s="115">
        <v>56629</v>
      </c>
      <c r="C48" s="114">
        <v>30643</v>
      </c>
      <c r="D48" s="114">
        <v>25986</v>
      </c>
      <c r="E48" s="114">
        <v>40160</v>
      </c>
      <c r="F48" s="114">
        <v>16469</v>
      </c>
      <c r="G48" s="114">
        <v>4145</v>
      </c>
      <c r="H48" s="114">
        <v>21777</v>
      </c>
      <c r="I48" s="115">
        <v>7999</v>
      </c>
      <c r="J48" s="114">
        <v>5409</v>
      </c>
      <c r="K48" s="114">
        <v>2590</v>
      </c>
      <c r="L48" s="423">
        <v>4222</v>
      </c>
      <c r="M48" s="424">
        <v>3599</v>
      </c>
    </row>
    <row r="49" spans="1:17" s="110" customFormat="1" ht="11.1" customHeight="1" x14ac:dyDescent="0.2">
      <c r="A49" s="422" t="s">
        <v>389</v>
      </c>
      <c r="B49" s="115">
        <v>56207</v>
      </c>
      <c r="C49" s="114">
        <v>30221</v>
      </c>
      <c r="D49" s="114">
        <v>25986</v>
      </c>
      <c r="E49" s="114">
        <v>39676</v>
      </c>
      <c r="F49" s="114">
        <v>16531</v>
      </c>
      <c r="G49" s="114">
        <v>4112</v>
      </c>
      <c r="H49" s="114">
        <v>21617</v>
      </c>
      <c r="I49" s="115">
        <v>7917</v>
      </c>
      <c r="J49" s="114">
        <v>5346</v>
      </c>
      <c r="K49" s="114">
        <v>2571</v>
      </c>
      <c r="L49" s="423">
        <v>3363</v>
      </c>
      <c r="M49" s="424">
        <v>3836</v>
      </c>
    </row>
    <row r="50" spans="1:17" ht="15" customHeight="1" x14ac:dyDescent="0.2">
      <c r="A50" s="422" t="s">
        <v>399</v>
      </c>
      <c r="B50" s="143">
        <v>56079</v>
      </c>
      <c r="C50" s="144">
        <v>30209</v>
      </c>
      <c r="D50" s="144">
        <v>25870</v>
      </c>
      <c r="E50" s="144">
        <v>39555</v>
      </c>
      <c r="F50" s="144">
        <v>16524</v>
      </c>
      <c r="G50" s="144">
        <v>4002</v>
      </c>
      <c r="H50" s="144">
        <v>21505</v>
      </c>
      <c r="I50" s="143">
        <v>7690</v>
      </c>
      <c r="J50" s="144">
        <v>5235</v>
      </c>
      <c r="K50" s="144">
        <v>2455</v>
      </c>
      <c r="L50" s="426">
        <v>3688</v>
      </c>
      <c r="M50" s="427">
        <v>3954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0.54684978663893569</v>
      </c>
      <c r="C6" s="480">
        <f>'Tabelle 3.3'!J11</f>
        <v>-3.0020181634712411</v>
      </c>
      <c r="D6" s="481">
        <f t="shared" ref="D6:E9" si="0">IF(OR(AND(B6&gt;=-50,B6&lt;=50),ISNUMBER(B6)=FALSE),B6,"")</f>
        <v>0.54684978663893569</v>
      </c>
      <c r="E6" s="481">
        <f t="shared" si="0"/>
        <v>-3.0020181634712411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0.7039980017060905</v>
      </c>
      <c r="C7" s="480">
        <f>'Tabelle 3.1'!J23</f>
        <v>-2.6006845590352197</v>
      </c>
      <c r="D7" s="481">
        <f t="shared" si="0"/>
        <v>0.7039980017060905</v>
      </c>
      <c r="E7" s="481">
        <f>IF(OR(AND(C7&gt;=-50,C7&lt;=50),ISNUMBER(C7)=FALSE),C7,"")</f>
        <v>-2.6006845590352197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0.54684978663893569</v>
      </c>
      <c r="C14" s="480">
        <f>'Tabelle 3.3'!J11</f>
        <v>-3.0020181634712411</v>
      </c>
      <c r="D14" s="481">
        <f>IF(OR(AND(B14&gt;=-50,B14&lt;=50),ISNUMBER(B14)=FALSE),B14,"")</f>
        <v>0.54684978663893569</v>
      </c>
      <c r="E14" s="481">
        <f>IF(OR(AND(C14&gt;=-50,C14&lt;=50),ISNUMBER(C14)=FALSE),C14,"")</f>
        <v>-3.0020181634712411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-4.2620363062352009</v>
      </c>
      <c r="C15" s="480">
        <f>'Tabelle 3.3'!J12</f>
        <v>5.1428571428571432</v>
      </c>
      <c r="D15" s="481">
        <f t="shared" ref="D15:E45" si="3">IF(OR(AND(B15&gt;=-50,B15&lt;=50),ISNUMBER(B15)=FALSE),B15,"")</f>
        <v>-4.2620363062352009</v>
      </c>
      <c r="E15" s="481">
        <f t="shared" si="3"/>
        <v>5.1428571428571432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0.36719706242350059</v>
      </c>
      <c r="C16" s="480">
        <f>'Tabelle 3.3'!J13</f>
        <v>-3.3898305084745761</v>
      </c>
      <c r="D16" s="481">
        <f t="shared" si="3"/>
        <v>0.36719706242350059</v>
      </c>
      <c r="E16" s="481">
        <f t="shared" si="3"/>
        <v>-3.3898305084745761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-2.4067388688327318</v>
      </c>
      <c r="C17" s="480">
        <f>'Tabelle 3.3'!J14</f>
        <v>-3.2911392405063293</v>
      </c>
      <c r="D17" s="481">
        <f t="shared" si="3"/>
        <v>-2.4067388688327318</v>
      </c>
      <c r="E17" s="481">
        <f t="shared" si="3"/>
        <v>-3.2911392405063293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-1.8743109151047408</v>
      </c>
      <c r="C18" s="480">
        <f>'Tabelle 3.3'!J15</f>
        <v>8.9887640449438209</v>
      </c>
      <c r="D18" s="481">
        <f t="shared" si="3"/>
        <v>-1.8743109151047408</v>
      </c>
      <c r="E18" s="481">
        <f t="shared" si="3"/>
        <v>8.9887640449438209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-2.5789923142613151</v>
      </c>
      <c r="C19" s="480">
        <f>'Tabelle 3.3'!J16</f>
        <v>-4.954954954954955</v>
      </c>
      <c r="D19" s="481">
        <f t="shared" si="3"/>
        <v>-2.5789923142613151</v>
      </c>
      <c r="E19" s="481">
        <f t="shared" si="3"/>
        <v>-4.954954954954955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-2.1857923497267762</v>
      </c>
      <c r="C20" s="480">
        <f>'Tabelle 3.3'!J17</f>
        <v>-11.904761904761905</v>
      </c>
      <c r="D20" s="481">
        <f t="shared" si="3"/>
        <v>-2.1857923497267762</v>
      </c>
      <c r="E20" s="481">
        <f t="shared" si="3"/>
        <v>-11.904761904761905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1.1174116077384924</v>
      </c>
      <c r="C21" s="480">
        <f>'Tabelle 3.3'!J18</f>
        <v>-1.4218009478672986</v>
      </c>
      <c r="D21" s="481">
        <f t="shared" si="3"/>
        <v>1.1174116077384924</v>
      </c>
      <c r="E21" s="481">
        <f t="shared" si="3"/>
        <v>-1.4218009478672986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0.87055801341515626</v>
      </c>
      <c r="C22" s="480">
        <f>'Tabelle 3.3'!J19</f>
        <v>4.1186161449752881</v>
      </c>
      <c r="D22" s="481">
        <f t="shared" si="3"/>
        <v>0.87055801341515626</v>
      </c>
      <c r="E22" s="481">
        <f t="shared" si="3"/>
        <v>4.1186161449752881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1.098901098901099</v>
      </c>
      <c r="C23" s="480">
        <f>'Tabelle 3.3'!J20</f>
        <v>-6.4842958459979734</v>
      </c>
      <c r="D23" s="481">
        <f t="shared" si="3"/>
        <v>1.098901098901099</v>
      </c>
      <c r="E23" s="481">
        <f t="shared" si="3"/>
        <v>-6.4842958459979734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2.2099447513812156</v>
      </c>
      <c r="C24" s="480">
        <f>'Tabelle 3.3'!J21</f>
        <v>-11.396011396011396</v>
      </c>
      <c r="D24" s="481">
        <f t="shared" si="3"/>
        <v>2.2099447513812156</v>
      </c>
      <c r="E24" s="481">
        <f t="shared" si="3"/>
        <v>-11.396011396011396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-3.225806451612903</v>
      </c>
      <c r="C25" s="480">
        <f>'Tabelle 3.3'!J22</f>
        <v>1.4705882352941178</v>
      </c>
      <c r="D25" s="481">
        <f t="shared" si="3"/>
        <v>-3.225806451612903</v>
      </c>
      <c r="E25" s="481">
        <f t="shared" si="3"/>
        <v>1.4705882352941178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-2.0676691729323307</v>
      </c>
      <c r="C26" s="480">
        <f>'Tabelle 3.3'!J23</f>
        <v>17.741935483870968</v>
      </c>
      <c r="D26" s="481">
        <f t="shared" si="3"/>
        <v>-2.0676691729323307</v>
      </c>
      <c r="E26" s="481">
        <f t="shared" si="3"/>
        <v>17.741935483870968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2.498611882287618</v>
      </c>
      <c r="C27" s="480">
        <f>'Tabelle 3.3'!J24</f>
        <v>-0.90744101633393826</v>
      </c>
      <c r="D27" s="481">
        <f t="shared" si="3"/>
        <v>2.498611882287618</v>
      </c>
      <c r="E27" s="481">
        <f t="shared" si="3"/>
        <v>-0.90744101633393826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-1.9230769230769231</v>
      </c>
      <c r="C28" s="480">
        <f>'Tabelle 3.3'!J25</f>
        <v>-6.2059238363892808</v>
      </c>
      <c r="D28" s="481">
        <f t="shared" si="3"/>
        <v>-1.9230769230769231</v>
      </c>
      <c r="E28" s="481">
        <f t="shared" si="3"/>
        <v>-6.2059238363892808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-10.012836970474968</v>
      </c>
      <c r="C29" s="480">
        <f>'Tabelle 3.3'!J26</f>
        <v>21.348314606741575</v>
      </c>
      <c r="D29" s="481">
        <f t="shared" si="3"/>
        <v>-10.012836970474968</v>
      </c>
      <c r="E29" s="481">
        <f t="shared" si="3"/>
        <v>21.348314606741575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1.0534051935325821</v>
      </c>
      <c r="C30" s="480">
        <f>'Tabelle 3.3'!J27</f>
        <v>2</v>
      </c>
      <c r="D30" s="481">
        <f t="shared" si="3"/>
        <v>1.0534051935325821</v>
      </c>
      <c r="E30" s="481">
        <f t="shared" si="3"/>
        <v>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3.5420944558521561</v>
      </c>
      <c r="C31" s="480">
        <f>'Tabelle 3.3'!J28</f>
        <v>-5.982905982905983</v>
      </c>
      <c r="D31" s="481">
        <f t="shared" si="3"/>
        <v>3.5420944558521561</v>
      </c>
      <c r="E31" s="481">
        <f t="shared" si="3"/>
        <v>-5.982905982905983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1.841297676457694</v>
      </c>
      <c r="C32" s="480">
        <f>'Tabelle 3.3'!J29</f>
        <v>-0.70588235294117652</v>
      </c>
      <c r="D32" s="481">
        <f t="shared" si="3"/>
        <v>1.841297676457694</v>
      </c>
      <c r="E32" s="481">
        <f t="shared" si="3"/>
        <v>-0.70588235294117652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3.1875463306152705</v>
      </c>
      <c r="C33" s="480">
        <f>'Tabelle 3.3'!J30</f>
        <v>3.2520325203252032</v>
      </c>
      <c r="D33" s="481">
        <f t="shared" si="3"/>
        <v>3.1875463306152705</v>
      </c>
      <c r="E33" s="481">
        <f t="shared" si="3"/>
        <v>3.2520325203252032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1.6204913748039729</v>
      </c>
      <c r="C34" s="480">
        <f>'Tabelle 3.3'!J31</f>
        <v>-8.7155963302752291</v>
      </c>
      <c r="D34" s="481">
        <f t="shared" si="3"/>
        <v>1.6204913748039729</v>
      </c>
      <c r="E34" s="481">
        <f t="shared" si="3"/>
        <v>-8.7155963302752291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-4.2620363062352009</v>
      </c>
      <c r="C37" s="480">
        <f>'Tabelle 3.3'!J34</f>
        <v>5.1428571428571432</v>
      </c>
      <c r="D37" s="481">
        <f t="shared" si="3"/>
        <v>-4.2620363062352009</v>
      </c>
      <c r="E37" s="481">
        <f t="shared" si="3"/>
        <v>5.1428571428571432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-0.87651302844195333</v>
      </c>
      <c r="C38" s="480">
        <f>'Tabelle 3.3'!J35</f>
        <v>-2.2079116835326587</v>
      </c>
      <c r="D38" s="481">
        <f t="shared" si="3"/>
        <v>-0.87651302844195333</v>
      </c>
      <c r="E38" s="481">
        <f t="shared" si="3"/>
        <v>-2.2079116835326587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1.3408946364214542</v>
      </c>
      <c r="C39" s="480">
        <f>'Tabelle 3.3'!J36</f>
        <v>-3.3453345334533453</v>
      </c>
      <c r="D39" s="481">
        <f t="shared" si="3"/>
        <v>1.3408946364214542</v>
      </c>
      <c r="E39" s="481">
        <f t="shared" si="3"/>
        <v>-3.3453345334533453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1.3408946364214542</v>
      </c>
      <c r="C45" s="480">
        <f>'Tabelle 3.3'!J36</f>
        <v>-3.3453345334533453</v>
      </c>
      <c r="D45" s="481">
        <f t="shared" si="3"/>
        <v>1.3408946364214542</v>
      </c>
      <c r="E45" s="481">
        <f t="shared" si="3"/>
        <v>-3.3453345334533453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51656</v>
      </c>
      <c r="C51" s="487">
        <v>6155</v>
      </c>
      <c r="D51" s="487">
        <v>1832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52525</v>
      </c>
      <c r="C52" s="487">
        <v>6040</v>
      </c>
      <c r="D52" s="487">
        <v>1979</v>
      </c>
      <c r="E52" s="488">
        <f t="shared" ref="E52:G70" si="11">IF($A$51=37802,IF(COUNTBLANK(B$51:B$70)&gt;0,#N/A,B52/B$51*100),IF(COUNTBLANK(B$51:B$75)&gt;0,#N/A,B52/B$51*100))</f>
        <v>101.68228279386713</v>
      </c>
      <c r="F52" s="488">
        <f t="shared" si="11"/>
        <v>98.131600324939072</v>
      </c>
      <c r="G52" s="488">
        <f t="shared" si="11"/>
        <v>108.0240174672489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53137</v>
      </c>
      <c r="C53" s="487">
        <v>5946</v>
      </c>
      <c r="D53" s="487">
        <v>2039</v>
      </c>
      <c r="E53" s="488">
        <f t="shared" si="11"/>
        <v>102.86704351866192</v>
      </c>
      <c r="F53" s="488">
        <f t="shared" si="11"/>
        <v>96.60438667749797</v>
      </c>
      <c r="G53" s="488">
        <f t="shared" si="11"/>
        <v>111.29912663755459</v>
      </c>
      <c r="H53" s="489">
        <f>IF(ISERROR(L53)=TRUE,IF(MONTH(A53)=MONTH(MAX(A$51:A$75)),A53,""),"")</f>
        <v>41883</v>
      </c>
      <c r="I53" s="488">
        <f t="shared" si="12"/>
        <v>102.86704351866192</v>
      </c>
      <c r="J53" s="488">
        <f t="shared" si="10"/>
        <v>96.60438667749797</v>
      </c>
      <c r="K53" s="488">
        <f t="shared" si="10"/>
        <v>111.29912663755459</v>
      </c>
      <c r="L53" s="488" t="e">
        <f t="shared" si="13"/>
        <v>#N/A</v>
      </c>
    </row>
    <row r="54" spans="1:14" ht="15" customHeight="1" x14ac:dyDescent="0.2">
      <c r="A54" s="490" t="s">
        <v>462</v>
      </c>
      <c r="B54" s="487">
        <v>52174</v>
      </c>
      <c r="C54" s="487">
        <v>6068</v>
      </c>
      <c r="D54" s="487">
        <v>2026</v>
      </c>
      <c r="E54" s="488">
        <f t="shared" si="11"/>
        <v>101.00278767229362</v>
      </c>
      <c r="F54" s="488">
        <f t="shared" si="11"/>
        <v>98.58651502843216</v>
      </c>
      <c r="G54" s="488">
        <f t="shared" si="11"/>
        <v>110.58951965065502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52422</v>
      </c>
      <c r="C55" s="487">
        <v>5824</v>
      </c>
      <c r="D55" s="487">
        <v>1965</v>
      </c>
      <c r="E55" s="488">
        <f t="shared" si="11"/>
        <v>101.48288678953075</v>
      </c>
      <c r="F55" s="488">
        <f t="shared" si="11"/>
        <v>94.622258326563767</v>
      </c>
      <c r="G55" s="488">
        <f t="shared" si="11"/>
        <v>107.25982532751092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53454</v>
      </c>
      <c r="C56" s="487">
        <v>5702</v>
      </c>
      <c r="D56" s="487">
        <v>2062</v>
      </c>
      <c r="E56" s="488">
        <f t="shared" si="11"/>
        <v>103.48071859996904</v>
      </c>
      <c r="F56" s="488">
        <f t="shared" si="11"/>
        <v>92.640129975629577</v>
      </c>
      <c r="G56" s="488">
        <f t="shared" si="11"/>
        <v>112.55458515283843</v>
      </c>
      <c r="H56" s="489" t="str">
        <f t="shared" si="14"/>
        <v/>
      </c>
      <c r="I56" s="488" t="str">
        <f t="shared" si="12"/>
        <v/>
      </c>
      <c r="J56" s="488" t="str">
        <f t="shared" si="10"/>
        <v/>
      </c>
      <c r="K56" s="488" t="str">
        <f t="shared" si="10"/>
        <v/>
      </c>
      <c r="L56" s="488" t="e">
        <f t="shared" si="13"/>
        <v>#N/A</v>
      </c>
    </row>
    <row r="57" spans="1:14" ht="15" customHeight="1" x14ac:dyDescent="0.2">
      <c r="A57" s="490">
        <v>42248</v>
      </c>
      <c r="B57" s="487">
        <v>54197</v>
      </c>
      <c r="C57" s="487">
        <v>5616</v>
      </c>
      <c r="D57" s="487">
        <v>2135</v>
      </c>
      <c r="E57" s="488">
        <f t="shared" si="11"/>
        <v>104.9190800681431</v>
      </c>
      <c r="F57" s="488">
        <f t="shared" si="11"/>
        <v>91.242891957757919</v>
      </c>
      <c r="G57" s="488">
        <f t="shared" si="11"/>
        <v>116.53930131004367</v>
      </c>
      <c r="H57" s="489">
        <f t="shared" si="14"/>
        <v>42248</v>
      </c>
      <c r="I57" s="488">
        <f t="shared" si="12"/>
        <v>104.9190800681431</v>
      </c>
      <c r="J57" s="488">
        <f t="shared" si="10"/>
        <v>91.242891957757919</v>
      </c>
      <c r="K57" s="488">
        <f t="shared" si="10"/>
        <v>116.53930131004367</v>
      </c>
      <c r="L57" s="488" t="e">
        <f t="shared" si="13"/>
        <v>#N/A</v>
      </c>
    </row>
    <row r="58" spans="1:14" ht="15" customHeight="1" x14ac:dyDescent="0.2">
      <c r="A58" s="490" t="s">
        <v>465</v>
      </c>
      <c r="B58" s="487">
        <v>53550</v>
      </c>
      <c r="C58" s="487">
        <v>5615</v>
      </c>
      <c r="D58" s="487">
        <v>2065</v>
      </c>
      <c r="E58" s="488">
        <f t="shared" si="11"/>
        <v>103.66656341954467</v>
      </c>
      <c r="F58" s="488">
        <f t="shared" si="11"/>
        <v>91.226645004061737</v>
      </c>
      <c r="G58" s="488">
        <f t="shared" si="11"/>
        <v>112.71834061135371</v>
      </c>
      <c r="H58" s="489" t="str">
        <f t="shared" si="14"/>
        <v/>
      </c>
      <c r="I58" s="488" t="str">
        <f t="shared" si="12"/>
        <v/>
      </c>
      <c r="J58" s="488" t="str">
        <f t="shared" si="10"/>
        <v/>
      </c>
      <c r="K58" s="488" t="str">
        <f t="shared" si="10"/>
        <v/>
      </c>
      <c r="L58" s="488" t="e">
        <f t="shared" si="13"/>
        <v>#N/A</v>
      </c>
    </row>
    <row r="59" spans="1:14" ht="15" customHeight="1" x14ac:dyDescent="0.2">
      <c r="A59" s="490" t="s">
        <v>466</v>
      </c>
      <c r="B59" s="487">
        <v>53461</v>
      </c>
      <c r="C59" s="487">
        <v>5631</v>
      </c>
      <c r="D59" s="487">
        <v>2112</v>
      </c>
      <c r="E59" s="488">
        <f t="shared" si="11"/>
        <v>103.49426978472975</v>
      </c>
      <c r="F59" s="488">
        <f t="shared" si="11"/>
        <v>91.486596263200653</v>
      </c>
      <c r="G59" s="488">
        <f t="shared" si="11"/>
        <v>115.28384279475983</v>
      </c>
      <c r="H59" s="489" t="str">
        <f t="shared" si="14"/>
        <v/>
      </c>
      <c r="I59" s="488" t="str">
        <f t="shared" si="12"/>
        <v/>
      </c>
      <c r="J59" s="488" t="str">
        <f t="shared" si="10"/>
        <v/>
      </c>
      <c r="K59" s="488" t="str">
        <f t="shared" si="10"/>
        <v/>
      </c>
      <c r="L59" s="488" t="e">
        <f t="shared" si="13"/>
        <v>#N/A</v>
      </c>
    </row>
    <row r="60" spans="1:14" ht="15" customHeight="1" x14ac:dyDescent="0.2">
      <c r="A60" s="490" t="s">
        <v>467</v>
      </c>
      <c r="B60" s="487">
        <v>54132</v>
      </c>
      <c r="C60" s="487">
        <v>5600</v>
      </c>
      <c r="D60" s="487">
        <v>2153</v>
      </c>
      <c r="E60" s="488">
        <f t="shared" si="11"/>
        <v>104.79324763822208</v>
      </c>
      <c r="F60" s="488">
        <f t="shared" si="11"/>
        <v>90.982940698619004</v>
      </c>
      <c r="G60" s="488">
        <f t="shared" si="11"/>
        <v>117.52183406113537</v>
      </c>
      <c r="H60" s="489" t="str">
        <f t="shared" si="14"/>
        <v/>
      </c>
      <c r="I60" s="488" t="str">
        <f t="shared" si="12"/>
        <v/>
      </c>
      <c r="J60" s="488" t="str">
        <f t="shared" si="10"/>
        <v/>
      </c>
      <c r="K60" s="488" t="str">
        <f t="shared" si="10"/>
        <v/>
      </c>
      <c r="L60" s="488" t="e">
        <f t="shared" si="13"/>
        <v>#N/A</v>
      </c>
    </row>
    <row r="61" spans="1:14" ht="15" customHeight="1" x14ac:dyDescent="0.2">
      <c r="A61" s="490">
        <v>42614</v>
      </c>
      <c r="B61" s="487">
        <v>54794</v>
      </c>
      <c r="C61" s="487">
        <v>5544</v>
      </c>
      <c r="D61" s="487">
        <v>2180</v>
      </c>
      <c r="E61" s="488">
        <f t="shared" si="11"/>
        <v>106.0748025398792</v>
      </c>
      <c r="F61" s="488">
        <f t="shared" si="11"/>
        <v>90.073111291632827</v>
      </c>
      <c r="G61" s="488">
        <f t="shared" si="11"/>
        <v>118.99563318777294</v>
      </c>
      <c r="H61" s="489">
        <f t="shared" si="14"/>
        <v>42614</v>
      </c>
      <c r="I61" s="488">
        <f t="shared" si="12"/>
        <v>106.0748025398792</v>
      </c>
      <c r="J61" s="488">
        <f t="shared" si="10"/>
        <v>90.073111291632827</v>
      </c>
      <c r="K61" s="488">
        <f t="shared" si="10"/>
        <v>118.99563318777294</v>
      </c>
      <c r="L61" s="488" t="e">
        <f t="shared" si="13"/>
        <v>#N/A</v>
      </c>
    </row>
    <row r="62" spans="1:14" ht="15" customHeight="1" x14ac:dyDescent="0.2">
      <c r="A62" s="490" t="s">
        <v>468</v>
      </c>
      <c r="B62" s="487">
        <v>54275</v>
      </c>
      <c r="C62" s="487">
        <v>5458</v>
      </c>
      <c r="D62" s="487">
        <v>2106</v>
      </c>
      <c r="E62" s="488">
        <f t="shared" si="11"/>
        <v>105.07007898404832</v>
      </c>
      <c r="F62" s="488">
        <f t="shared" si="11"/>
        <v>88.675873273761169</v>
      </c>
      <c r="G62" s="488">
        <f t="shared" si="11"/>
        <v>114.95633187772927</v>
      </c>
      <c r="H62" s="489" t="str">
        <f t="shared" si="14"/>
        <v/>
      </c>
      <c r="I62" s="488" t="str">
        <f t="shared" si="12"/>
        <v/>
      </c>
      <c r="J62" s="488" t="str">
        <f t="shared" si="10"/>
        <v/>
      </c>
      <c r="K62" s="488" t="str">
        <f t="shared" si="10"/>
        <v/>
      </c>
      <c r="L62" s="488" t="e">
        <f t="shared" si="13"/>
        <v>#N/A</v>
      </c>
    </row>
    <row r="63" spans="1:14" ht="15" customHeight="1" x14ac:dyDescent="0.2">
      <c r="A63" s="490" t="s">
        <v>469</v>
      </c>
      <c r="B63" s="487">
        <v>54492</v>
      </c>
      <c r="C63" s="487">
        <v>5445</v>
      </c>
      <c r="D63" s="487">
        <v>2152</v>
      </c>
      <c r="E63" s="488">
        <f t="shared" si="11"/>
        <v>105.49016571163079</v>
      </c>
      <c r="F63" s="488">
        <f t="shared" si="11"/>
        <v>88.464662875710815</v>
      </c>
      <c r="G63" s="488">
        <f t="shared" si="11"/>
        <v>117.46724890829694</v>
      </c>
      <c r="H63" s="489" t="str">
        <f t="shared" si="14"/>
        <v/>
      </c>
      <c r="I63" s="488" t="str">
        <f t="shared" si="12"/>
        <v/>
      </c>
      <c r="J63" s="488" t="str">
        <f t="shared" si="10"/>
        <v/>
      </c>
      <c r="K63" s="488" t="str">
        <f t="shared" si="10"/>
        <v/>
      </c>
      <c r="L63" s="488" t="e">
        <f t="shared" si="13"/>
        <v>#N/A</v>
      </c>
    </row>
    <row r="64" spans="1:14" ht="15" customHeight="1" x14ac:dyDescent="0.2">
      <c r="A64" s="490" t="s">
        <v>470</v>
      </c>
      <c r="B64" s="487">
        <v>55254</v>
      </c>
      <c r="C64" s="487">
        <v>5564</v>
      </c>
      <c r="D64" s="487">
        <v>2279</v>
      </c>
      <c r="E64" s="488">
        <f t="shared" si="11"/>
        <v>106.96530896701255</v>
      </c>
      <c r="F64" s="488">
        <f t="shared" si="11"/>
        <v>90.398050365556458</v>
      </c>
      <c r="G64" s="488">
        <f t="shared" si="11"/>
        <v>124.39956331877728</v>
      </c>
      <c r="H64" s="489" t="str">
        <f t="shared" si="14"/>
        <v/>
      </c>
      <c r="I64" s="488" t="str">
        <f t="shared" si="12"/>
        <v/>
      </c>
      <c r="J64" s="488" t="str">
        <f t="shared" si="10"/>
        <v/>
      </c>
      <c r="K64" s="488" t="str">
        <f t="shared" si="10"/>
        <v/>
      </c>
      <c r="L64" s="488" t="e">
        <f t="shared" si="13"/>
        <v>#N/A</v>
      </c>
    </row>
    <row r="65" spans="1:12" ht="15" customHeight="1" x14ac:dyDescent="0.2">
      <c r="A65" s="490">
        <v>42979</v>
      </c>
      <c r="B65" s="487">
        <v>55824</v>
      </c>
      <c r="C65" s="487">
        <v>5615</v>
      </c>
      <c r="D65" s="487">
        <v>2326</v>
      </c>
      <c r="E65" s="488">
        <f t="shared" si="11"/>
        <v>108.06876258324299</v>
      </c>
      <c r="F65" s="488">
        <f t="shared" si="11"/>
        <v>91.226645004061737</v>
      </c>
      <c r="G65" s="488">
        <f t="shared" si="11"/>
        <v>126.96506550218341</v>
      </c>
      <c r="H65" s="489">
        <f t="shared" si="14"/>
        <v>42979</v>
      </c>
      <c r="I65" s="488">
        <f t="shared" si="12"/>
        <v>108.06876258324299</v>
      </c>
      <c r="J65" s="488">
        <f t="shared" si="10"/>
        <v>91.226645004061737</v>
      </c>
      <c r="K65" s="488">
        <f t="shared" si="10"/>
        <v>126.96506550218341</v>
      </c>
      <c r="L65" s="488" t="e">
        <f t="shared" si="13"/>
        <v>#N/A</v>
      </c>
    </row>
    <row r="66" spans="1:12" ht="15" customHeight="1" x14ac:dyDescent="0.2">
      <c r="A66" s="490" t="s">
        <v>471</v>
      </c>
      <c r="B66" s="487">
        <v>55262</v>
      </c>
      <c r="C66" s="487">
        <v>5609</v>
      </c>
      <c r="D66" s="487">
        <v>2319</v>
      </c>
      <c r="E66" s="488">
        <f t="shared" si="11"/>
        <v>106.98079603531052</v>
      </c>
      <c r="F66" s="488">
        <f t="shared" si="11"/>
        <v>91.129163281884644</v>
      </c>
      <c r="G66" s="488">
        <f t="shared" si="11"/>
        <v>126.58296943231441</v>
      </c>
      <c r="H66" s="489" t="str">
        <f t="shared" si="14"/>
        <v/>
      </c>
      <c r="I66" s="488" t="str">
        <f t="shared" si="12"/>
        <v/>
      </c>
      <c r="J66" s="488" t="str">
        <f t="shared" si="10"/>
        <v/>
      </c>
      <c r="K66" s="488" t="str">
        <f t="shared" si="10"/>
        <v/>
      </c>
      <c r="L66" s="488" t="e">
        <f t="shared" si="13"/>
        <v>#N/A</v>
      </c>
    </row>
    <row r="67" spans="1:12" ht="15" customHeight="1" x14ac:dyDescent="0.2">
      <c r="A67" s="490" t="s">
        <v>472</v>
      </c>
      <c r="B67" s="487">
        <v>55251</v>
      </c>
      <c r="C67" s="487">
        <v>5581</v>
      </c>
      <c r="D67" s="487">
        <v>2318</v>
      </c>
      <c r="E67" s="488">
        <f t="shared" si="11"/>
        <v>106.95950131640079</v>
      </c>
      <c r="F67" s="488">
        <f t="shared" si="11"/>
        <v>90.674248578391541</v>
      </c>
      <c r="G67" s="488">
        <f t="shared" si="11"/>
        <v>126.52838427947599</v>
      </c>
      <c r="H67" s="489" t="str">
        <f t="shared" si="14"/>
        <v/>
      </c>
      <c r="I67" s="488" t="str">
        <f t="shared" si="12"/>
        <v/>
      </c>
      <c r="J67" s="488" t="str">
        <f t="shared" si="12"/>
        <v/>
      </c>
      <c r="K67" s="488" t="str">
        <f t="shared" si="12"/>
        <v/>
      </c>
      <c r="L67" s="488" t="e">
        <f t="shared" si="13"/>
        <v>#N/A</v>
      </c>
    </row>
    <row r="68" spans="1:12" ht="15" customHeight="1" x14ac:dyDescent="0.2">
      <c r="A68" s="490" t="s">
        <v>473</v>
      </c>
      <c r="B68" s="487">
        <v>55525</v>
      </c>
      <c r="C68" s="487">
        <v>5682</v>
      </c>
      <c r="D68" s="487">
        <v>2423</v>
      </c>
      <c r="E68" s="488">
        <f t="shared" si="11"/>
        <v>107.48993340560631</v>
      </c>
      <c r="F68" s="488">
        <f t="shared" si="11"/>
        <v>92.315190901705932</v>
      </c>
      <c r="G68" s="488">
        <f t="shared" si="11"/>
        <v>132.25982532751092</v>
      </c>
      <c r="H68" s="489" t="str">
        <f t="shared" si="14"/>
        <v/>
      </c>
      <c r="I68" s="488" t="str">
        <f t="shared" si="12"/>
        <v/>
      </c>
      <c r="J68" s="488" t="str">
        <f t="shared" si="12"/>
        <v/>
      </c>
      <c r="K68" s="488" t="str">
        <f t="shared" si="12"/>
        <v/>
      </c>
      <c r="L68" s="488" t="e">
        <f t="shared" si="13"/>
        <v>#N/A</v>
      </c>
    </row>
    <row r="69" spans="1:12" ht="15" customHeight="1" x14ac:dyDescent="0.2">
      <c r="A69" s="490">
        <v>43344</v>
      </c>
      <c r="B69" s="487">
        <v>56178</v>
      </c>
      <c r="C69" s="487">
        <v>5596</v>
      </c>
      <c r="D69" s="487">
        <v>2486</v>
      </c>
      <c r="E69" s="488">
        <f t="shared" si="11"/>
        <v>108.75406535542822</v>
      </c>
      <c r="F69" s="488">
        <f t="shared" si="11"/>
        <v>90.917952883834289</v>
      </c>
      <c r="G69" s="488">
        <f t="shared" si="11"/>
        <v>135.69868995633186</v>
      </c>
      <c r="H69" s="489">
        <f t="shared" si="14"/>
        <v>43344</v>
      </c>
      <c r="I69" s="488">
        <f t="shared" si="12"/>
        <v>108.75406535542822</v>
      </c>
      <c r="J69" s="488">
        <f t="shared" si="12"/>
        <v>90.917952883834289</v>
      </c>
      <c r="K69" s="488">
        <f t="shared" si="12"/>
        <v>135.69868995633186</v>
      </c>
      <c r="L69" s="488" t="e">
        <f t="shared" si="13"/>
        <v>#N/A</v>
      </c>
    </row>
    <row r="70" spans="1:12" ht="15" customHeight="1" x14ac:dyDescent="0.2">
      <c r="A70" s="490" t="s">
        <v>474</v>
      </c>
      <c r="B70" s="487">
        <v>55814</v>
      </c>
      <c r="C70" s="487">
        <v>5497</v>
      </c>
      <c r="D70" s="487">
        <v>2438</v>
      </c>
      <c r="E70" s="488">
        <f t="shared" si="11"/>
        <v>108.04940374787053</v>
      </c>
      <c r="F70" s="488">
        <f t="shared" si="11"/>
        <v>89.309504467912276</v>
      </c>
      <c r="G70" s="488">
        <f t="shared" si="11"/>
        <v>133.07860262008734</v>
      </c>
      <c r="H70" s="489" t="str">
        <f t="shared" si="14"/>
        <v/>
      </c>
      <c r="I70" s="488" t="str">
        <f t="shared" si="12"/>
        <v/>
      </c>
      <c r="J70" s="488" t="str">
        <f t="shared" si="12"/>
        <v/>
      </c>
      <c r="K70" s="488" t="str">
        <f t="shared" si="12"/>
        <v/>
      </c>
      <c r="L70" s="488" t="e">
        <f t="shared" si="13"/>
        <v>#N/A</v>
      </c>
    </row>
    <row r="71" spans="1:12" ht="15" customHeight="1" x14ac:dyDescent="0.2">
      <c r="A71" s="490" t="s">
        <v>475</v>
      </c>
      <c r="B71" s="487">
        <v>55774</v>
      </c>
      <c r="C71" s="487">
        <v>5444</v>
      </c>
      <c r="D71" s="487">
        <v>2484</v>
      </c>
      <c r="E71" s="491">
        <f t="shared" ref="E71:G75" si="15">IF($A$51=37802,IF(COUNTBLANK(B$51:B$70)&gt;0,#N/A,IF(ISBLANK(B71)=FALSE,B71/B$51*100,#N/A)),IF(COUNTBLANK(B$51:B$75)&gt;0,#N/A,B71/B$51*100))</f>
        <v>107.97196840638068</v>
      </c>
      <c r="F71" s="491">
        <f t="shared" si="15"/>
        <v>88.448415922014618</v>
      </c>
      <c r="G71" s="491">
        <f t="shared" si="15"/>
        <v>135.58951965065503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55955</v>
      </c>
      <c r="C72" s="487">
        <v>5530</v>
      </c>
      <c r="D72" s="487">
        <v>2556</v>
      </c>
      <c r="E72" s="491">
        <f t="shared" si="15"/>
        <v>108.32236332662227</v>
      </c>
      <c r="F72" s="491">
        <f t="shared" si="15"/>
        <v>89.845653939886276</v>
      </c>
      <c r="G72" s="491">
        <f t="shared" si="15"/>
        <v>139.51965065502182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56629</v>
      </c>
      <c r="C73" s="487">
        <v>5409</v>
      </c>
      <c r="D73" s="487">
        <v>2590</v>
      </c>
      <c r="E73" s="491">
        <f t="shared" si="15"/>
        <v>109.62714883072636</v>
      </c>
      <c r="F73" s="491">
        <f t="shared" si="15"/>
        <v>87.879772542648254</v>
      </c>
      <c r="G73" s="491">
        <f t="shared" si="15"/>
        <v>141.37554585152839</v>
      </c>
      <c r="H73" s="492">
        <f>IF(A$51=37802,IF(ISERROR(L73)=TRUE,IF(ISBLANK(A73)=FALSE,IF(MONTH(A73)=MONTH(MAX(A$51:A$75)),A73,""),""),""),IF(ISERROR(L73)=TRUE,IF(MONTH(A73)=MONTH(MAX(A$51:A$75)),A73,""),""))</f>
        <v>43709</v>
      </c>
      <c r="I73" s="488">
        <f t="shared" si="12"/>
        <v>109.62714883072636</v>
      </c>
      <c r="J73" s="488">
        <f t="shared" si="12"/>
        <v>87.879772542648254</v>
      </c>
      <c r="K73" s="488">
        <f t="shared" si="12"/>
        <v>141.37554585152839</v>
      </c>
      <c r="L73" s="488" t="e">
        <f t="shared" si="13"/>
        <v>#N/A</v>
      </c>
    </row>
    <row r="74" spans="1:12" ht="15" customHeight="1" x14ac:dyDescent="0.2">
      <c r="A74" s="490" t="s">
        <v>477</v>
      </c>
      <c r="B74" s="487">
        <v>56207</v>
      </c>
      <c r="C74" s="487">
        <v>5346</v>
      </c>
      <c r="D74" s="487">
        <v>2571</v>
      </c>
      <c r="E74" s="491">
        <f t="shared" si="15"/>
        <v>108.81020597800837</v>
      </c>
      <c r="F74" s="491">
        <f t="shared" si="15"/>
        <v>86.856214459788788</v>
      </c>
      <c r="G74" s="491">
        <f t="shared" si="15"/>
        <v>140.33842794759826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56079</v>
      </c>
      <c r="C75" s="493">
        <v>5235</v>
      </c>
      <c r="D75" s="493">
        <v>2455</v>
      </c>
      <c r="E75" s="491">
        <f t="shared" si="15"/>
        <v>108.56241288524082</v>
      </c>
      <c r="F75" s="491">
        <f t="shared" si="15"/>
        <v>85.052802599512589</v>
      </c>
      <c r="G75" s="491">
        <f t="shared" si="15"/>
        <v>134.00655021834061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109.62714883072636</v>
      </c>
      <c r="J77" s="488">
        <f>IF(J75&lt;&gt;"",J75,IF(J74&lt;&gt;"",J74,IF(J73&lt;&gt;"",J73,IF(J72&lt;&gt;"",J72,IF(J71&lt;&gt;"",J71,IF(J70&lt;&gt;"",J70,""))))))</f>
        <v>87.879772542648254</v>
      </c>
      <c r="K77" s="488">
        <f>IF(K75&lt;&gt;"",K75,IF(K74&lt;&gt;"",K74,IF(K73&lt;&gt;"",K73,IF(K72&lt;&gt;"",K72,IF(K71&lt;&gt;"",K71,IF(K70&lt;&gt;"",K70,""))))))</f>
        <v>141.37554585152839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+9,6%</v>
      </c>
      <c r="J79" s="488" t="str">
        <f>"GeB - ausschließlich: "&amp;IF(J77&gt;100,"+","")&amp;TEXT(J77-100,"0,0")&amp;"%"</f>
        <v>GeB - ausschließlich: -12,1%</v>
      </c>
      <c r="K79" s="488" t="str">
        <f>"GeB - im Nebenjob: "&amp;IF(K77&gt;100,"+","")&amp;TEXT(K77-100,"0,0")&amp;"%"</f>
        <v>GeB - im Nebenjob: +41,4%</v>
      </c>
    </row>
    <row r="81" spans="9:9" ht="15" customHeight="1" x14ac:dyDescent="0.2">
      <c r="I81" s="488" t="str">
        <f>IF(ISERROR(HLOOKUP(1,I$78:K$79,2,FALSE)),"",HLOOKUP(1,I$78:K$79,2,FALSE))</f>
        <v>GeB - im Nebenjob: +41,4%</v>
      </c>
    </row>
    <row r="82" spans="9:9" ht="15" customHeight="1" x14ac:dyDescent="0.2">
      <c r="I82" s="488" t="str">
        <f>IF(ISERROR(HLOOKUP(2,I$78:K$79,2,FALSE)),"",HLOOKUP(2,I$78:K$79,2,FALSE))</f>
        <v>SvB: +9,6%</v>
      </c>
    </row>
    <row r="83" spans="9:9" ht="15" customHeight="1" x14ac:dyDescent="0.2">
      <c r="I83" s="488" t="str">
        <f>IF(ISERROR(HLOOKUP(3,I$78:K$79,2,FALSE)),"",HLOOKUP(3,I$78:K$79,2,FALSE))</f>
        <v>GeB - ausschließlich: -12,1%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56079</v>
      </c>
      <c r="E12" s="114">
        <v>56207</v>
      </c>
      <c r="F12" s="114">
        <v>56629</v>
      </c>
      <c r="G12" s="114">
        <v>55955</v>
      </c>
      <c r="H12" s="114">
        <v>55774</v>
      </c>
      <c r="I12" s="115">
        <v>305</v>
      </c>
      <c r="J12" s="116">
        <v>0.54684978663893569</v>
      </c>
      <c r="N12" s="117"/>
    </row>
    <row r="13" spans="1:15" s="110" customFormat="1" ht="13.5" customHeight="1" x14ac:dyDescent="0.2">
      <c r="A13" s="118" t="s">
        <v>105</v>
      </c>
      <c r="B13" s="119" t="s">
        <v>106</v>
      </c>
      <c r="C13" s="113">
        <v>53.868649583623103</v>
      </c>
      <c r="D13" s="114">
        <v>30209</v>
      </c>
      <c r="E13" s="114">
        <v>30221</v>
      </c>
      <c r="F13" s="114">
        <v>30643</v>
      </c>
      <c r="G13" s="114">
        <v>30274</v>
      </c>
      <c r="H13" s="114">
        <v>30071</v>
      </c>
      <c r="I13" s="115">
        <v>138</v>
      </c>
      <c r="J13" s="116">
        <v>0.45891390376109875</v>
      </c>
    </row>
    <row r="14" spans="1:15" s="110" customFormat="1" ht="13.5" customHeight="1" x14ac:dyDescent="0.2">
      <c r="A14" s="120"/>
      <c r="B14" s="119" t="s">
        <v>107</v>
      </c>
      <c r="C14" s="113">
        <v>46.131350416376897</v>
      </c>
      <c r="D14" s="114">
        <v>25870</v>
      </c>
      <c r="E14" s="114">
        <v>25986</v>
      </c>
      <c r="F14" s="114">
        <v>25986</v>
      </c>
      <c r="G14" s="114">
        <v>25681</v>
      </c>
      <c r="H14" s="114">
        <v>25703</v>
      </c>
      <c r="I14" s="115">
        <v>167</v>
      </c>
      <c r="J14" s="116">
        <v>0.64972960354822396</v>
      </c>
    </row>
    <row r="15" spans="1:15" s="110" customFormat="1" ht="13.5" customHeight="1" x14ac:dyDescent="0.2">
      <c r="A15" s="118" t="s">
        <v>105</v>
      </c>
      <c r="B15" s="121" t="s">
        <v>108</v>
      </c>
      <c r="C15" s="113">
        <v>7.1363612047290426</v>
      </c>
      <c r="D15" s="114">
        <v>4002</v>
      </c>
      <c r="E15" s="114">
        <v>4112</v>
      </c>
      <c r="F15" s="114">
        <v>4145</v>
      </c>
      <c r="G15" s="114">
        <v>3644</v>
      </c>
      <c r="H15" s="114">
        <v>3702</v>
      </c>
      <c r="I15" s="115">
        <v>300</v>
      </c>
      <c r="J15" s="116">
        <v>8.1037277147487838</v>
      </c>
    </row>
    <row r="16" spans="1:15" s="110" customFormat="1" ht="13.5" customHeight="1" x14ac:dyDescent="0.2">
      <c r="A16" s="118"/>
      <c r="B16" s="121" t="s">
        <v>109</v>
      </c>
      <c r="C16" s="113">
        <v>66.937712869345035</v>
      </c>
      <c r="D16" s="114">
        <v>37538</v>
      </c>
      <c r="E16" s="114">
        <v>37530</v>
      </c>
      <c r="F16" s="114">
        <v>37973</v>
      </c>
      <c r="G16" s="114">
        <v>38062</v>
      </c>
      <c r="H16" s="114">
        <v>38028</v>
      </c>
      <c r="I16" s="115">
        <v>-490</v>
      </c>
      <c r="J16" s="116">
        <v>-1.288524245292942</v>
      </c>
    </row>
    <row r="17" spans="1:10" s="110" customFormat="1" ht="13.5" customHeight="1" x14ac:dyDescent="0.2">
      <c r="A17" s="118"/>
      <c r="B17" s="121" t="s">
        <v>110</v>
      </c>
      <c r="C17" s="113">
        <v>24.806077141175841</v>
      </c>
      <c r="D17" s="114">
        <v>13911</v>
      </c>
      <c r="E17" s="114">
        <v>13967</v>
      </c>
      <c r="F17" s="114">
        <v>13940</v>
      </c>
      <c r="G17" s="114">
        <v>13701</v>
      </c>
      <c r="H17" s="114">
        <v>13515</v>
      </c>
      <c r="I17" s="115">
        <v>396</v>
      </c>
      <c r="J17" s="116">
        <v>2.9300776914539401</v>
      </c>
    </row>
    <row r="18" spans="1:10" s="110" customFormat="1" ht="13.5" customHeight="1" x14ac:dyDescent="0.2">
      <c r="A18" s="120"/>
      <c r="B18" s="121" t="s">
        <v>111</v>
      </c>
      <c r="C18" s="113">
        <v>1.1198487847500846</v>
      </c>
      <c r="D18" s="114">
        <v>628</v>
      </c>
      <c r="E18" s="114">
        <v>598</v>
      </c>
      <c r="F18" s="114">
        <v>571</v>
      </c>
      <c r="G18" s="114">
        <v>548</v>
      </c>
      <c r="H18" s="114">
        <v>529</v>
      </c>
      <c r="I18" s="115">
        <v>99</v>
      </c>
      <c r="J18" s="116">
        <v>18.714555765595463</v>
      </c>
    </row>
    <row r="19" spans="1:10" s="110" customFormat="1" ht="13.5" customHeight="1" x14ac:dyDescent="0.2">
      <c r="A19" s="120"/>
      <c r="B19" s="121" t="s">
        <v>112</v>
      </c>
      <c r="C19" s="113">
        <v>0.34237415075161826</v>
      </c>
      <c r="D19" s="114">
        <v>192</v>
      </c>
      <c r="E19" s="114">
        <v>164</v>
      </c>
      <c r="F19" s="114">
        <v>158</v>
      </c>
      <c r="G19" s="114">
        <v>140</v>
      </c>
      <c r="H19" s="114">
        <v>148</v>
      </c>
      <c r="I19" s="115">
        <v>44</v>
      </c>
      <c r="J19" s="116">
        <v>29.72972972972973</v>
      </c>
    </row>
    <row r="20" spans="1:10" s="110" customFormat="1" ht="13.5" customHeight="1" x14ac:dyDescent="0.2">
      <c r="A20" s="118" t="s">
        <v>113</v>
      </c>
      <c r="B20" s="122" t="s">
        <v>114</v>
      </c>
      <c r="C20" s="113">
        <v>70.53442465093886</v>
      </c>
      <c r="D20" s="114">
        <v>39555</v>
      </c>
      <c r="E20" s="114">
        <v>39676</v>
      </c>
      <c r="F20" s="114">
        <v>40160</v>
      </c>
      <c r="G20" s="114">
        <v>39847</v>
      </c>
      <c r="H20" s="114">
        <v>39799</v>
      </c>
      <c r="I20" s="115">
        <v>-244</v>
      </c>
      <c r="J20" s="116">
        <v>-0.61308073067162494</v>
      </c>
    </row>
    <row r="21" spans="1:10" s="110" customFormat="1" ht="13.5" customHeight="1" x14ac:dyDescent="0.2">
      <c r="A21" s="120"/>
      <c r="B21" s="122" t="s">
        <v>115</v>
      </c>
      <c r="C21" s="113">
        <v>29.465575349061147</v>
      </c>
      <c r="D21" s="114">
        <v>16524</v>
      </c>
      <c r="E21" s="114">
        <v>16531</v>
      </c>
      <c r="F21" s="114">
        <v>16469</v>
      </c>
      <c r="G21" s="114">
        <v>16108</v>
      </c>
      <c r="H21" s="114">
        <v>15975</v>
      </c>
      <c r="I21" s="115">
        <v>549</v>
      </c>
      <c r="J21" s="116">
        <v>3.436619718309859</v>
      </c>
    </row>
    <row r="22" spans="1:10" s="110" customFormat="1" ht="13.5" customHeight="1" x14ac:dyDescent="0.2">
      <c r="A22" s="118" t="s">
        <v>113</v>
      </c>
      <c r="B22" s="122" t="s">
        <v>116</v>
      </c>
      <c r="C22" s="113">
        <v>93.526988712352221</v>
      </c>
      <c r="D22" s="114">
        <v>52449</v>
      </c>
      <c r="E22" s="114">
        <v>52675</v>
      </c>
      <c r="F22" s="114">
        <v>53101</v>
      </c>
      <c r="G22" s="114">
        <v>52482</v>
      </c>
      <c r="H22" s="114">
        <v>52383</v>
      </c>
      <c r="I22" s="115">
        <v>66</v>
      </c>
      <c r="J22" s="116">
        <v>0.12599507473798752</v>
      </c>
    </row>
    <row r="23" spans="1:10" s="110" customFormat="1" ht="13.5" customHeight="1" x14ac:dyDescent="0.2">
      <c r="A23" s="123"/>
      <c r="B23" s="124" t="s">
        <v>117</v>
      </c>
      <c r="C23" s="125">
        <v>6.4284313201019989</v>
      </c>
      <c r="D23" s="114">
        <v>3605</v>
      </c>
      <c r="E23" s="114">
        <v>3509</v>
      </c>
      <c r="F23" s="114">
        <v>3506</v>
      </c>
      <c r="G23" s="114">
        <v>3452</v>
      </c>
      <c r="H23" s="114">
        <v>3370</v>
      </c>
      <c r="I23" s="115">
        <v>235</v>
      </c>
      <c r="J23" s="116">
        <v>6.9732937685459939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7690</v>
      </c>
      <c r="E26" s="114">
        <v>7917</v>
      </c>
      <c r="F26" s="114">
        <v>7999</v>
      </c>
      <c r="G26" s="114">
        <v>8086</v>
      </c>
      <c r="H26" s="140">
        <v>7928</v>
      </c>
      <c r="I26" s="115">
        <v>-238</v>
      </c>
      <c r="J26" s="116">
        <v>-3.0020181634712411</v>
      </c>
    </row>
    <row r="27" spans="1:10" s="110" customFormat="1" ht="13.5" customHeight="1" x14ac:dyDescent="0.2">
      <c r="A27" s="118" t="s">
        <v>105</v>
      </c>
      <c r="B27" s="119" t="s">
        <v>106</v>
      </c>
      <c r="C27" s="113">
        <v>46.488946684005199</v>
      </c>
      <c r="D27" s="115">
        <v>3575</v>
      </c>
      <c r="E27" s="114">
        <v>3654</v>
      </c>
      <c r="F27" s="114">
        <v>3688</v>
      </c>
      <c r="G27" s="114">
        <v>3758</v>
      </c>
      <c r="H27" s="140">
        <v>3712</v>
      </c>
      <c r="I27" s="115">
        <v>-137</v>
      </c>
      <c r="J27" s="116">
        <v>-3.6907327586206895</v>
      </c>
    </row>
    <row r="28" spans="1:10" s="110" customFormat="1" ht="13.5" customHeight="1" x14ac:dyDescent="0.2">
      <c r="A28" s="120"/>
      <c r="B28" s="119" t="s">
        <v>107</v>
      </c>
      <c r="C28" s="113">
        <v>53.511053315994801</v>
      </c>
      <c r="D28" s="115">
        <v>4115</v>
      </c>
      <c r="E28" s="114">
        <v>4263</v>
      </c>
      <c r="F28" s="114">
        <v>4311</v>
      </c>
      <c r="G28" s="114">
        <v>4328</v>
      </c>
      <c r="H28" s="140">
        <v>4216</v>
      </c>
      <c r="I28" s="115">
        <v>-101</v>
      </c>
      <c r="J28" s="116">
        <v>-2.3956356736242883</v>
      </c>
    </row>
    <row r="29" spans="1:10" s="110" customFormat="1" ht="13.5" customHeight="1" x14ac:dyDescent="0.2">
      <c r="A29" s="118" t="s">
        <v>105</v>
      </c>
      <c r="B29" s="121" t="s">
        <v>108</v>
      </c>
      <c r="C29" s="113">
        <v>13.979193758127439</v>
      </c>
      <c r="D29" s="115">
        <v>1075</v>
      </c>
      <c r="E29" s="114">
        <v>1081</v>
      </c>
      <c r="F29" s="114">
        <v>1125</v>
      </c>
      <c r="G29" s="114">
        <v>1181</v>
      </c>
      <c r="H29" s="140">
        <v>1037</v>
      </c>
      <c r="I29" s="115">
        <v>38</v>
      </c>
      <c r="J29" s="116">
        <v>3.664416586306654</v>
      </c>
    </row>
    <row r="30" spans="1:10" s="110" customFormat="1" ht="13.5" customHeight="1" x14ac:dyDescent="0.2">
      <c r="A30" s="118"/>
      <c r="B30" s="121" t="s">
        <v>109</v>
      </c>
      <c r="C30" s="113">
        <v>39.570871261378414</v>
      </c>
      <c r="D30" s="115">
        <v>3043</v>
      </c>
      <c r="E30" s="114">
        <v>3143</v>
      </c>
      <c r="F30" s="114">
        <v>3161</v>
      </c>
      <c r="G30" s="114">
        <v>3172</v>
      </c>
      <c r="H30" s="140">
        <v>3198</v>
      </c>
      <c r="I30" s="115">
        <v>-155</v>
      </c>
      <c r="J30" s="116">
        <v>-4.8467792370231395</v>
      </c>
    </row>
    <row r="31" spans="1:10" s="110" customFormat="1" ht="13.5" customHeight="1" x14ac:dyDescent="0.2">
      <c r="A31" s="118"/>
      <c r="B31" s="121" t="s">
        <v>110</v>
      </c>
      <c r="C31" s="113">
        <v>22.418725617685304</v>
      </c>
      <c r="D31" s="115">
        <v>1724</v>
      </c>
      <c r="E31" s="114">
        <v>1770</v>
      </c>
      <c r="F31" s="114">
        <v>1795</v>
      </c>
      <c r="G31" s="114">
        <v>1822</v>
      </c>
      <c r="H31" s="140">
        <v>1870</v>
      </c>
      <c r="I31" s="115">
        <v>-146</v>
      </c>
      <c r="J31" s="116">
        <v>-7.8074866310160429</v>
      </c>
    </row>
    <row r="32" spans="1:10" s="110" customFormat="1" ht="13.5" customHeight="1" x14ac:dyDescent="0.2">
      <c r="A32" s="120"/>
      <c r="B32" s="121" t="s">
        <v>111</v>
      </c>
      <c r="C32" s="113">
        <v>24.031209362808841</v>
      </c>
      <c r="D32" s="115">
        <v>1848</v>
      </c>
      <c r="E32" s="114">
        <v>1923</v>
      </c>
      <c r="F32" s="114">
        <v>1918</v>
      </c>
      <c r="G32" s="114">
        <v>1911</v>
      </c>
      <c r="H32" s="140">
        <v>1823</v>
      </c>
      <c r="I32" s="115">
        <v>25</v>
      </c>
      <c r="J32" s="116">
        <v>1.3713658804168953</v>
      </c>
    </row>
    <row r="33" spans="1:10" s="110" customFormat="1" ht="13.5" customHeight="1" x14ac:dyDescent="0.2">
      <c r="A33" s="120"/>
      <c r="B33" s="121" t="s">
        <v>112</v>
      </c>
      <c r="C33" s="113">
        <v>2.7308192457737319</v>
      </c>
      <c r="D33" s="115">
        <v>210</v>
      </c>
      <c r="E33" s="114">
        <v>218</v>
      </c>
      <c r="F33" s="114">
        <v>219</v>
      </c>
      <c r="G33" s="114">
        <v>195</v>
      </c>
      <c r="H33" s="140">
        <v>176</v>
      </c>
      <c r="I33" s="115">
        <v>34</v>
      </c>
      <c r="J33" s="116">
        <v>19.318181818181817</v>
      </c>
    </row>
    <row r="34" spans="1:10" s="110" customFormat="1" ht="13.5" customHeight="1" x14ac:dyDescent="0.2">
      <c r="A34" s="118" t="s">
        <v>113</v>
      </c>
      <c r="B34" s="122" t="s">
        <v>116</v>
      </c>
      <c r="C34" s="113">
        <v>94.59037711313394</v>
      </c>
      <c r="D34" s="115">
        <v>7274</v>
      </c>
      <c r="E34" s="114">
        <v>7484</v>
      </c>
      <c r="F34" s="114">
        <v>7546</v>
      </c>
      <c r="G34" s="114">
        <v>7654</v>
      </c>
      <c r="H34" s="140">
        <v>7487</v>
      </c>
      <c r="I34" s="115">
        <v>-213</v>
      </c>
      <c r="J34" s="116">
        <v>-2.8449312141044478</v>
      </c>
    </row>
    <row r="35" spans="1:10" s="110" customFormat="1" ht="13.5" customHeight="1" x14ac:dyDescent="0.2">
      <c r="A35" s="118"/>
      <c r="B35" s="119" t="s">
        <v>117</v>
      </c>
      <c r="C35" s="113">
        <v>5.2145643693107928</v>
      </c>
      <c r="D35" s="115">
        <v>401</v>
      </c>
      <c r="E35" s="114">
        <v>419</v>
      </c>
      <c r="F35" s="114">
        <v>438</v>
      </c>
      <c r="G35" s="114">
        <v>418</v>
      </c>
      <c r="H35" s="140">
        <v>426</v>
      </c>
      <c r="I35" s="115">
        <v>-25</v>
      </c>
      <c r="J35" s="116">
        <v>-5.868544600938967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5235</v>
      </c>
      <c r="E37" s="114">
        <v>5346</v>
      </c>
      <c r="F37" s="114">
        <v>5409</v>
      </c>
      <c r="G37" s="114">
        <v>5530</v>
      </c>
      <c r="H37" s="140">
        <v>5444</v>
      </c>
      <c r="I37" s="115">
        <v>-209</v>
      </c>
      <c r="J37" s="116">
        <v>-3.8390889052167525</v>
      </c>
    </row>
    <row r="38" spans="1:10" s="110" customFormat="1" ht="13.5" customHeight="1" x14ac:dyDescent="0.2">
      <c r="A38" s="118" t="s">
        <v>105</v>
      </c>
      <c r="B38" s="119" t="s">
        <v>106</v>
      </c>
      <c r="C38" s="113">
        <v>49.761222540592165</v>
      </c>
      <c r="D38" s="115">
        <v>2605</v>
      </c>
      <c r="E38" s="114">
        <v>2629</v>
      </c>
      <c r="F38" s="114">
        <v>2661</v>
      </c>
      <c r="G38" s="114">
        <v>2755</v>
      </c>
      <c r="H38" s="140">
        <v>2745</v>
      </c>
      <c r="I38" s="115">
        <v>-140</v>
      </c>
      <c r="J38" s="116">
        <v>-5.1001821493624773</v>
      </c>
    </row>
    <row r="39" spans="1:10" s="110" customFormat="1" ht="13.5" customHeight="1" x14ac:dyDescent="0.2">
      <c r="A39" s="120"/>
      <c r="B39" s="119" t="s">
        <v>107</v>
      </c>
      <c r="C39" s="113">
        <v>50.238777459407835</v>
      </c>
      <c r="D39" s="115">
        <v>2630</v>
      </c>
      <c r="E39" s="114">
        <v>2717</v>
      </c>
      <c r="F39" s="114">
        <v>2748</v>
      </c>
      <c r="G39" s="114">
        <v>2775</v>
      </c>
      <c r="H39" s="140">
        <v>2699</v>
      </c>
      <c r="I39" s="115">
        <v>-69</v>
      </c>
      <c r="J39" s="116">
        <v>-2.5565024082993699</v>
      </c>
    </row>
    <row r="40" spans="1:10" s="110" customFormat="1" ht="13.5" customHeight="1" x14ac:dyDescent="0.2">
      <c r="A40" s="118" t="s">
        <v>105</v>
      </c>
      <c r="B40" s="121" t="s">
        <v>108</v>
      </c>
      <c r="C40" s="113">
        <v>16.313276026743075</v>
      </c>
      <c r="D40" s="115">
        <v>854</v>
      </c>
      <c r="E40" s="114">
        <v>834</v>
      </c>
      <c r="F40" s="114">
        <v>873</v>
      </c>
      <c r="G40" s="114">
        <v>944</v>
      </c>
      <c r="H40" s="140">
        <v>810</v>
      </c>
      <c r="I40" s="115">
        <v>44</v>
      </c>
      <c r="J40" s="116">
        <v>5.4320987654320989</v>
      </c>
    </row>
    <row r="41" spans="1:10" s="110" customFormat="1" ht="13.5" customHeight="1" x14ac:dyDescent="0.2">
      <c r="A41" s="118"/>
      <c r="B41" s="121" t="s">
        <v>109</v>
      </c>
      <c r="C41" s="113">
        <v>25.138490926456541</v>
      </c>
      <c r="D41" s="115">
        <v>1316</v>
      </c>
      <c r="E41" s="114">
        <v>1334</v>
      </c>
      <c r="F41" s="114">
        <v>1342</v>
      </c>
      <c r="G41" s="114">
        <v>1361</v>
      </c>
      <c r="H41" s="140">
        <v>1448</v>
      </c>
      <c r="I41" s="115">
        <v>-132</v>
      </c>
      <c r="J41" s="116">
        <v>-9.1160220994475143</v>
      </c>
    </row>
    <row r="42" spans="1:10" s="110" customFormat="1" ht="13.5" customHeight="1" x14ac:dyDescent="0.2">
      <c r="A42" s="118"/>
      <c r="B42" s="121" t="s">
        <v>110</v>
      </c>
      <c r="C42" s="113">
        <v>23.896848137535816</v>
      </c>
      <c r="D42" s="115">
        <v>1251</v>
      </c>
      <c r="E42" s="114">
        <v>1288</v>
      </c>
      <c r="F42" s="114">
        <v>1309</v>
      </c>
      <c r="G42" s="114">
        <v>1347</v>
      </c>
      <c r="H42" s="140">
        <v>1390</v>
      </c>
      <c r="I42" s="115">
        <v>-139</v>
      </c>
      <c r="J42" s="116">
        <v>-10</v>
      </c>
    </row>
    <row r="43" spans="1:10" s="110" customFormat="1" ht="13.5" customHeight="1" x14ac:dyDescent="0.2">
      <c r="A43" s="120"/>
      <c r="B43" s="121" t="s">
        <v>111</v>
      </c>
      <c r="C43" s="113">
        <v>34.651384909264564</v>
      </c>
      <c r="D43" s="115">
        <v>1814</v>
      </c>
      <c r="E43" s="114">
        <v>1890</v>
      </c>
      <c r="F43" s="114">
        <v>1885</v>
      </c>
      <c r="G43" s="114">
        <v>1878</v>
      </c>
      <c r="H43" s="140">
        <v>1796</v>
      </c>
      <c r="I43" s="115">
        <v>18</v>
      </c>
      <c r="J43" s="116">
        <v>1.0022271714922049</v>
      </c>
    </row>
    <row r="44" spans="1:10" s="110" customFormat="1" ht="13.5" customHeight="1" x14ac:dyDescent="0.2">
      <c r="A44" s="120"/>
      <c r="B44" s="121" t="s">
        <v>112</v>
      </c>
      <c r="C44" s="113">
        <v>3.87774594078319</v>
      </c>
      <c r="D44" s="115">
        <v>203</v>
      </c>
      <c r="E44" s="114">
        <v>209</v>
      </c>
      <c r="F44" s="114">
        <v>214</v>
      </c>
      <c r="G44" s="114">
        <v>190</v>
      </c>
      <c r="H44" s="140">
        <v>173</v>
      </c>
      <c r="I44" s="115">
        <v>30</v>
      </c>
      <c r="J44" s="116">
        <v>17.341040462427745</v>
      </c>
    </row>
    <row r="45" spans="1:10" s="110" customFormat="1" ht="13.5" customHeight="1" x14ac:dyDescent="0.2">
      <c r="A45" s="118" t="s">
        <v>113</v>
      </c>
      <c r="B45" s="122" t="s">
        <v>116</v>
      </c>
      <c r="C45" s="113">
        <v>94.001910219675267</v>
      </c>
      <c r="D45" s="115">
        <v>4921</v>
      </c>
      <c r="E45" s="114">
        <v>5018</v>
      </c>
      <c r="F45" s="114">
        <v>5056</v>
      </c>
      <c r="G45" s="114">
        <v>5206</v>
      </c>
      <c r="H45" s="140">
        <v>5103</v>
      </c>
      <c r="I45" s="115">
        <v>-182</v>
      </c>
      <c r="J45" s="116">
        <v>-3.5665294924554183</v>
      </c>
    </row>
    <row r="46" spans="1:10" s="110" customFormat="1" ht="13.5" customHeight="1" x14ac:dyDescent="0.2">
      <c r="A46" s="118"/>
      <c r="B46" s="119" t="s">
        <v>117</v>
      </c>
      <c r="C46" s="113">
        <v>5.7115568290353389</v>
      </c>
      <c r="D46" s="115">
        <v>299</v>
      </c>
      <c r="E46" s="114">
        <v>314</v>
      </c>
      <c r="F46" s="114">
        <v>338</v>
      </c>
      <c r="G46" s="114">
        <v>310</v>
      </c>
      <c r="H46" s="140">
        <v>326</v>
      </c>
      <c r="I46" s="115">
        <v>-27</v>
      </c>
      <c r="J46" s="116">
        <v>-8.2822085889570545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2455</v>
      </c>
      <c r="E48" s="114">
        <v>2571</v>
      </c>
      <c r="F48" s="114">
        <v>2590</v>
      </c>
      <c r="G48" s="114">
        <v>2556</v>
      </c>
      <c r="H48" s="140">
        <v>2484</v>
      </c>
      <c r="I48" s="115">
        <v>-29</v>
      </c>
      <c r="J48" s="116">
        <v>-1.1674718196457328</v>
      </c>
    </row>
    <row r="49" spans="1:12" s="110" customFormat="1" ht="13.5" customHeight="1" x14ac:dyDescent="0.2">
      <c r="A49" s="118" t="s">
        <v>105</v>
      </c>
      <c r="B49" s="119" t="s">
        <v>106</v>
      </c>
      <c r="C49" s="113">
        <v>39.5112016293279</v>
      </c>
      <c r="D49" s="115">
        <v>970</v>
      </c>
      <c r="E49" s="114">
        <v>1025</v>
      </c>
      <c r="F49" s="114">
        <v>1027</v>
      </c>
      <c r="G49" s="114">
        <v>1003</v>
      </c>
      <c r="H49" s="140">
        <v>967</v>
      </c>
      <c r="I49" s="115">
        <v>3</v>
      </c>
      <c r="J49" s="116">
        <v>0.31023784901758017</v>
      </c>
    </row>
    <row r="50" spans="1:12" s="110" customFormat="1" ht="13.5" customHeight="1" x14ac:dyDescent="0.2">
      <c r="A50" s="120"/>
      <c r="B50" s="119" t="s">
        <v>107</v>
      </c>
      <c r="C50" s="113">
        <v>60.4887983706721</v>
      </c>
      <c r="D50" s="115">
        <v>1485</v>
      </c>
      <c r="E50" s="114">
        <v>1546</v>
      </c>
      <c r="F50" s="114">
        <v>1563</v>
      </c>
      <c r="G50" s="114">
        <v>1553</v>
      </c>
      <c r="H50" s="140">
        <v>1517</v>
      </c>
      <c r="I50" s="115">
        <v>-32</v>
      </c>
      <c r="J50" s="116">
        <v>-2.109426499670402</v>
      </c>
    </row>
    <row r="51" spans="1:12" s="110" customFormat="1" ht="13.5" customHeight="1" x14ac:dyDescent="0.2">
      <c r="A51" s="118" t="s">
        <v>105</v>
      </c>
      <c r="B51" s="121" t="s">
        <v>108</v>
      </c>
      <c r="C51" s="113">
        <v>9.0020366598778008</v>
      </c>
      <c r="D51" s="115">
        <v>221</v>
      </c>
      <c r="E51" s="114">
        <v>247</v>
      </c>
      <c r="F51" s="114">
        <v>252</v>
      </c>
      <c r="G51" s="114">
        <v>237</v>
      </c>
      <c r="H51" s="140">
        <v>227</v>
      </c>
      <c r="I51" s="115">
        <v>-6</v>
      </c>
      <c r="J51" s="116">
        <v>-2.643171806167401</v>
      </c>
    </row>
    <row r="52" spans="1:12" s="110" customFormat="1" ht="13.5" customHeight="1" x14ac:dyDescent="0.2">
      <c r="A52" s="118"/>
      <c r="B52" s="121" t="s">
        <v>109</v>
      </c>
      <c r="C52" s="113">
        <v>70.346232179226064</v>
      </c>
      <c r="D52" s="115">
        <v>1727</v>
      </c>
      <c r="E52" s="114">
        <v>1809</v>
      </c>
      <c r="F52" s="114">
        <v>1819</v>
      </c>
      <c r="G52" s="114">
        <v>1811</v>
      </c>
      <c r="H52" s="140">
        <v>1750</v>
      </c>
      <c r="I52" s="115">
        <v>-23</v>
      </c>
      <c r="J52" s="116">
        <v>-1.3142857142857143</v>
      </c>
    </row>
    <row r="53" spans="1:12" s="110" customFormat="1" ht="13.5" customHeight="1" x14ac:dyDescent="0.2">
      <c r="A53" s="118"/>
      <c r="B53" s="121" t="s">
        <v>110</v>
      </c>
      <c r="C53" s="113">
        <v>19.266802443991853</v>
      </c>
      <c r="D53" s="115">
        <v>473</v>
      </c>
      <c r="E53" s="114">
        <v>482</v>
      </c>
      <c r="F53" s="114">
        <v>486</v>
      </c>
      <c r="G53" s="114">
        <v>475</v>
      </c>
      <c r="H53" s="140">
        <v>480</v>
      </c>
      <c r="I53" s="115">
        <v>-7</v>
      </c>
      <c r="J53" s="116">
        <v>-1.4583333333333333</v>
      </c>
    </row>
    <row r="54" spans="1:12" s="110" customFormat="1" ht="13.5" customHeight="1" x14ac:dyDescent="0.2">
      <c r="A54" s="120"/>
      <c r="B54" s="121" t="s">
        <v>111</v>
      </c>
      <c r="C54" s="113">
        <v>1.384928716904277</v>
      </c>
      <c r="D54" s="115">
        <v>34</v>
      </c>
      <c r="E54" s="114">
        <v>33</v>
      </c>
      <c r="F54" s="114">
        <v>33</v>
      </c>
      <c r="G54" s="114">
        <v>33</v>
      </c>
      <c r="H54" s="140">
        <v>27</v>
      </c>
      <c r="I54" s="115">
        <v>7</v>
      </c>
      <c r="J54" s="116">
        <v>25.925925925925927</v>
      </c>
    </row>
    <row r="55" spans="1:12" s="110" customFormat="1" ht="13.5" customHeight="1" x14ac:dyDescent="0.2">
      <c r="A55" s="120"/>
      <c r="B55" s="121" t="s">
        <v>112</v>
      </c>
      <c r="C55" s="113">
        <v>0.285132382892057</v>
      </c>
      <c r="D55" s="115">
        <v>7</v>
      </c>
      <c r="E55" s="114">
        <v>9</v>
      </c>
      <c r="F55" s="114">
        <v>5</v>
      </c>
      <c r="G55" s="114">
        <v>5</v>
      </c>
      <c r="H55" s="140">
        <v>3</v>
      </c>
      <c r="I55" s="115">
        <v>4</v>
      </c>
      <c r="J55" s="116">
        <v>133.33333333333334</v>
      </c>
    </row>
    <row r="56" spans="1:12" s="110" customFormat="1" ht="13.5" customHeight="1" x14ac:dyDescent="0.2">
      <c r="A56" s="118" t="s">
        <v>113</v>
      </c>
      <c r="B56" s="122" t="s">
        <v>116</v>
      </c>
      <c r="C56" s="113">
        <v>95.845213849287163</v>
      </c>
      <c r="D56" s="115">
        <v>2353</v>
      </c>
      <c r="E56" s="114">
        <v>2466</v>
      </c>
      <c r="F56" s="114">
        <v>2490</v>
      </c>
      <c r="G56" s="114">
        <v>2448</v>
      </c>
      <c r="H56" s="140">
        <v>2384</v>
      </c>
      <c r="I56" s="115">
        <v>-31</v>
      </c>
      <c r="J56" s="116">
        <v>-1.3003355704697988</v>
      </c>
    </row>
    <row r="57" spans="1:12" s="110" customFormat="1" ht="13.5" customHeight="1" x14ac:dyDescent="0.2">
      <c r="A57" s="142"/>
      <c r="B57" s="124" t="s">
        <v>117</v>
      </c>
      <c r="C57" s="125">
        <v>4.1547861507128312</v>
      </c>
      <c r="D57" s="143">
        <v>102</v>
      </c>
      <c r="E57" s="144">
        <v>105</v>
      </c>
      <c r="F57" s="144">
        <v>100</v>
      </c>
      <c r="G57" s="144">
        <v>108</v>
      </c>
      <c r="H57" s="145">
        <v>100</v>
      </c>
      <c r="I57" s="143">
        <v>2</v>
      </c>
      <c r="J57" s="146">
        <v>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56079</v>
      </c>
      <c r="E12" s="236">
        <v>56207</v>
      </c>
      <c r="F12" s="114">
        <v>56629</v>
      </c>
      <c r="G12" s="114">
        <v>55955</v>
      </c>
      <c r="H12" s="140">
        <v>55774</v>
      </c>
      <c r="I12" s="115">
        <v>305</v>
      </c>
      <c r="J12" s="116">
        <v>0.54684978663893569</v>
      </c>
    </row>
    <row r="13" spans="1:15" s="110" customFormat="1" ht="12" customHeight="1" x14ac:dyDescent="0.2">
      <c r="A13" s="118" t="s">
        <v>105</v>
      </c>
      <c r="B13" s="119" t="s">
        <v>106</v>
      </c>
      <c r="C13" s="113">
        <v>53.868649583623103</v>
      </c>
      <c r="D13" s="115">
        <v>30209</v>
      </c>
      <c r="E13" s="114">
        <v>30221</v>
      </c>
      <c r="F13" s="114">
        <v>30643</v>
      </c>
      <c r="G13" s="114">
        <v>30274</v>
      </c>
      <c r="H13" s="140">
        <v>30071</v>
      </c>
      <c r="I13" s="115">
        <v>138</v>
      </c>
      <c r="J13" s="116">
        <v>0.45891390376109875</v>
      </c>
    </row>
    <row r="14" spans="1:15" s="110" customFormat="1" ht="12" customHeight="1" x14ac:dyDescent="0.2">
      <c r="A14" s="118"/>
      <c r="B14" s="119" t="s">
        <v>107</v>
      </c>
      <c r="C14" s="113">
        <v>46.131350416376897</v>
      </c>
      <c r="D14" s="115">
        <v>25870</v>
      </c>
      <c r="E14" s="114">
        <v>25986</v>
      </c>
      <c r="F14" s="114">
        <v>25986</v>
      </c>
      <c r="G14" s="114">
        <v>25681</v>
      </c>
      <c r="H14" s="140">
        <v>25703</v>
      </c>
      <c r="I14" s="115">
        <v>167</v>
      </c>
      <c r="J14" s="116">
        <v>0.64972960354822396</v>
      </c>
    </row>
    <row r="15" spans="1:15" s="110" customFormat="1" ht="12" customHeight="1" x14ac:dyDescent="0.2">
      <c r="A15" s="118" t="s">
        <v>105</v>
      </c>
      <c r="B15" s="121" t="s">
        <v>108</v>
      </c>
      <c r="C15" s="113">
        <v>7.1363612047290426</v>
      </c>
      <c r="D15" s="115">
        <v>4002</v>
      </c>
      <c r="E15" s="114">
        <v>4112</v>
      </c>
      <c r="F15" s="114">
        <v>4145</v>
      </c>
      <c r="G15" s="114">
        <v>3644</v>
      </c>
      <c r="H15" s="140">
        <v>3702</v>
      </c>
      <c r="I15" s="115">
        <v>300</v>
      </c>
      <c r="J15" s="116">
        <v>8.1037277147487838</v>
      </c>
    </row>
    <row r="16" spans="1:15" s="110" customFormat="1" ht="12" customHeight="1" x14ac:dyDescent="0.2">
      <c r="A16" s="118"/>
      <c r="B16" s="121" t="s">
        <v>109</v>
      </c>
      <c r="C16" s="113">
        <v>66.937712869345035</v>
      </c>
      <c r="D16" s="115">
        <v>37538</v>
      </c>
      <c r="E16" s="114">
        <v>37530</v>
      </c>
      <c r="F16" s="114">
        <v>37973</v>
      </c>
      <c r="G16" s="114">
        <v>38062</v>
      </c>
      <c r="H16" s="140">
        <v>38028</v>
      </c>
      <c r="I16" s="115">
        <v>-490</v>
      </c>
      <c r="J16" s="116">
        <v>-1.288524245292942</v>
      </c>
    </row>
    <row r="17" spans="1:10" s="110" customFormat="1" ht="12" customHeight="1" x14ac:dyDescent="0.2">
      <c r="A17" s="118"/>
      <c r="B17" s="121" t="s">
        <v>110</v>
      </c>
      <c r="C17" s="113">
        <v>24.806077141175841</v>
      </c>
      <c r="D17" s="115">
        <v>13911</v>
      </c>
      <c r="E17" s="114">
        <v>13967</v>
      </c>
      <c r="F17" s="114">
        <v>13940</v>
      </c>
      <c r="G17" s="114">
        <v>13701</v>
      </c>
      <c r="H17" s="140">
        <v>13515</v>
      </c>
      <c r="I17" s="115">
        <v>396</v>
      </c>
      <c r="J17" s="116">
        <v>2.9300776914539401</v>
      </c>
    </row>
    <row r="18" spans="1:10" s="110" customFormat="1" ht="12" customHeight="1" x14ac:dyDescent="0.2">
      <c r="A18" s="120"/>
      <c r="B18" s="121" t="s">
        <v>111</v>
      </c>
      <c r="C18" s="113">
        <v>1.1198487847500846</v>
      </c>
      <c r="D18" s="115">
        <v>628</v>
      </c>
      <c r="E18" s="114">
        <v>598</v>
      </c>
      <c r="F18" s="114">
        <v>571</v>
      </c>
      <c r="G18" s="114">
        <v>548</v>
      </c>
      <c r="H18" s="140">
        <v>529</v>
      </c>
      <c r="I18" s="115">
        <v>99</v>
      </c>
      <c r="J18" s="116">
        <v>18.714555765595463</v>
      </c>
    </row>
    <row r="19" spans="1:10" s="110" customFormat="1" ht="12" customHeight="1" x14ac:dyDescent="0.2">
      <c r="A19" s="120"/>
      <c r="B19" s="121" t="s">
        <v>112</v>
      </c>
      <c r="C19" s="113">
        <v>0.34237415075161826</v>
      </c>
      <c r="D19" s="115">
        <v>192</v>
      </c>
      <c r="E19" s="114">
        <v>164</v>
      </c>
      <c r="F19" s="114">
        <v>158</v>
      </c>
      <c r="G19" s="114">
        <v>140</v>
      </c>
      <c r="H19" s="140">
        <v>148</v>
      </c>
      <c r="I19" s="115">
        <v>44</v>
      </c>
      <c r="J19" s="116">
        <v>29.72972972972973</v>
      </c>
    </row>
    <row r="20" spans="1:10" s="110" customFormat="1" ht="12" customHeight="1" x14ac:dyDescent="0.2">
      <c r="A20" s="118" t="s">
        <v>113</v>
      </c>
      <c r="B20" s="119" t="s">
        <v>181</v>
      </c>
      <c r="C20" s="113">
        <v>70.53442465093886</v>
      </c>
      <c r="D20" s="115">
        <v>39555</v>
      </c>
      <c r="E20" s="114">
        <v>39676</v>
      </c>
      <c r="F20" s="114">
        <v>40160</v>
      </c>
      <c r="G20" s="114">
        <v>39847</v>
      </c>
      <c r="H20" s="140">
        <v>39799</v>
      </c>
      <c r="I20" s="115">
        <v>-244</v>
      </c>
      <c r="J20" s="116">
        <v>-0.61308073067162494</v>
      </c>
    </row>
    <row r="21" spans="1:10" s="110" customFormat="1" ht="12" customHeight="1" x14ac:dyDescent="0.2">
      <c r="A21" s="118"/>
      <c r="B21" s="119" t="s">
        <v>182</v>
      </c>
      <c r="C21" s="113">
        <v>29.465575349061147</v>
      </c>
      <c r="D21" s="115">
        <v>16524</v>
      </c>
      <c r="E21" s="114">
        <v>16531</v>
      </c>
      <c r="F21" s="114">
        <v>16469</v>
      </c>
      <c r="G21" s="114">
        <v>16108</v>
      </c>
      <c r="H21" s="140">
        <v>15975</v>
      </c>
      <c r="I21" s="115">
        <v>549</v>
      </c>
      <c r="J21" s="116">
        <v>3.436619718309859</v>
      </c>
    </row>
    <row r="22" spans="1:10" s="110" customFormat="1" ht="12" customHeight="1" x14ac:dyDescent="0.2">
      <c r="A22" s="118" t="s">
        <v>113</v>
      </c>
      <c r="B22" s="119" t="s">
        <v>116</v>
      </c>
      <c r="C22" s="113">
        <v>93.526988712352221</v>
      </c>
      <c r="D22" s="115">
        <v>52449</v>
      </c>
      <c r="E22" s="114">
        <v>52675</v>
      </c>
      <c r="F22" s="114">
        <v>53101</v>
      </c>
      <c r="G22" s="114">
        <v>52482</v>
      </c>
      <c r="H22" s="140">
        <v>52383</v>
      </c>
      <c r="I22" s="115">
        <v>66</v>
      </c>
      <c r="J22" s="116">
        <v>0.12599507473798752</v>
      </c>
    </row>
    <row r="23" spans="1:10" s="110" customFormat="1" ht="12" customHeight="1" x14ac:dyDescent="0.2">
      <c r="A23" s="118"/>
      <c r="B23" s="119" t="s">
        <v>117</v>
      </c>
      <c r="C23" s="113">
        <v>6.4284313201019989</v>
      </c>
      <c r="D23" s="115">
        <v>3605</v>
      </c>
      <c r="E23" s="114">
        <v>3509</v>
      </c>
      <c r="F23" s="114">
        <v>3506</v>
      </c>
      <c r="G23" s="114">
        <v>3452</v>
      </c>
      <c r="H23" s="140">
        <v>3370</v>
      </c>
      <c r="I23" s="115">
        <v>235</v>
      </c>
      <c r="J23" s="116">
        <v>6.9732937685459939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854699</v>
      </c>
      <c r="E25" s="236">
        <v>858523</v>
      </c>
      <c r="F25" s="236">
        <v>865473</v>
      </c>
      <c r="G25" s="236">
        <v>854164</v>
      </c>
      <c r="H25" s="241">
        <v>848724</v>
      </c>
      <c r="I25" s="235">
        <v>5975</v>
      </c>
      <c r="J25" s="116">
        <v>0.7039980017060905</v>
      </c>
    </row>
    <row r="26" spans="1:10" s="110" customFormat="1" ht="12" customHeight="1" x14ac:dyDescent="0.2">
      <c r="A26" s="118" t="s">
        <v>105</v>
      </c>
      <c r="B26" s="119" t="s">
        <v>106</v>
      </c>
      <c r="C26" s="113">
        <v>51.776824355708854</v>
      </c>
      <c r="D26" s="115">
        <v>442536</v>
      </c>
      <c r="E26" s="114">
        <v>443643</v>
      </c>
      <c r="F26" s="114">
        <v>449815</v>
      </c>
      <c r="G26" s="114">
        <v>443714</v>
      </c>
      <c r="H26" s="140">
        <v>439962</v>
      </c>
      <c r="I26" s="115">
        <v>2574</v>
      </c>
      <c r="J26" s="116">
        <v>0.58505052709097605</v>
      </c>
    </row>
    <row r="27" spans="1:10" s="110" customFormat="1" ht="12" customHeight="1" x14ac:dyDescent="0.2">
      <c r="A27" s="118"/>
      <c r="B27" s="119" t="s">
        <v>107</v>
      </c>
      <c r="C27" s="113">
        <v>48.223175644291146</v>
      </c>
      <c r="D27" s="115">
        <v>412163</v>
      </c>
      <c r="E27" s="114">
        <v>414880</v>
      </c>
      <c r="F27" s="114">
        <v>415658</v>
      </c>
      <c r="G27" s="114">
        <v>410450</v>
      </c>
      <c r="H27" s="140">
        <v>408762</v>
      </c>
      <c r="I27" s="115">
        <v>3401</v>
      </c>
      <c r="J27" s="116">
        <v>0.8320245032561735</v>
      </c>
    </row>
    <row r="28" spans="1:10" s="110" customFormat="1" ht="12" customHeight="1" x14ac:dyDescent="0.2">
      <c r="A28" s="118" t="s">
        <v>105</v>
      </c>
      <c r="B28" s="121" t="s">
        <v>108</v>
      </c>
      <c r="C28" s="113">
        <v>7.7565318316740743</v>
      </c>
      <c r="D28" s="115">
        <v>66295</v>
      </c>
      <c r="E28" s="114">
        <v>68319</v>
      </c>
      <c r="F28" s="114">
        <v>68519</v>
      </c>
      <c r="G28" s="114">
        <v>61519</v>
      </c>
      <c r="H28" s="140">
        <v>62450</v>
      </c>
      <c r="I28" s="115">
        <v>3845</v>
      </c>
      <c r="J28" s="116">
        <v>6.1569255404323462</v>
      </c>
    </row>
    <row r="29" spans="1:10" s="110" customFormat="1" ht="12" customHeight="1" x14ac:dyDescent="0.2">
      <c r="A29" s="118"/>
      <c r="B29" s="121" t="s">
        <v>109</v>
      </c>
      <c r="C29" s="113">
        <v>66.886588143896276</v>
      </c>
      <c r="D29" s="115">
        <v>571679</v>
      </c>
      <c r="E29" s="114">
        <v>573882</v>
      </c>
      <c r="F29" s="114">
        <v>580798</v>
      </c>
      <c r="G29" s="114">
        <v>580075</v>
      </c>
      <c r="H29" s="140">
        <v>577520</v>
      </c>
      <c r="I29" s="115">
        <v>-5841</v>
      </c>
      <c r="J29" s="116">
        <v>-1.0113935448123008</v>
      </c>
    </row>
    <row r="30" spans="1:10" s="110" customFormat="1" ht="12" customHeight="1" x14ac:dyDescent="0.2">
      <c r="A30" s="118"/>
      <c r="B30" s="121" t="s">
        <v>110</v>
      </c>
      <c r="C30" s="113">
        <v>24.301654734590773</v>
      </c>
      <c r="D30" s="115">
        <v>207706</v>
      </c>
      <c r="E30" s="114">
        <v>207185</v>
      </c>
      <c r="F30" s="114">
        <v>207334</v>
      </c>
      <c r="G30" s="114">
        <v>204199</v>
      </c>
      <c r="H30" s="140">
        <v>200804</v>
      </c>
      <c r="I30" s="115">
        <v>6902</v>
      </c>
      <c r="J30" s="116">
        <v>3.4371825262444973</v>
      </c>
    </row>
    <row r="31" spans="1:10" s="110" customFormat="1" ht="12" customHeight="1" x14ac:dyDescent="0.2">
      <c r="A31" s="120"/>
      <c r="B31" s="121" t="s">
        <v>111</v>
      </c>
      <c r="C31" s="113">
        <v>1.055225289838879</v>
      </c>
      <c r="D31" s="115">
        <v>9019</v>
      </c>
      <c r="E31" s="114">
        <v>9137</v>
      </c>
      <c r="F31" s="114">
        <v>8822</v>
      </c>
      <c r="G31" s="114">
        <v>8371</v>
      </c>
      <c r="H31" s="140">
        <v>7950</v>
      </c>
      <c r="I31" s="115">
        <v>1069</v>
      </c>
      <c r="J31" s="116">
        <v>13.446540880503145</v>
      </c>
    </row>
    <row r="32" spans="1:10" s="110" customFormat="1" ht="12" customHeight="1" x14ac:dyDescent="0.2">
      <c r="A32" s="120"/>
      <c r="B32" s="121" t="s">
        <v>112</v>
      </c>
      <c r="C32" s="113">
        <v>0.31964469362898518</v>
      </c>
      <c r="D32" s="115">
        <v>2732</v>
      </c>
      <c r="E32" s="114">
        <v>2747</v>
      </c>
      <c r="F32" s="114">
        <v>2722</v>
      </c>
      <c r="G32" s="114">
        <v>2334</v>
      </c>
      <c r="H32" s="140">
        <v>2178</v>
      </c>
      <c r="I32" s="115">
        <v>554</v>
      </c>
      <c r="J32" s="116">
        <v>25.436179981634528</v>
      </c>
    </row>
    <row r="33" spans="1:10" s="110" customFormat="1" ht="12" customHeight="1" x14ac:dyDescent="0.2">
      <c r="A33" s="118" t="s">
        <v>113</v>
      </c>
      <c r="B33" s="119" t="s">
        <v>181</v>
      </c>
      <c r="C33" s="113">
        <v>68.245897093596696</v>
      </c>
      <c r="D33" s="115">
        <v>583297</v>
      </c>
      <c r="E33" s="114">
        <v>586907</v>
      </c>
      <c r="F33" s="114">
        <v>593512</v>
      </c>
      <c r="G33" s="114">
        <v>586879</v>
      </c>
      <c r="H33" s="140">
        <v>585624</v>
      </c>
      <c r="I33" s="115">
        <v>-2327</v>
      </c>
      <c r="J33" s="116">
        <v>-0.39735393358195703</v>
      </c>
    </row>
    <row r="34" spans="1:10" s="110" customFormat="1" ht="12" customHeight="1" x14ac:dyDescent="0.2">
      <c r="A34" s="118"/>
      <c r="B34" s="119" t="s">
        <v>182</v>
      </c>
      <c r="C34" s="113">
        <v>31.754102906403308</v>
      </c>
      <c r="D34" s="115">
        <v>271402</v>
      </c>
      <c r="E34" s="114">
        <v>271616</v>
      </c>
      <c r="F34" s="114">
        <v>271961</v>
      </c>
      <c r="G34" s="114">
        <v>267285</v>
      </c>
      <c r="H34" s="140">
        <v>263100</v>
      </c>
      <c r="I34" s="115">
        <v>8302</v>
      </c>
      <c r="J34" s="116">
        <v>3.1554541999239833</v>
      </c>
    </row>
    <row r="35" spans="1:10" s="110" customFormat="1" ht="12" customHeight="1" x14ac:dyDescent="0.2">
      <c r="A35" s="118" t="s">
        <v>113</v>
      </c>
      <c r="B35" s="119" t="s">
        <v>116</v>
      </c>
      <c r="C35" s="113">
        <v>93.069372960539326</v>
      </c>
      <c r="D35" s="115">
        <v>795463</v>
      </c>
      <c r="E35" s="114">
        <v>800071</v>
      </c>
      <c r="F35" s="114">
        <v>806567</v>
      </c>
      <c r="G35" s="114">
        <v>795646</v>
      </c>
      <c r="H35" s="140">
        <v>792941</v>
      </c>
      <c r="I35" s="115">
        <v>2522</v>
      </c>
      <c r="J35" s="116">
        <v>0.31805645060603499</v>
      </c>
    </row>
    <row r="36" spans="1:10" s="110" customFormat="1" ht="12" customHeight="1" x14ac:dyDescent="0.2">
      <c r="A36" s="118"/>
      <c r="B36" s="119" t="s">
        <v>117</v>
      </c>
      <c r="C36" s="113">
        <v>6.8821889343499878</v>
      </c>
      <c r="D36" s="115">
        <v>58822</v>
      </c>
      <c r="E36" s="114">
        <v>58043</v>
      </c>
      <c r="F36" s="114">
        <v>58491</v>
      </c>
      <c r="G36" s="114">
        <v>58067</v>
      </c>
      <c r="H36" s="140">
        <v>55347</v>
      </c>
      <c r="I36" s="115">
        <v>3475</v>
      </c>
      <c r="J36" s="116">
        <v>6.2785697508446709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70397</v>
      </c>
      <c r="E64" s="236">
        <v>70809</v>
      </c>
      <c r="F64" s="236">
        <v>71141</v>
      </c>
      <c r="G64" s="236">
        <v>70168</v>
      </c>
      <c r="H64" s="140">
        <v>70052</v>
      </c>
      <c r="I64" s="115">
        <v>345</v>
      </c>
      <c r="J64" s="116">
        <v>0.49249129218294979</v>
      </c>
    </row>
    <row r="65" spans="1:12" s="110" customFormat="1" ht="12" customHeight="1" x14ac:dyDescent="0.2">
      <c r="A65" s="118" t="s">
        <v>105</v>
      </c>
      <c r="B65" s="119" t="s">
        <v>106</v>
      </c>
      <c r="C65" s="113">
        <v>51.010696478543117</v>
      </c>
      <c r="D65" s="235">
        <v>35910</v>
      </c>
      <c r="E65" s="236">
        <v>36060</v>
      </c>
      <c r="F65" s="236">
        <v>36386</v>
      </c>
      <c r="G65" s="236">
        <v>35813</v>
      </c>
      <c r="H65" s="140">
        <v>35665</v>
      </c>
      <c r="I65" s="115">
        <v>245</v>
      </c>
      <c r="J65" s="116">
        <v>0.68694798822374881</v>
      </c>
    </row>
    <row r="66" spans="1:12" s="110" customFormat="1" ht="12" customHeight="1" x14ac:dyDescent="0.2">
      <c r="A66" s="118"/>
      <c r="B66" s="119" t="s">
        <v>107</v>
      </c>
      <c r="C66" s="113">
        <v>48.989303521456883</v>
      </c>
      <c r="D66" s="235">
        <v>34487</v>
      </c>
      <c r="E66" s="236">
        <v>34749</v>
      </c>
      <c r="F66" s="236">
        <v>34755</v>
      </c>
      <c r="G66" s="236">
        <v>34355</v>
      </c>
      <c r="H66" s="140">
        <v>34387</v>
      </c>
      <c r="I66" s="115">
        <v>100</v>
      </c>
      <c r="J66" s="116">
        <v>0.29080757262919127</v>
      </c>
    </row>
    <row r="67" spans="1:12" s="110" customFormat="1" ht="12" customHeight="1" x14ac:dyDescent="0.2">
      <c r="A67" s="118" t="s">
        <v>105</v>
      </c>
      <c r="B67" s="121" t="s">
        <v>108</v>
      </c>
      <c r="C67" s="113">
        <v>7.1253036350980867</v>
      </c>
      <c r="D67" s="235">
        <v>5016</v>
      </c>
      <c r="E67" s="236">
        <v>5192</v>
      </c>
      <c r="F67" s="236">
        <v>5145</v>
      </c>
      <c r="G67" s="236">
        <v>4536</v>
      </c>
      <c r="H67" s="140">
        <v>4636</v>
      </c>
      <c r="I67" s="115">
        <v>380</v>
      </c>
      <c r="J67" s="116">
        <v>8.1967213114754092</v>
      </c>
    </row>
    <row r="68" spans="1:12" s="110" customFormat="1" ht="12" customHeight="1" x14ac:dyDescent="0.2">
      <c r="A68" s="118"/>
      <c r="B68" s="121" t="s">
        <v>109</v>
      </c>
      <c r="C68" s="113">
        <v>65.514155432759921</v>
      </c>
      <c r="D68" s="235">
        <v>46120</v>
      </c>
      <c r="E68" s="236">
        <v>46296</v>
      </c>
      <c r="F68" s="236">
        <v>46782</v>
      </c>
      <c r="G68" s="236">
        <v>46791</v>
      </c>
      <c r="H68" s="140">
        <v>46819</v>
      </c>
      <c r="I68" s="115">
        <v>-699</v>
      </c>
      <c r="J68" s="116">
        <v>-1.4929836177620197</v>
      </c>
    </row>
    <row r="69" spans="1:12" s="110" customFormat="1" ht="12" customHeight="1" x14ac:dyDescent="0.2">
      <c r="A69" s="118"/>
      <c r="B69" s="121" t="s">
        <v>110</v>
      </c>
      <c r="C69" s="113">
        <v>26.226969899285482</v>
      </c>
      <c r="D69" s="235">
        <v>18463</v>
      </c>
      <c r="E69" s="236">
        <v>18531</v>
      </c>
      <c r="F69" s="236">
        <v>18425</v>
      </c>
      <c r="G69" s="236">
        <v>18092</v>
      </c>
      <c r="H69" s="140">
        <v>17900</v>
      </c>
      <c r="I69" s="115">
        <v>563</v>
      </c>
      <c r="J69" s="116">
        <v>3.1452513966480447</v>
      </c>
    </row>
    <row r="70" spans="1:12" s="110" customFormat="1" ht="12" customHeight="1" x14ac:dyDescent="0.2">
      <c r="A70" s="120"/>
      <c r="B70" s="121" t="s">
        <v>111</v>
      </c>
      <c r="C70" s="113">
        <v>1.1335710328565138</v>
      </c>
      <c r="D70" s="235">
        <v>798</v>
      </c>
      <c r="E70" s="236">
        <v>790</v>
      </c>
      <c r="F70" s="236">
        <v>789</v>
      </c>
      <c r="G70" s="236">
        <v>749</v>
      </c>
      <c r="H70" s="140">
        <v>697</v>
      </c>
      <c r="I70" s="115">
        <v>101</v>
      </c>
      <c r="J70" s="116">
        <v>14.490674318507891</v>
      </c>
    </row>
    <row r="71" spans="1:12" s="110" customFormat="1" ht="12" customHeight="1" x14ac:dyDescent="0.2">
      <c r="A71" s="120"/>
      <c r="B71" s="121" t="s">
        <v>112</v>
      </c>
      <c r="C71" s="113">
        <v>0.35370825461312272</v>
      </c>
      <c r="D71" s="235">
        <v>249</v>
      </c>
      <c r="E71" s="236">
        <v>245</v>
      </c>
      <c r="F71" s="236">
        <v>259</v>
      </c>
      <c r="G71" s="236">
        <v>220</v>
      </c>
      <c r="H71" s="140">
        <v>197</v>
      </c>
      <c r="I71" s="115">
        <v>52</v>
      </c>
      <c r="J71" s="116">
        <v>26.395939086294415</v>
      </c>
    </row>
    <row r="72" spans="1:12" s="110" customFormat="1" ht="12" customHeight="1" x14ac:dyDescent="0.2">
      <c r="A72" s="118" t="s">
        <v>113</v>
      </c>
      <c r="B72" s="119" t="s">
        <v>181</v>
      </c>
      <c r="C72" s="113">
        <v>69.893603420600314</v>
      </c>
      <c r="D72" s="235">
        <v>49203</v>
      </c>
      <c r="E72" s="236">
        <v>49554</v>
      </c>
      <c r="F72" s="236">
        <v>49893</v>
      </c>
      <c r="G72" s="236">
        <v>49355</v>
      </c>
      <c r="H72" s="140">
        <v>49364</v>
      </c>
      <c r="I72" s="115">
        <v>-161</v>
      </c>
      <c r="J72" s="116">
        <v>-0.32614861032331255</v>
      </c>
    </row>
    <row r="73" spans="1:12" s="110" customFormat="1" ht="12" customHeight="1" x14ac:dyDescent="0.2">
      <c r="A73" s="118"/>
      <c r="B73" s="119" t="s">
        <v>182</v>
      </c>
      <c r="C73" s="113">
        <v>30.106396579399689</v>
      </c>
      <c r="D73" s="115">
        <v>21194</v>
      </c>
      <c r="E73" s="114">
        <v>21255</v>
      </c>
      <c r="F73" s="114">
        <v>21248</v>
      </c>
      <c r="G73" s="114">
        <v>20813</v>
      </c>
      <c r="H73" s="140">
        <v>20688</v>
      </c>
      <c r="I73" s="115">
        <v>506</v>
      </c>
      <c r="J73" s="116">
        <v>2.4458623356535187</v>
      </c>
    </row>
    <row r="74" spans="1:12" s="110" customFormat="1" ht="12" customHeight="1" x14ac:dyDescent="0.2">
      <c r="A74" s="118" t="s">
        <v>113</v>
      </c>
      <c r="B74" s="119" t="s">
        <v>116</v>
      </c>
      <c r="C74" s="113">
        <v>96.64048183871472</v>
      </c>
      <c r="D74" s="115">
        <v>68032</v>
      </c>
      <c r="E74" s="114">
        <v>68522</v>
      </c>
      <c r="F74" s="114">
        <v>68909</v>
      </c>
      <c r="G74" s="114">
        <v>67964</v>
      </c>
      <c r="H74" s="140">
        <v>67926</v>
      </c>
      <c r="I74" s="115">
        <v>106</v>
      </c>
      <c r="J74" s="116">
        <v>0.15605217442510969</v>
      </c>
    </row>
    <row r="75" spans="1:12" s="110" customFormat="1" ht="12" customHeight="1" x14ac:dyDescent="0.2">
      <c r="A75" s="142"/>
      <c r="B75" s="124" t="s">
        <v>117</v>
      </c>
      <c r="C75" s="125">
        <v>3.3154821938434877</v>
      </c>
      <c r="D75" s="143">
        <v>2334</v>
      </c>
      <c r="E75" s="144">
        <v>2259</v>
      </c>
      <c r="F75" s="144">
        <v>2207</v>
      </c>
      <c r="G75" s="144">
        <v>2175</v>
      </c>
      <c r="H75" s="145">
        <v>2096</v>
      </c>
      <c r="I75" s="143">
        <v>238</v>
      </c>
      <c r="J75" s="146">
        <v>11.354961832061068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56079</v>
      </c>
      <c r="G11" s="114">
        <v>56207</v>
      </c>
      <c r="H11" s="114">
        <v>56629</v>
      </c>
      <c r="I11" s="114">
        <v>55955</v>
      </c>
      <c r="J11" s="140">
        <v>55774</v>
      </c>
      <c r="K11" s="114">
        <v>305</v>
      </c>
      <c r="L11" s="116">
        <v>0.54684978663893569</v>
      </c>
    </row>
    <row r="12" spans="1:17" s="110" customFormat="1" ht="24.95" customHeight="1" x14ac:dyDescent="0.2">
      <c r="A12" s="604" t="s">
        <v>185</v>
      </c>
      <c r="B12" s="605"/>
      <c r="C12" s="605"/>
      <c r="D12" s="606"/>
      <c r="E12" s="113">
        <v>53.868649583623103</v>
      </c>
      <c r="F12" s="115">
        <v>30209</v>
      </c>
      <c r="G12" s="114">
        <v>30221</v>
      </c>
      <c r="H12" s="114">
        <v>30643</v>
      </c>
      <c r="I12" s="114">
        <v>30274</v>
      </c>
      <c r="J12" s="140">
        <v>30071</v>
      </c>
      <c r="K12" s="114">
        <v>138</v>
      </c>
      <c r="L12" s="116">
        <v>0.45891390376109875</v>
      </c>
    </row>
    <row r="13" spans="1:17" s="110" customFormat="1" ht="15" customHeight="1" x14ac:dyDescent="0.2">
      <c r="A13" s="120"/>
      <c r="B13" s="612" t="s">
        <v>107</v>
      </c>
      <c r="C13" s="612"/>
      <c r="E13" s="113">
        <v>46.131350416376897</v>
      </c>
      <c r="F13" s="115">
        <v>25870</v>
      </c>
      <c r="G13" s="114">
        <v>25986</v>
      </c>
      <c r="H13" s="114">
        <v>25986</v>
      </c>
      <c r="I13" s="114">
        <v>25681</v>
      </c>
      <c r="J13" s="140">
        <v>25703</v>
      </c>
      <c r="K13" s="114">
        <v>167</v>
      </c>
      <c r="L13" s="116">
        <v>0.64972960354822396</v>
      </c>
    </row>
    <row r="14" spans="1:17" s="110" customFormat="1" ht="24.95" customHeight="1" x14ac:dyDescent="0.2">
      <c r="A14" s="604" t="s">
        <v>186</v>
      </c>
      <c r="B14" s="605"/>
      <c r="C14" s="605"/>
      <c r="D14" s="606"/>
      <c r="E14" s="113">
        <v>7.1363612047290426</v>
      </c>
      <c r="F14" s="115">
        <v>4002</v>
      </c>
      <c r="G14" s="114">
        <v>4112</v>
      </c>
      <c r="H14" s="114">
        <v>4145</v>
      </c>
      <c r="I14" s="114">
        <v>3644</v>
      </c>
      <c r="J14" s="140">
        <v>3702</v>
      </c>
      <c r="K14" s="114">
        <v>300</v>
      </c>
      <c r="L14" s="116">
        <v>8.1037277147487838</v>
      </c>
    </row>
    <row r="15" spans="1:17" s="110" customFormat="1" ht="15" customHeight="1" x14ac:dyDescent="0.2">
      <c r="A15" s="120"/>
      <c r="B15" s="119"/>
      <c r="C15" s="258" t="s">
        <v>106</v>
      </c>
      <c r="E15" s="113">
        <v>62.468765617191401</v>
      </c>
      <c r="F15" s="115">
        <v>2500</v>
      </c>
      <c r="G15" s="114">
        <v>2541</v>
      </c>
      <c r="H15" s="114">
        <v>2621</v>
      </c>
      <c r="I15" s="114">
        <v>2292</v>
      </c>
      <c r="J15" s="140">
        <v>2302</v>
      </c>
      <c r="K15" s="114">
        <v>198</v>
      </c>
      <c r="L15" s="116">
        <v>8.6012163336229364</v>
      </c>
    </row>
    <row r="16" spans="1:17" s="110" customFormat="1" ht="15" customHeight="1" x14ac:dyDescent="0.2">
      <c r="A16" s="120"/>
      <c r="B16" s="119"/>
      <c r="C16" s="258" t="s">
        <v>107</v>
      </c>
      <c r="E16" s="113">
        <v>37.531234382808599</v>
      </c>
      <c r="F16" s="115">
        <v>1502</v>
      </c>
      <c r="G16" s="114">
        <v>1571</v>
      </c>
      <c r="H16" s="114">
        <v>1524</v>
      </c>
      <c r="I16" s="114">
        <v>1352</v>
      </c>
      <c r="J16" s="140">
        <v>1400</v>
      </c>
      <c r="K16" s="114">
        <v>102</v>
      </c>
      <c r="L16" s="116">
        <v>7.2857142857142856</v>
      </c>
    </row>
    <row r="17" spans="1:12" s="110" customFormat="1" ht="15" customHeight="1" x14ac:dyDescent="0.2">
      <c r="A17" s="120"/>
      <c r="B17" s="121" t="s">
        <v>109</v>
      </c>
      <c r="C17" s="258"/>
      <c r="E17" s="113">
        <v>66.937712869345035</v>
      </c>
      <c r="F17" s="115">
        <v>37538</v>
      </c>
      <c r="G17" s="114">
        <v>37530</v>
      </c>
      <c r="H17" s="114">
        <v>37973</v>
      </c>
      <c r="I17" s="114">
        <v>38062</v>
      </c>
      <c r="J17" s="140">
        <v>38028</v>
      </c>
      <c r="K17" s="114">
        <v>-490</v>
      </c>
      <c r="L17" s="116">
        <v>-1.288524245292942</v>
      </c>
    </row>
    <row r="18" spans="1:12" s="110" customFormat="1" ht="15" customHeight="1" x14ac:dyDescent="0.2">
      <c r="A18" s="120"/>
      <c r="B18" s="119"/>
      <c r="C18" s="258" t="s">
        <v>106</v>
      </c>
      <c r="E18" s="113">
        <v>53.726890084714157</v>
      </c>
      <c r="F18" s="115">
        <v>20168</v>
      </c>
      <c r="G18" s="114">
        <v>20111</v>
      </c>
      <c r="H18" s="114">
        <v>20460</v>
      </c>
      <c r="I18" s="114">
        <v>20553</v>
      </c>
      <c r="J18" s="140">
        <v>20491</v>
      </c>
      <c r="K18" s="114">
        <v>-323</v>
      </c>
      <c r="L18" s="116">
        <v>-1.5763017910302084</v>
      </c>
    </row>
    <row r="19" spans="1:12" s="110" customFormat="1" ht="15" customHeight="1" x14ac:dyDescent="0.2">
      <c r="A19" s="120"/>
      <c r="B19" s="119"/>
      <c r="C19" s="258" t="s">
        <v>107</v>
      </c>
      <c r="E19" s="113">
        <v>46.273109915285843</v>
      </c>
      <c r="F19" s="115">
        <v>17370</v>
      </c>
      <c r="G19" s="114">
        <v>17419</v>
      </c>
      <c r="H19" s="114">
        <v>17513</v>
      </c>
      <c r="I19" s="114">
        <v>17509</v>
      </c>
      <c r="J19" s="140">
        <v>17537</v>
      </c>
      <c r="K19" s="114">
        <v>-167</v>
      </c>
      <c r="L19" s="116">
        <v>-0.95227233848434734</v>
      </c>
    </row>
    <row r="20" spans="1:12" s="110" customFormat="1" ht="15" customHeight="1" x14ac:dyDescent="0.2">
      <c r="A20" s="120"/>
      <c r="B20" s="121" t="s">
        <v>110</v>
      </c>
      <c r="C20" s="258"/>
      <c r="E20" s="113">
        <v>24.806077141175841</v>
      </c>
      <c r="F20" s="115">
        <v>13911</v>
      </c>
      <c r="G20" s="114">
        <v>13967</v>
      </c>
      <c r="H20" s="114">
        <v>13940</v>
      </c>
      <c r="I20" s="114">
        <v>13701</v>
      </c>
      <c r="J20" s="140">
        <v>13515</v>
      </c>
      <c r="K20" s="114">
        <v>396</v>
      </c>
      <c r="L20" s="116">
        <v>2.9300776914539401</v>
      </c>
    </row>
    <row r="21" spans="1:12" s="110" customFormat="1" ht="15" customHeight="1" x14ac:dyDescent="0.2">
      <c r="A21" s="120"/>
      <c r="B21" s="119"/>
      <c r="C21" s="258" t="s">
        <v>106</v>
      </c>
      <c r="E21" s="113">
        <v>51.376608439364531</v>
      </c>
      <c r="F21" s="115">
        <v>7147</v>
      </c>
      <c r="G21" s="114">
        <v>7204</v>
      </c>
      <c r="H21" s="114">
        <v>7203</v>
      </c>
      <c r="I21" s="114">
        <v>7085</v>
      </c>
      <c r="J21" s="140">
        <v>6944</v>
      </c>
      <c r="K21" s="114">
        <v>203</v>
      </c>
      <c r="L21" s="116">
        <v>2.9233870967741935</v>
      </c>
    </row>
    <row r="22" spans="1:12" s="110" customFormat="1" ht="15" customHeight="1" x14ac:dyDescent="0.2">
      <c r="A22" s="120"/>
      <c r="B22" s="119"/>
      <c r="C22" s="258" t="s">
        <v>107</v>
      </c>
      <c r="E22" s="113">
        <v>48.623391560635469</v>
      </c>
      <c r="F22" s="115">
        <v>6764</v>
      </c>
      <c r="G22" s="114">
        <v>6763</v>
      </c>
      <c r="H22" s="114">
        <v>6737</v>
      </c>
      <c r="I22" s="114">
        <v>6616</v>
      </c>
      <c r="J22" s="140">
        <v>6571</v>
      </c>
      <c r="K22" s="114">
        <v>193</v>
      </c>
      <c r="L22" s="116">
        <v>2.9371480748744485</v>
      </c>
    </row>
    <row r="23" spans="1:12" s="110" customFormat="1" ht="15" customHeight="1" x14ac:dyDescent="0.2">
      <c r="A23" s="120"/>
      <c r="B23" s="121" t="s">
        <v>111</v>
      </c>
      <c r="C23" s="258"/>
      <c r="E23" s="113">
        <v>1.1198487847500846</v>
      </c>
      <c r="F23" s="115">
        <v>628</v>
      </c>
      <c r="G23" s="114">
        <v>598</v>
      </c>
      <c r="H23" s="114">
        <v>571</v>
      </c>
      <c r="I23" s="114">
        <v>548</v>
      </c>
      <c r="J23" s="140">
        <v>529</v>
      </c>
      <c r="K23" s="114">
        <v>99</v>
      </c>
      <c r="L23" s="116">
        <v>18.714555765595463</v>
      </c>
    </row>
    <row r="24" spans="1:12" s="110" customFormat="1" ht="15" customHeight="1" x14ac:dyDescent="0.2">
      <c r="A24" s="120"/>
      <c r="B24" s="119"/>
      <c r="C24" s="258" t="s">
        <v>106</v>
      </c>
      <c r="E24" s="113">
        <v>62.738853503184714</v>
      </c>
      <c r="F24" s="115">
        <v>394</v>
      </c>
      <c r="G24" s="114">
        <v>365</v>
      </c>
      <c r="H24" s="114">
        <v>359</v>
      </c>
      <c r="I24" s="114">
        <v>344</v>
      </c>
      <c r="J24" s="140">
        <v>334</v>
      </c>
      <c r="K24" s="114">
        <v>60</v>
      </c>
      <c r="L24" s="116">
        <v>17.964071856287426</v>
      </c>
    </row>
    <row r="25" spans="1:12" s="110" customFormat="1" ht="15" customHeight="1" x14ac:dyDescent="0.2">
      <c r="A25" s="120"/>
      <c r="B25" s="119"/>
      <c r="C25" s="258" t="s">
        <v>107</v>
      </c>
      <c r="E25" s="113">
        <v>37.261146496815286</v>
      </c>
      <c r="F25" s="115">
        <v>234</v>
      </c>
      <c r="G25" s="114">
        <v>233</v>
      </c>
      <c r="H25" s="114">
        <v>212</v>
      </c>
      <c r="I25" s="114">
        <v>204</v>
      </c>
      <c r="J25" s="140">
        <v>195</v>
      </c>
      <c r="K25" s="114">
        <v>39</v>
      </c>
      <c r="L25" s="116">
        <v>20</v>
      </c>
    </row>
    <row r="26" spans="1:12" s="110" customFormat="1" ht="15" customHeight="1" x14ac:dyDescent="0.2">
      <c r="A26" s="120"/>
      <c r="C26" s="121" t="s">
        <v>187</v>
      </c>
      <c r="D26" s="110" t="s">
        <v>188</v>
      </c>
      <c r="E26" s="113">
        <v>0.34237415075161826</v>
      </c>
      <c r="F26" s="115">
        <v>192</v>
      </c>
      <c r="G26" s="114">
        <v>164</v>
      </c>
      <c r="H26" s="114">
        <v>158</v>
      </c>
      <c r="I26" s="114">
        <v>140</v>
      </c>
      <c r="J26" s="140">
        <v>148</v>
      </c>
      <c r="K26" s="114">
        <v>44</v>
      </c>
      <c r="L26" s="116">
        <v>29.72972972972973</v>
      </c>
    </row>
    <row r="27" spans="1:12" s="110" customFormat="1" ht="15" customHeight="1" x14ac:dyDescent="0.2">
      <c r="A27" s="120"/>
      <c r="B27" s="119"/>
      <c r="D27" s="259" t="s">
        <v>106</v>
      </c>
      <c r="E27" s="113">
        <v>56.25</v>
      </c>
      <c r="F27" s="115">
        <v>108</v>
      </c>
      <c r="G27" s="114">
        <v>79</v>
      </c>
      <c r="H27" s="114">
        <v>82</v>
      </c>
      <c r="I27" s="114">
        <v>73</v>
      </c>
      <c r="J27" s="140">
        <v>84</v>
      </c>
      <c r="K27" s="114">
        <v>24</v>
      </c>
      <c r="L27" s="116">
        <v>28.571428571428573</v>
      </c>
    </row>
    <row r="28" spans="1:12" s="110" customFormat="1" ht="15" customHeight="1" x14ac:dyDescent="0.2">
      <c r="A28" s="120"/>
      <c r="B28" s="119"/>
      <c r="D28" s="259" t="s">
        <v>107</v>
      </c>
      <c r="E28" s="113">
        <v>43.75</v>
      </c>
      <c r="F28" s="115">
        <v>84</v>
      </c>
      <c r="G28" s="114">
        <v>85</v>
      </c>
      <c r="H28" s="114">
        <v>76</v>
      </c>
      <c r="I28" s="114">
        <v>67</v>
      </c>
      <c r="J28" s="140">
        <v>64</v>
      </c>
      <c r="K28" s="114">
        <v>20</v>
      </c>
      <c r="L28" s="116">
        <v>31.25</v>
      </c>
    </row>
    <row r="29" spans="1:12" s="110" customFormat="1" ht="24.95" customHeight="1" x14ac:dyDescent="0.2">
      <c r="A29" s="604" t="s">
        <v>189</v>
      </c>
      <c r="B29" s="605"/>
      <c r="C29" s="605"/>
      <c r="D29" s="606"/>
      <c r="E29" s="113">
        <v>93.526988712352221</v>
      </c>
      <c r="F29" s="115">
        <v>52449</v>
      </c>
      <c r="G29" s="114">
        <v>52675</v>
      </c>
      <c r="H29" s="114">
        <v>53101</v>
      </c>
      <c r="I29" s="114">
        <v>52482</v>
      </c>
      <c r="J29" s="140">
        <v>52383</v>
      </c>
      <c r="K29" s="114">
        <v>66</v>
      </c>
      <c r="L29" s="116">
        <v>0.12599507473798752</v>
      </c>
    </row>
    <row r="30" spans="1:12" s="110" customFormat="1" ht="15" customHeight="1" x14ac:dyDescent="0.2">
      <c r="A30" s="120"/>
      <c r="B30" s="119"/>
      <c r="C30" s="258" t="s">
        <v>106</v>
      </c>
      <c r="E30" s="113">
        <v>52.592041792979849</v>
      </c>
      <c r="F30" s="115">
        <v>27584</v>
      </c>
      <c r="G30" s="114">
        <v>27697</v>
      </c>
      <c r="H30" s="114">
        <v>28104</v>
      </c>
      <c r="I30" s="114">
        <v>27765</v>
      </c>
      <c r="J30" s="140">
        <v>27625</v>
      </c>
      <c r="K30" s="114">
        <v>-41</v>
      </c>
      <c r="L30" s="116">
        <v>-0.14841628959276018</v>
      </c>
    </row>
    <row r="31" spans="1:12" s="110" customFormat="1" ht="15" customHeight="1" x14ac:dyDescent="0.2">
      <c r="A31" s="120"/>
      <c r="B31" s="119"/>
      <c r="C31" s="258" t="s">
        <v>107</v>
      </c>
      <c r="E31" s="113">
        <v>47.407958207020151</v>
      </c>
      <c r="F31" s="115">
        <v>24865</v>
      </c>
      <c r="G31" s="114">
        <v>24978</v>
      </c>
      <c r="H31" s="114">
        <v>24997</v>
      </c>
      <c r="I31" s="114">
        <v>24717</v>
      </c>
      <c r="J31" s="140">
        <v>24758</v>
      </c>
      <c r="K31" s="114">
        <v>107</v>
      </c>
      <c r="L31" s="116">
        <v>0.43218353663462317</v>
      </c>
    </row>
    <row r="32" spans="1:12" s="110" customFormat="1" ht="15" customHeight="1" x14ac:dyDescent="0.2">
      <c r="A32" s="120"/>
      <c r="B32" s="119" t="s">
        <v>117</v>
      </c>
      <c r="C32" s="258"/>
      <c r="E32" s="113">
        <v>6.4284313201019989</v>
      </c>
      <c r="F32" s="115">
        <v>3605</v>
      </c>
      <c r="G32" s="114">
        <v>3509</v>
      </c>
      <c r="H32" s="114">
        <v>3506</v>
      </c>
      <c r="I32" s="114">
        <v>3452</v>
      </c>
      <c r="J32" s="140">
        <v>3370</v>
      </c>
      <c r="K32" s="114">
        <v>235</v>
      </c>
      <c r="L32" s="116">
        <v>6.9732937685459939</v>
      </c>
    </row>
    <row r="33" spans="1:12" s="110" customFormat="1" ht="15" customHeight="1" x14ac:dyDescent="0.2">
      <c r="A33" s="120"/>
      <c r="B33" s="119"/>
      <c r="C33" s="258" t="s">
        <v>106</v>
      </c>
      <c r="E33" s="113">
        <v>72.288488210818315</v>
      </c>
      <c r="F33" s="115">
        <v>2606</v>
      </c>
      <c r="G33" s="114">
        <v>2505</v>
      </c>
      <c r="H33" s="114">
        <v>2521</v>
      </c>
      <c r="I33" s="114">
        <v>2492</v>
      </c>
      <c r="J33" s="140">
        <v>2430</v>
      </c>
      <c r="K33" s="114">
        <v>176</v>
      </c>
      <c r="L33" s="116">
        <v>7.2427983539094649</v>
      </c>
    </row>
    <row r="34" spans="1:12" s="110" customFormat="1" ht="15" customHeight="1" x14ac:dyDescent="0.2">
      <c r="A34" s="120"/>
      <c r="B34" s="119"/>
      <c r="C34" s="258" t="s">
        <v>107</v>
      </c>
      <c r="E34" s="113">
        <v>27.711511789181692</v>
      </c>
      <c r="F34" s="115">
        <v>999</v>
      </c>
      <c r="G34" s="114">
        <v>1004</v>
      </c>
      <c r="H34" s="114">
        <v>985</v>
      </c>
      <c r="I34" s="114">
        <v>960</v>
      </c>
      <c r="J34" s="140">
        <v>940</v>
      </c>
      <c r="K34" s="114">
        <v>59</v>
      </c>
      <c r="L34" s="116">
        <v>6.2765957446808507</v>
      </c>
    </row>
    <row r="35" spans="1:12" s="110" customFormat="1" ht="24.95" customHeight="1" x14ac:dyDescent="0.2">
      <c r="A35" s="604" t="s">
        <v>190</v>
      </c>
      <c r="B35" s="605"/>
      <c r="C35" s="605"/>
      <c r="D35" s="606"/>
      <c r="E35" s="113">
        <v>70.53442465093886</v>
      </c>
      <c r="F35" s="115">
        <v>39555</v>
      </c>
      <c r="G35" s="114">
        <v>39676</v>
      </c>
      <c r="H35" s="114">
        <v>40160</v>
      </c>
      <c r="I35" s="114">
        <v>39847</v>
      </c>
      <c r="J35" s="140">
        <v>39799</v>
      </c>
      <c r="K35" s="114">
        <v>-244</v>
      </c>
      <c r="L35" s="116">
        <v>-0.61308073067162494</v>
      </c>
    </row>
    <row r="36" spans="1:12" s="110" customFormat="1" ht="15" customHeight="1" x14ac:dyDescent="0.2">
      <c r="A36" s="120"/>
      <c r="B36" s="119"/>
      <c r="C36" s="258" t="s">
        <v>106</v>
      </c>
      <c r="E36" s="113">
        <v>66.798129187207692</v>
      </c>
      <c r="F36" s="115">
        <v>26422</v>
      </c>
      <c r="G36" s="114">
        <v>26450</v>
      </c>
      <c r="H36" s="114">
        <v>26851</v>
      </c>
      <c r="I36" s="114">
        <v>26601</v>
      </c>
      <c r="J36" s="140">
        <v>26527</v>
      </c>
      <c r="K36" s="114">
        <v>-105</v>
      </c>
      <c r="L36" s="116">
        <v>-0.3958231236099069</v>
      </c>
    </row>
    <row r="37" spans="1:12" s="110" customFormat="1" ht="15" customHeight="1" x14ac:dyDescent="0.2">
      <c r="A37" s="120"/>
      <c r="B37" s="119"/>
      <c r="C37" s="258" t="s">
        <v>107</v>
      </c>
      <c r="E37" s="113">
        <v>33.201870812792315</v>
      </c>
      <c r="F37" s="115">
        <v>13133</v>
      </c>
      <c r="G37" s="114">
        <v>13226</v>
      </c>
      <c r="H37" s="114">
        <v>13309</v>
      </c>
      <c r="I37" s="114">
        <v>13246</v>
      </c>
      <c r="J37" s="140">
        <v>13272</v>
      </c>
      <c r="K37" s="114">
        <v>-139</v>
      </c>
      <c r="L37" s="116">
        <v>-1.0473176612417119</v>
      </c>
    </row>
    <row r="38" spans="1:12" s="110" customFormat="1" ht="15" customHeight="1" x14ac:dyDescent="0.2">
      <c r="A38" s="120"/>
      <c r="B38" s="119" t="s">
        <v>182</v>
      </c>
      <c r="C38" s="258"/>
      <c r="E38" s="113">
        <v>29.465575349061147</v>
      </c>
      <c r="F38" s="115">
        <v>16524</v>
      </c>
      <c r="G38" s="114">
        <v>16531</v>
      </c>
      <c r="H38" s="114">
        <v>16469</v>
      </c>
      <c r="I38" s="114">
        <v>16108</v>
      </c>
      <c r="J38" s="140">
        <v>15975</v>
      </c>
      <c r="K38" s="114">
        <v>549</v>
      </c>
      <c r="L38" s="116">
        <v>3.436619718309859</v>
      </c>
    </row>
    <row r="39" spans="1:12" s="110" customFormat="1" ht="15" customHeight="1" x14ac:dyDescent="0.2">
      <c r="A39" s="120"/>
      <c r="B39" s="119"/>
      <c r="C39" s="258" t="s">
        <v>106</v>
      </c>
      <c r="E39" s="113">
        <v>22.918179617526022</v>
      </c>
      <c r="F39" s="115">
        <v>3787</v>
      </c>
      <c r="G39" s="114">
        <v>3771</v>
      </c>
      <c r="H39" s="114">
        <v>3792</v>
      </c>
      <c r="I39" s="114">
        <v>3673</v>
      </c>
      <c r="J39" s="140">
        <v>3544</v>
      </c>
      <c r="K39" s="114">
        <v>243</v>
      </c>
      <c r="L39" s="116">
        <v>6.8566591422121892</v>
      </c>
    </row>
    <row r="40" spans="1:12" s="110" customFormat="1" ht="15" customHeight="1" x14ac:dyDescent="0.2">
      <c r="A40" s="120"/>
      <c r="B40" s="119"/>
      <c r="C40" s="258" t="s">
        <v>107</v>
      </c>
      <c r="E40" s="113">
        <v>77.081820382473978</v>
      </c>
      <c r="F40" s="115">
        <v>12737</v>
      </c>
      <c r="G40" s="114">
        <v>12760</v>
      </c>
      <c r="H40" s="114">
        <v>12677</v>
      </c>
      <c r="I40" s="114">
        <v>12435</v>
      </c>
      <c r="J40" s="140">
        <v>12431</v>
      </c>
      <c r="K40" s="114">
        <v>306</v>
      </c>
      <c r="L40" s="116">
        <v>2.461587965569946</v>
      </c>
    </row>
    <row r="41" spans="1:12" s="110" customFormat="1" ht="24.75" customHeight="1" x14ac:dyDescent="0.2">
      <c r="A41" s="604" t="s">
        <v>517</v>
      </c>
      <c r="B41" s="605"/>
      <c r="C41" s="605"/>
      <c r="D41" s="606"/>
      <c r="E41" s="113">
        <v>3.4540558854473153</v>
      </c>
      <c r="F41" s="115">
        <v>1937</v>
      </c>
      <c r="G41" s="114">
        <v>2139</v>
      </c>
      <c r="H41" s="114">
        <v>2106</v>
      </c>
      <c r="I41" s="114">
        <v>1731</v>
      </c>
      <c r="J41" s="140">
        <v>1888</v>
      </c>
      <c r="K41" s="114">
        <v>49</v>
      </c>
      <c r="L41" s="116">
        <v>2.5953389830508473</v>
      </c>
    </row>
    <row r="42" spans="1:12" s="110" customFormat="1" ht="15" customHeight="1" x14ac:dyDescent="0.2">
      <c r="A42" s="120"/>
      <c r="B42" s="119"/>
      <c r="C42" s="258" t="s">
        <v>106</v>
      </c>
      <c r="E42" s="113">
        <v>62.570986060918948</v>
      </c>
      <c r="F42" s="115">
        <v>1212</v>
      </c>
      <c r="G42" s="114">
        <v>1372</v>
      </c>
      <c r="H42" s="114">
        <v>1385</v>
      </c>
      <c r="I42" s="114">
        <v>1114</v>
      </c>
      <c r="J42" s="140">
        <v>1212</v>
      </c>
      <c r="K42" s="114">
        <v>0</v>
      </c>
      <c r="L42" s="116">
        <v>0</v>
      </c>
    </row>
    <row r="43" spans="1:12" s="110" customFormat="1" ht="15" customHeight="1" x14ac:dyDescent="0.2">
      <c r="A43" s="123"/>
      <c r="B43" s="124"/>
      <c r="C43" s="260" t="s">
        <v>107</v>
      </c>
      <c r="D43" s="261"/>
      <c r="E43" s="125">
        <v>37.429013939081052</v>
      </c>
      <c r="F43" s="143">
        <v>725</v>
      </c>
      <c r="G43" s="144">
        <v>767</v>
      </c>
      <c r="H43" s="144">
        <v>721</v>
      </c>
      <c r="I43" s="144">
        <v>617</v>
      </c>
      <c r="J43" s="145">
        <v>676</v>
      </c>
      <c r="K43" s="144">
        <v>49</v>
      </c>
      <c r="L43" s="146">
        <v>7.2485207100591715</v>
      </c>
    </row>
    <row r="44" spans="1:12" s="110" customFormat="1" ht="45.75" customHeight="1" x14ac:dyDescent="0.2">
      <c r="A44" s="604" t="s">
        <v>191</v>
      </c>
      <c r="B44" s="605"/>
      <c r="C44" s="605"/>
      <c r="D44" s="606"/>
      <c r="E44" s="113">
        <v>2.2824943383441219</v>
      </c>
      <c r="F44" s="115">
        <v>1280</v>
      </c>
      <c r="G44" s="114">
        <v>1285</v>
      </c>
      <c r="H44" s="114">
        <v>1291</v>
      </c>
      <c r="I44" s="114">
        <v>1264</v>
      </c>
      <c r="J44" s="140">
        <v>1279</v>
      </c>
      <c r="K44" s="114">
        <v>1</v>
      </c>
      <c r="L44" s="116">
        <v>7.8186082877247848E-2</v>
      </c>
    </row>
    <row r="45" spans="1:12" s="110" customFormat="1" ht="15" customHeight="1" x14ac:dyDescent="0.2">
      <c r="A45" s="120"/>
      <c r="B45" s="119"/>
      <c r="C45" s="258" t="s">
        <v>106</v>
      </c>
      <c r="E45" s="113">
        <v>59.6875</v>
      </c>
      <c r="F45" s="115">
        <v>764</v>
      </c>
      <c r="G45" s="114">
        <v>768</v>
      </c>
      <c r="H45" s="114">
        <v>773</v>
      </c>
      <c r="I45" s="114">
        <v>751</v>
      </c>
      <c r="J45" s="140">
        <v>759</v>
      </c>
      <c r="K45" s="114">
        <v>5</v>
      </c>
      <c r="L45" s="116">
        <v>0.65876152832674573</v>
      </c>
    </row>
    <row r="46" spans="1:12" s="110" customFormat="1" ht="15" customHeight="1" x14ac:dyDescent="0.2">
      <c r="A46" s="123"/>
      <c r="B46" s="124"/>
      <c r="C46" s="260" t="s">
        <v>107</v>
      </c>
      <c r="D46" s="261"/>
      <c r="E46" s="125">
        <v>40.3125</v>
      </c>
      <c r="F46" s="143">
        <v>516</v>
      </c>
      <c r="G46" s="144">
        <v>517</v>
      </c>
      <c r="H46" s="144">
        <v>518</v>
      </c>
      <c r="I46" s="144">
        <v>513</v>
      </c>
      <c r="J46" s="145">
        <v>520</v>
      </c>
      <c r="K46" s="144">
        <v>-4</v>
      </c>
      <c r="L46" s="146">
        <v>-0.76923076923076927</v>
      </c>
    </row>
    <row r="47" spans="1:12" s="110" customFormat="1" ht="39" customHeight="1" x14ac:dyDescent="0.2">
      <c r="A47" s="604" t="s">
        <v>518</v>
      </c>
      <c r="B47" s="607"/>
      <c r="C47" s="607"/>
      <c r="D47" s="608"/>
      <c r="E47" s="113">
        <v>0.16583747927031509</v>
      </c>
      <c r="F47" s="115">
        <v>93</v>
      </c>
      <c r="G47" s="114">
        <v>95</v>
      </c>
      <c r="H47" s="114">
        <v>73</v>
      </c>
      <c r="I47" s="114">
        <v>84</v>
      </c>
      <c r="J47" s="140">
        <v>90</v>
      </c>
      <c r="K47" s="114">
        <v>3</v>
      </c>
      <c r="L47" s="116">
        <v>3.3333333333333335</v>
      </c>
    </row>
    <row r="48" spans="1:12" s="110" customFormat="1" ht="15" customHeight="1" x14ac:dyDescent="0.2">
      <c r="A48" s="120"/>
      <c r="B48" s="119"/>
      <c r="C48" s="258" t="s">
        <v>106</v>
      </c>
      <c r="E48" s="113">
        <v>45.161290322580648</v>
      </c>
      <c r="F48" s="115">
        <v>42</v>
      </c>
      <c r="G48" s="114">
        <v>41</v>
      </c>
      <c r="H48" s="114">
        <v>29</v>
      </c>
      <c r="I48" s="114">
        <v>34</v>
      </c>
      <c r="J48" s="140">
        <v>38</v>
      </c>
      <c r="K48" s="114">
        <v>4</v>
      </c>
      <c r="L48" s="116">
        <v>10.526315789473685</v>
      </c>
    </row>
    <row r="49" spans="1:12" s="110" customFormat="1" ht="15" customHeight="1" x14ac:dyDescent="0.2">
      <c r="A49" s="123"/>
      <c r="B49" s="124"/>
      <c r="C49" s="260" t="s">
        <v>107</v>
      </c>
      <c r="D49" s="261"/>
      <c r="E49" s="125">
        <v>54.838709677419352</v>
      </c>
      <c r="F49" s="143">
        <v>51</v>
      </c>
      <c r="G49" s="144">
        <v>54</v>
      </c>
      <c r="H49" s="144">
        <v>44</v>
      </c>
      <c r="I49" s="144">
        <v>50</v>
      </c>
      <c r="J49" s="145">
        <v>52</v>
      </c>
      <c r="K49" s="144">
        <v>-1</v>
      </c>
      <c r="L49" s="146">
        <v>-1.9230769230769231</v>
      </c>
    </row>
    <row r="50" spans="1:12" s="110" customFormat="1" ht="24.95" customHeight="1" x14ac:dyDescent="0.2">
      <c r="A50" s="609" t="s">
        <v>192</v>
      </c>
      <c r="B50" s="610"/>
      <c r="C50" s="610"/>
      <c r="D50" s="611"/>
      <c r="E50" s="262">
        <v>7.3342962606323221</v>
      </c>
      <c r="F50" s="263">
        <v>4113</v>
      </c>
      <c r="G50" s="264">
        <v>4216</v>
      </c>
      <c r="H50" s="264">
        <v>4186</v>
      </c>
      <c r="I50" s="264">
        <v>3758</v>
      </c>
      <c r="J50" s="265">
        <v>3815</v>
      </c>
      <c r="K50" s="263">
        <v>298</v>
      </c>
      <c r="L50" s="266">
        <v>7.8112712975098297</v>
      </c>
    </row>
    <row r="51" spans="1:12" s="110" customFormat="1" ht="15" customHeight="1" x14ac:dyDescent="0.2">
      <c r="A51" s="120"/>
      <c r="B51" s="119"/>
      <c r="C51" s="258" t="s">
        <v>106</v>
      </c>
      <c r="E51" s="113">
        <v>61.90128859713105</v>
      </c>
      <c r="F51" s="115">
        <v>2546</v>
      </c>
      <c r="G51" s="114">
        <v>2580</v>
      </c>
      <c r="H51" s="114">
        <v>2623</v>
      </c>
      <c r="I51" s="114">
        <v>2335</v>
      </c>
      <c r="J51" s="140">
        <v>2351</v>
      </c>
      <c r="K51" s="114">
        <v>195</v>
      </c>
      <c r="L51" s="116">
        <v>8.2943428328370903</v>
      </c>
    </row>
    <row r="52" spans="1:12" s="110" customFormat="1" ht="15" customHeight="1" x14ac:dyDescent="0.2">
      <c r="A52" s="120"/>
      <c r="B52" s="119"/>
      <c r="C52" s="258" t="s">
        <v>107</v>
      </c>
      <c r="E52" s="113">
        <v>38.09871140286895</v>
      </c>
      <c r="F52" s="115">
        <v>1567</v>
      </c>
      <c r="G52" s="114">
        <v>1636</v>
      </c>
      <c r="H52" s="114">
        <v>1563</v>
      </c>
      <c r="I52" s="114">
        <v>1423</v>
      </c>
      <c r="J52" s="140">
        <v>1464</v>
      </c>
      <c r="K52" s="114">
        <v>103</v>
      </c>
      <c r="L52" s="116">
        <v>7.0355191256830603</v>
      </c>
    </row>
    <row r="53" spans="1:12" s="110" customFormat="1" ht="15" customHeight="1" x14ac:dyDescent="0.2">
      <c r="A53" s="120"/>
      <c r="B53" s="119"/>
      <c r="C53" s="258" t="s">
        <v>187</v>
      </c>
      <c r="D53" s="110" t="s">
        <v>193</v>
      </c>
      <c r="E53" s="113">
        <v>34.01410162898128</v>
      </c>
      <c r="F53" s="115">
        <v>1399</v>
      </c>
      <c r="G53" s="114">
        <v>1563</v>
      </c>
      <c r="H53" s="114">
        <v>1528</v>
      </c>
      <c r="I53" s="114">
        <v>1178</v>
      </c>
      <c r="J53" s="140">
        <v>1297</v>
      </c>
      <c r="K53" s="114">
        <v>102</v>
      </c>
      <c r="L53" s="116">
        <v>7.8643022359290669</v>
      </c>
    </row>
    <row r="54" spans="1:12" s="110" customFormat="1" ht="15" customHeight="1" x14ac:dyDescent="0.2">
      <c r="A54" s="120"/>
      <c r="B54" s="119"/>
      <c r="D54" s="267" t="s">
        <v>194</v>
      </c>
      <c r="E54" s="113">
        <v>62.544674767691205</v>
      </c>
      <c r="F54" s="115">
        <v>875</v>
      </c>
      <c r="G54" s="114">
        <v>981</v>
      </c>
      <c r="H54" s="114">
        <v>1003</v>
      </c>
      <c r="I54" s="114">
        <v>772</v>
      </c>
      <c r="J54" s="140">
        <v>833</v>
      </c>
      <c r="K54" s="114">
        <v>42</v>
      </c>
      <c r="L54" s="116">
        <v>5.0420168067226889</v>
      </c>
    </row>
    <row r="55" spans="1:12" s="110" customFormat="1" ht="15" customHeight="1" x14ac:dyDescent="0.2">
      <c r="A55" s="120"/>
      <c r="B55" s="119"/>
      <c r="D55" s="267" t="s">
        <v>195</v>
      </c>
      <c r="E55" s="113">
        <v>37.455325232308795</v>
      </c>
      <c r="F55" s="115">
        <v>524</v>
      </c>
      <c r="G55" s="114">
        <v>582</v>
      </c>
      <c r="H55" s="114">
        <v>525</v>
      </c>
      <c r="I55" s="114">
        <v>406</v>
      </c>
      <c r="J55" s="140">
        <v>464</v>
      </c>
      <c r="K55" s="114">
        <v>60</v>
      </c>
      <c r="L55" s="116">
        <v>12.931034482758621</v>
      </c>
    </row>
    <row r="56" spans="1:12" s="110" customFormat="1" ht="15" customHeight="1" x14ac:dyDescent="0.2">
      <c r="A56" s="120"/>
      <c r="B56" s="119" t="s">
        <v>196</v>
      </c>
      <c r="C56" s="258"/>
      <c r="E56" s="113">
        <v>71.352912855079438</v>
      </c>
      <c r="F56" s="115">
        <v>40014</v>
      </c>
      <c r="G56" s="114">
        <v>39996</v>
      </c>
      <c r="H56" s="114">
        <v>40342</v>
      </c>
      <c r="I56" s="114">
        <v>40092</v>
      </c>
      <c r="J56" s="140">
        <v>39826</v>
      </c>
      <c r="K56" s="114">
        <v>188</v>
      </c>
      <c r="L56" s="116">
        <v>0.47205343243107517</v>
      </c>
    </row>
    <row r="57" spans="1:12" s="110" customFormat="1" ht="15" customHeight="1" x14ac:dyDescent="0.2">
      <c r="A57" s="120"/>
      <c r="B57" s="119"/>
      <c r="C57" s="258" t="s">
        <v>106</v>
      </c>
      <c r="E57" s="113">
        <v>53.043934622881991</v>
      </c>
      <c r="F57" s="115">
        <v>21225</v>
      </c>
      <c r="G57" s="114">
        <v>21178</v>
      </c>
      <c r="H57" s="114">
        <v>21448</v>
      </c>
      <c r="I57" s="114">
        <v>21362</v>
      </c>
      <c r="J57" s="140">
        <v>21132</v>
      </c>
      <c r="K57" s="114">
        <v>93</v>
      </c>
      <c r="L57" s="116">
        <v>0.44009085746734811</v>
      </c>
    </row>
    <row r="58" spans="1:12" s="110" customFormat="1" ht="15" customHeight="1" x14ac:dyDescent="0.2">
      <c r="A58" s="120"/>
      <c r="B58" s="119"/>
      <c r="C58" s="258" t="s">
        <v>107</v>
      </c>
      <c r="E58" s="113">
        <v>46.956065377118009</v>
      </c>
      <c r="F58" s="115">
        <v>18789</v>
      </c>
      <c r="G58" s="114">
        <v>18818</v>
      </c>
      <c r="H58" s="114">
        <v>18894</v>
      </c>
      <c r="I58" s="114">
        <v>18730</v>
      </c>
      <c r="J58" s="140">
        <v>18694</v>
      </c>
      <c r="K58" s="114">
        <v>95</v>
      </c>
      <c r="L58" s="116">
        <v>0.50818444420669728</v>
      </c>
    </row>
    <row r="59" spans="1:12" s="110" customFormat="1" ht="15" customHeight="1" x14ac:dyDescent="0.2">
      <c r="A59" s="120"/>
      <c r="B59" s="119"/>
      <c r="C59" s="258" t="s">
        <v>105</v>
      </c>
      <c r="D59" s="110" t="s">
        <v>197</v>
      </c>
      <c r="E59" s="113">
        <v>89.856050382366178</v>
      </c>
      <c r="F59" s="115">
        <v>35955</v>
      </c>
      <c r="G59" s="114">
        <v>35944</v>
      </c>
      <c r="H59" s="114">
        <v>36278</v>
      </c>
      <c r="I59" s="114">
        <v>36044</v>
      </c>
      <c r="J59" s="140">
        <v>35780</v>
      </c>
      <c r="K59" s="114">
        <v>175</v>
      </c>
      <c r="L59" s="116">
        <v>0.48910005589714922</v>
      </c>
    </row>
    <row r="60" spans="1:12" s="110" customFormat="1" ht="15" customHeight="1" x14ac:dyDescent="0.2">
      <c r="A60" s="120"/>
      <c r="B60" s="119"/>
      <c r="C60" s="258"/>
      <c r="D60" s="267" t="s">
        <v>198</v>
      </c>
      <c r="E60" s="113">
        <v>53.352802113753306</v>
      </c>
      <c r="F60" s="115">
        <v>19183</v>
      </c>
      <c r="G60" s="114">
        <v>19154</v>
      </c>
      <c r="H60" s="114">
        <v>19408</v>
      </c>
      <c r="I60" s="114">
        <v>19330</v>
      </c>
      <c r="J60" s="140">
        <v>19110</v>
      </c>
      <c r="K60" s="114">
        <v>73</v>
      </c>
      <c r="L60" s="116">
        <v>0.38199895342752488</v>
      </c>
    </row>
    <row r="61" spans="1:12" s="110" customFormat="1" ht="15" customHeight="1" x14ac:dyDescent="0.2">
      <c r="A61" s="120"/>
      <c r="B61" s="119"/>
      <c r="C61" s="258"/>
      <c r="D61" s="267" t="s">
        <v>199</v>
      </c>
      <c r="E61" s="113">
        <v>46.647197886246694</v>
      </c>
      <c r="F61" s="115">
        <v>16772</v>
      </c>
      <c r="G61" s="114">
        <v>16790</v>
      </c>
      <c r="H61" s="114">
        <v>16870</v>
      </c>
      <c r="I61" s="114">
        <v>16714</v>
      </c>
      <c r="J61" s="140">
        <v>16670</v>
      </c>
      <c r="K61" s="114">
        <v>102</v>
      </c>
      <c r="L61" s="116">
        <v>0.61187762447510496</v>
      </c>
    </row>
    <row r="62" spans="1:12" s="110" customFormat="1" ht="15" customHeight="1" x14ac:dyDescent="0.2">
      <c r="A62" s="120"/>
      <c r="B62" s="119"/>
      <c r="C62" s="258"/>
      <c r="D62" s="258" t="s">
        <v>200</v>
      </c>
      <c r="E62" s="113">
        <v>10.143949617633828</v>
      </c>
      <c r="F62" s="115">
        <v>4059</v>
      </c>
      <c r="G62" s="114">
        <v>4052</v>
      </c>
      <c r="H62" s="114">
        <v>4064</v>
      </c>
      <c r="I62" s="114">
        <v>4048</v>
      </c>
      <c r="J62" s="140">
        <v>4046</v>
      </c>
      <c r="K62" s="114">
        <v>13</v>
      </c>
      <c r="L62" s="116">
        <v>0.3213049925852694</v>
      </c>
    </row>
    <row r="63" spans="1:12" s="110" customFormat="1" ht="15" customHeight="1" x14ac:dyDescent="0.2">
      <c r="A63" s="120"/>
      <c r="B63" s="119"/>
      <c r="C63" s="258"/>
      <c r="D63" s="267" t="s">
        <v>198</v>
      </c>
      <c r="E63" s="113">
        <v>50.307957625030795</v>
      </c>
      <c r="F63" s="115">
        <v>2042</v>
      </c>
      <c r="G63" s="114">
        <v>2024</v>
      </c>
      <c r="H63" s="114">
        <v>2040</v>
      </c>
      <c r="I63" s="114">
        <v>2032</v>
      </c>
      <c r="J63" s="140">
        <v>2022</v>
      </c>
      <c r="K63" s="114">
        <v>20</v>
      </c>
      <c r="L63" s="116">
        <v>0.98911968348170132</v>
      </c>
    </row>
    <row r="64" spans="1:12" s="110" customFormat="1" ht="15" customHeight="1" x14ac:dyDescent="0.2">
      <c r="A64" s="120"/>
      <c r="B64" s="119"/>
      <c r="C64" s="258"/>
      <c r="D64" s="267" t="s">
        <v>199</v>
      </c>
      <c r="E64" s="113">
        <v>49.692042374969205</v>
      </c>
      <c r="F64" s="115">
        <v>2017</v>
      </c>
      <c r="G64" s="114">
        <v>2028</v>
      </c>
      <c r="H64" s="114">
        <v>2024</v>
      </c>
      <c r="I64" s="114">
        <v>2016</v>
      </c>
      <c r="J64" s="140">
        <v>2024</v>
      </c>
      <c r="K64" s="114">
        <v>-7</v>
      </c>
      <c r="L64" s="116">
        <v>-0.3458498023715415</v>
      </c>
    </row>
    <row r="65" spans="1:12" s="110" customFormat="1" ht="15" customHeight="1" x14ac:dyDescent="0.2">
      <c r="A65" s="120"/>
      <c r="B65" s="119" t="s">
        <v>201</v>
      </c>
      <c r="C65" s="258"/>
      <c r="E65" s="113">
        <v>11.744146650261239</v>
      </c>
      <c r="F65" s="115">
        <v>6586</v>
      </c>
      <c r="G65" s="114">
        <v>6568</v>
      </c>
      <c r="H65" s="114">
        <v>6552</v>
      </c>
      <c r="I65" s="114">
        <v>6483</v>
      </c>
      <c r="J65" s="140">
        <v>6471</v>
      </c>
      <c r="K65" s="114">
        <v>115</v>
      </c>
      <c r="L65" s="116">
        <v>1.7771596352959358</v>
      </c>
    </row>
    <row r="66" spans="1:12" s="110" customFormat="1" ht="15" customHeight="1" x14ac:dyDescent="0.2">
      <c r="A66" s="120"/>
      <c r="B66" s="119"/>
      <c r="C66" s="258" t="s">
        <v>106</v>
      </c>
      <c r="E66" s="113">
        <v>45.110841178256912</v>
      </c>
      <c r="F66" s="115">
        <v>2971</v>
      </c>
      <c r="G66" s="114">
        <v>2974</v>
      </c>
      <c r="H66" s="114">
        <v>2968</v>
      </c>
      <c r="I66" s="114">
        <v>2951</v>
      </c>
      <c r="J66" s="140">
        <v>2946</v>
      </c>
      <c r="K66" s="114">
        <v>25</v>
      </c>
      <c r="L66" s="116">
        <v>0.84860828241683639</v>
      </c>
    </row>
    <row r="67" spans="1:12" s="110" customFormat="1" ht="15" customHeight="1" x14ac:dyDescent="0.2">
      <c r="A67" s="120"/>
      <c r="B67" s="119"/>
      <c r="C67" s="258" t="s">
        <v>107</v>
      </c>
      <c r="E67" s="113">
        <v>54.889158821743088</v>
      </c>
      <c r="F67" s="115">
        <v>3615</v>
      </c>
      <c r="G67" s="114">
        <v>3594</v>
      </c>
      <c r="H67" s="114">
        <v>3584</v>
      </c>
      <c r="I67" s="114">
        <v>3532</v>
      </c>
      <c r="J67" s="140">
        <v>3525</v>
      </c>
      <c r="K67" s="114">
        <v>90</v>
      </c>
      <c r="L67" s="116">
        <v>2.5531914893617023</v>
      </c>
    </row>
    <row r="68" spans="1:12" s="110" customFormat="1" ht="15" customHeight="1" x14ac:dyDescent="0.2">
      <c r="A68" s="120"/>
      <c r="B68" s="119"/>
      <c r="C68" s="258" t="s">
        <v>105</v>
      </c>
      <c r="D68" s="110" t="s">
        <v>202</v>
      </c>
      <c r="E68" s="113">
        <v>15.897358032189493</v>
      </c>
      <c r="F68" s="115">
        <v>1047</v>
      </c>
      <c r="G68" s="114">
        <v>1030</v>
      </c>
      <c r="H68" s="114">
        <v>1004</v>
      </c>
      <c r="I68" s="114">
        <v>985</v>
      </c>
      <c r="J68" s="140">
        <v>966</v>
      </c>
      <c r="K68" s="114">
        <v>81</v>
      </c>
      <c r="L68" s="116">
        <v>8.3850931677018625</v>
      </c>
    </row>
    <row r="69" spans="1:12" s="110" customFormat="1" ht="15" customHeight="1" x14ac:dyDescent="0.2">
      <c r="A69" s="120"/>
      <c r="B69" s="119"/>
      <c r="C69" s="258"/>
      <c r="D69" s="267" t="s">
        <v>198</v>
      </c>
      <c r="E69" s="113">
        <v>46.609360076408784</v>
      </c>
      <c r="F69" s="115">
        <v>488</v>
      </c>
      <c r="G69" s="114">
        <v>489</v>
      </c>
      <c r="H69" s="114">
        <v>468</v>
      </c>
      <c r="I69" s="114">
        <v>459</v>
      </c>
      <c r="J69" s="140">
        <v>451</v>
      </c>
      <c r="K69" s="114">
        <v>37</v>
      </c>
      <c r="L69" s="116">
        <v>8.2039911308203983</v>
      </c>
    </row>
    <row r="70" spans="1:12" s="110" customFormat="1" ht="15" customHeight="1" x14ac:dyDescent="0.2">
      <c r="A70" s="120"/>
      <c r="B70" s="119"/>
      <c r="C70" s="258"/>
      <c r="D70" s="267" t="s">
        <v>199</v>
      </c>
      <c r="E70" s="113">
        <v>53.390639923591216</v>
      </c>
      <c r="F70" s="115">
        <v>559</v>
      </c>
      <c r="G70" s="114">
        <v>541</v>
      </c>
      <c r="H70" s="114">
        <v>536</v>
      </c>
      <c r="I70" s="114">
        <v>526</v>
      </c>
      <c r="J70" s="140">
        <v>515</v>
      </c>
      <c r="K70" s="114">
        <v>44</v>
      </c>
      <c r="L70" s="116">
        <v>8.5436893203883493</v>
      </c>
    </row>
    <row r="71" spans="1:12" s="110" customFormat="1" ht="15" customHeight="1" x14ac:dyDescent="0.2">
      <c r="A71" s="120"/>
      <c r="B71" s="119"/>
      <c r="C71" s="258"/>
      <c r="D71" s="110" t="s">
        <v>203</v>
      </c>
      <c r="E71" s="113">
        <v>77.90768296386274</v>
      </c>
      <c r="F71" s="115">
        <v>5131</v>
      </c>
      <c r="G71" s="114">
        <v>5146</v>
      </c>
      <c r="H71" s="114">
        <v>5152</v>
      </c>
      <c r="I71" s="114">
        <v>5114</v>
      </c>
      <c r="J71" s="140">
        <v>5120</v>
      </c>
      <c r="K71" s="114">
        <v>11</v>
      </c>
      <c r="L71" s="116">
        <v>0.21484375</v>
      </c>
    </row>
    <row r="72" spans="1:12" s="110" customFormat="1" ht="15" customHeight="1" x14ac:dyDescent="0.2">
      <c r="A72" s="120"/>
      <c r="B72" s="119"/>
      <c r="C72" s="258"/>
      <c r="D72" s="267" t="s">
        <v>198</v>
      </c>
      <c r="E72" s="113">
        <v>43.851101149873323</v>
      </c>
      <c r="F72" s="115">
        <v>2250</v>
      </c>
      <c r="G72" s="114">
        <v>2264</v>
      </c>
      <c r="H72" s="114">
        <v>2278</v>
      </c>
      <c r="I72" s="114">
        <v>2278</v>
      </c>
      <c r="J72" s="140">
        <v>2277</v>
      </c>
      <c r="K72" s="114">
        <v>-27</v>
      </c>
      <c r="L72" s="116">
        <v>-1.1857707509881423</v>
      </c>
    </row>
    <row r="73" spans="1:12" s="110" customFormat="1" ht="15" customHeight="1" x14ac:dyDescent="0.2">
      <c r="A73" s="120"/>
      <c r="B73" s="119"/>
      <c r="C73" s="258"/>
      <c r="D73" s="267" t="s">
        <v>199</v>
      </c>
      <c r="E73" s="113">
        <v>56.148898850126677</v>
      </c>
      <c r="F73" s="115">
        <v>2881</v>
      </c>
      <c r="G73" s="114">
        <v>2882</v>
      </c>
      <c r="H73" s="114">
        <v>2874</v>
      </c>
      <c r="I73" s="114">
        <v>2836</v>
      </c>
      <c r="J73" s="140">
        <v>2843</v>
      </c>
      <c r="K73" s="114">
        <v>38</v>
      </c>
      <c r="L73" s="116">
        <v>1.3366162504396764</v>
      </c>
    </row>
    <row r="74" spans="1:12" s="110" customFormat="1" ht="15" customHeight="1" x14ac:dyDescent="0.2">
      <c r="A74" s="120"/>
      <c r="B74" s="119"/>
      <c r="C74" s="258"/>
      <c r="D74" s="110" t="s">
        <v>204</v>
      </c>
      <c r="E74" s="113">
        <v>6.1949590039477682</v>
      </c>
      <c r="F74" s="115">
        <v>408</v>
      </c>
      <c r="G74" s="114">
        <v>392</v>
      </c>
      <c r="H74" s="114">
        <v>396</v>
      </c>
      <c r="I74" s="114">
        <v>384</v>
      </c>
      <c r="J74" s="140">
        <v>385</v>
      </c>
      <c r="K74" s="114">
        <v>23</v>
      </c>
      <c r="L74" s="116">
        <v>5.9740259740259738</v>
      </c>
    </row>
    <row r="75" spans="1:12" s="110" customFormat="1" ht="15" customHeight="1" x14ac:dyDescent="0.2">
      <c r="A75" s="120"/>
      <c r="B75" s="119"/>
      <c r="C75" s="258"/>
      <c r="D75" s="267" t="s">
        <v>198</v>
      </c>
      <c r="E75" s="113">
        <v>57.107843137254903</v>
      </c>
      <c r="F75" s="115">
        <v>233</v>
      </c>
      <c r="G75" s="114">
        <v>221</v>
      </c>
      <c r="H75" s="114">
        <v>222</v>
      </c>
      <c r="I75" s="114">
        <v>214</v>
      </c>
      <c r="J75" s="140">
        <v>218</v>
      </c>
      <c r="K75" s="114">
        <v>15</v>
      </c>
      <c r="L75" s="116">
        <v>6.8807339449541285</v>
      </c>
    </row>
    <row r="76" spans="1:12" s="110" customFormat="1" ht="15" customHeight="1" x14ac:dyDescent="0.2">
      <c r="A76" s="120"/>
      <c r="B76" s="119"/>
      <c r="C76" s="258"/>
      <c r="D76" s="267" t="s">
        <v>199</v>
      </c>
      <c r="E76" s="113">
        <v>42.892156862745097</v>
      </c>
      <c r="F76" s="115">
        <v>175</v>
      </c>
      <c r="G76" s="114">
        <v>171</v>
      </c>
      <c r="H76" s="114">
        <v>174</v>
      </c>
      <c r="I76" s="114">
        <v>170</v>
      </c>
      <c r="J76" s="140">
        <v>167</v>
      </c>
      <c r="K76" s="114">
        <v>8</v>
      </c>
      <c r="L76" s="116">
        <v>4.7904191616766463</v>
      </c>
    </row>
    <row r="77" spans="1:12" s="110" customFormat="1" ht="15" customHeight="1" x14ac:dyDescent="0.2">
      <c r="A77" s="534"/>
      <c r="B77" s="119" t="s">
        <v>205</v>
      </c>
      <c r="C77" s="268"/>
      <c r="D77" s="182"/>
      <c r="E77" s="113">
        <v>9.5686442340269977</v>
      </c>
      <c r="F77" s="115">
        <v>5366</v>
      </c>
      <c r="G77" s="114">
        <v>5427</v>
      </c>
      <c r="H77" s="114">
        <v>5549</v>
      </c>
      <c r="I77" s="114">
        <v>5622</v>
      </c>
      <c r="J77" s="140">
        <v>5662</v>
      </c>
      <c r="K77" s="114">
        <v>-296</v>
      </c>
      <c r="L77" s="116">
        <v>-5.2278346873896151</v>
      </c>
    </row>
    <row r="78" spans="1:12" s="110" customFormat="1" ht="15" customHeight="1" x14ac:dyDescent="0.2">
      <c r="A78" s="120"/>
      <c r="B78" s="119"/>
      <c r="C78" s="268" t="s">
        <v>106</v>
      </c>
      <c r="D78" s="182"/>
      <c r="E78" s="113">
        <v>64.610510622437573</v>
      </c>
      <c r="F78" s="115">
        <v>3467</v>
      </c>
      <c r="G78" s="114">
        <v>3489</v>
      </c>
      <c r="H78" s="114">
        <v>3604</v>
      </c>
      <c r="I78" s="114">
        <v>3626</v>
      </c>
      <c r="J78" s="140">
        <v>3642</v>
      </c>
      <c r="K78" s="114">
        <v>-175</v>
      </c>
      <c r="L78" s="116">
        <v>-4.8050521691378361</v>
      </c>
    </row>
    <row r="79" spans="1:12" s="110" customFormat="1" ht="15" customHeight="1" x14ac:dyDescent="0.2">
      <c r="A79" s="123"/>
      <c r="B79" s="124"/>
      <c r="C79" s="260" t="s">
        <v>107</v>
      </c>
      <c r="D79" s="261"/>
      <c r="E79" s="125">
        <v>35.389489377562427</v>
      </c>
      <c r="F79" s="143">
        <v>1899</v>
      </c>
      <c r="G79" s="144">
        <v>1938</v>
      </c>
      <c r="H79" s="144">
        <v>1945</v>
      </c>
      <c r="I79" s="144">
        <v>1996</v>
      </c>
      <c r="J79" s="145">
        <v>2020</v>
      </c>
      <c r="K79" s="144">
        <v>-121</v>
      </c>
      <c r="L79" s="146">
        <v>-5.9900990099009901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56079</v>
      </c>
      <c r="E11" s="114">
        <v>56207</v>
      </c>
      <c r="F11" s="114">
        <v>56629</v>
      </c>
      <c r="G11" s="114">
        <v>55955</v>
      </c>
      <c r="H11" s="140">
        <v>55774</v>
      </c>
      <c r="I11" s="115">
        <v>305</v>
      </c>
      <c r="J11" s="116">
        <v>0.54684978663893569</v>
      </c>
    </row>
    <row r="12" spans="1:15" s="110" customFormat="1" ht="24.95" customHeight="1" x14ac:dyDescent="0.2">
      <c r="A12" s="193" t="s">
        <v>132</v>
      </c>
      <c r="B12" s="194" t="s">
        <v>133</v>
      </c>
      <c r="C12" s="113">
        <v>2.1630200253214213</v>
      </c>
      <c r="D12" s="115">
        <v>1213</v>
      </c>
      <c r="E12" s="114">
        <v>1197</v>
      </c>
      <c r="F12" s="114">
        <v>1263</v>
      </c>
      <c r="G12" s="114">
        <v>1266</v>
      </c>
      <c r="H12" s="140">
        <v>1267</v>
      </c>
      <c r="I12" s="115">
        <v>-54</v>
      </c>
      <c r="J12" s="116">
        <v>-4.2620363062352009</v>
      </c>
    </row>
    <row r="13" spans="1:15" s="110" customFormat="1" ht="24.95" customHeight="1" x14ac:dyDescent="0.2">
      <c r="A13" s="193" t="s">
        <v>134</v>
      </c>
      <c r="B13" s="199" t="s">
        <v>214</v>
      </c>
      <c r="C13" s="113">
        <v>2.9244458710034058</v>
      </c>
      <c r="D13" s="115">
        <v>1640</v>
      </c>
      <c r="E13" s="114">
        <v>1636</v>
      </c>
      <c r="F13" s="114">
        <v>1633</v>
      </c>
      <c r="G13" s="114">
        <v>1620</v>
      </c>
      <c r="H13" s="140">
        <v>1634</v>
      </c>
      <c r="I13" s="115">
        <v>6</v>
      </c>
      <c r="J13" s="116">
        <v>0.36719706242350059</v>
      </c>
    </row>
    <row r="14" spans="1:15" s="287" customFormat="1" ht="24" customHeight="1" x14ac:dyDescent="0.2">
      <c r="A14" s="193" t="s">
        <v>215</v>
      </c>
      <c r="B14" s="199" t="s">
        <v>137</v>
      </c>
      <c r="C14" s="113">
        <v>15.907915619037428</v>
      </c>
      <c r="D14" s="115">
        <v>8921</v>
      </c>
      <c r="E14" s="114">
        <v>8978</v>
      </c>
      <c r="F14" s="114">
        <v>9109</v>
      </c>
      <c r="G14" s="114">
        <v>9062</v>
      </c>
      <c r="H14" s="140">
        <v>9141</v>
      </c>
      <c r="I14" s="115">
        <v>-220</v>
      </c>
      <c r="J14" s="116">
        <v>-2.4067388688327318</v>
      </c>
      <c r="K14" s="110"/>
      <c r="L14" s="110"/>
      <c r="M14" s="110"/>
      <c r="N14" s="110"/>
      <c r="O14" s="110"/>
    </row>
    <row r="15" spans="1:15" s="110" customFormat="1" ht="24.75" customHeight="1" x14ac:dyDescent="0.2">
      <c r="A15" s="193" t="s">
        <v>216</v>
      </c>
      <c r="B15" s="199" t="s">
        <v>217</v>
      </c>
      <c r="C15" s="113">
        <v>1.5870468446298971</v>
      </c>
      <c r="D15" s="115">
        <v>890</v>
      </c>
      <c r="E15" s="114">
        <v>864</v>
      </c>
      <c r="F15" s="114">
        <v>874</v>
      </c>
      <c r="G15" s="114">
        <v>876</v>
      </c>
      <c r="H15" s="140">
        <v>907</v>
      </c>
      <c r="I15" s="115">
        <v>-17</v>
      </c>
      <c r="J15" s="116">
        <v>-1.8743109151047408</v>
      </c>
    </row>
    <row r="16" spans="1:15" s="287" customFormat="1" ht="24.95" customHeight="1" x14ac:dyDescent="0.2">
      <c r="A16" s="193" t="s">
        <v>218</v>
      </c>
      <c r="B16" s="199" t="s">
        <v>141</v>
      </c>
      <c r="C16" s="113">
        <v>10.171365395245992</v>
      </c>
      <c r="D16" s="115">
        <v>5704</v>
      </c>
      <c r="E16" s="114">
        <v>5783</v>
      </c>
      <c r="F16" s="114">
        <v>5850</v>
      </c>
      <c r="G16" s="114">
        <v>5809</v>
      </c>
      <c r="H16" s="140">
        <v>5855</v>
      </c>
      <c r="I16" s="115">
        <v>-151</v>
      </c>
      <c r="J16" s="116">
        <v>-2.5789923142613151</v>
      </c>
      <c r="K16" s="110"/>
      <c r="L16" s="110"/>
      <c r="M16" s="110"/>
      <c r="N16" s="110"/>
      <c r="O16" s="110"/>
    </row>
    <row r="17" spans="1:15" s="110" customFormat="1" ht="24.95" customHeight="1" x14ac:dyDescent="0.2">
      <c r="A17" s="193" t="s">
        <v>219</v>
      </c>
      <c r="B17" s="199" t="s">
        <v>220</v>
      </c>
      <c r="C17" s="113">
        <v>4.1495033791615397</v>
      </c>
      <c r="D17" s="115">
        <v>2327</v>
      </c>
      <c r="E17" s="114">
        <v>2331</v>
      </c>
      <c r="F17" s="114">
        <v>2385</v>
      </c>
      <c r="G17" s="114">
        <v>2377</v>
      </c>
      <c r="H17" s="140">
        <v>2379</v>
      </c>
      <c r="I17" s="115">
        <v>-52</v>
      </c>
      <c r="J17" s="116">
        <v>-2.1857923497267762</v>
      </c>
    </row>
    <row r="18" spans="1:15" s="287" customFormat="1" ht="24.95" customHeight="1" x14ac:dyDescent="0.2">
      <c r="A18" s="201" t="s">
        <v>144</v>
      </c>
      <c r="B18" s="202" t="s">
        <v>145</v>
      </c>
      <c r="C18" s="113">
        <v>10.811533729203445</v>
      </c>
      <c r="D18" s="115">
        <v>6063</v>
      </c>
      <c r="E18" s="114">
        <v>6007</v>
      </c>
      <c r="F18" s="114">
        <v>6155</v>
      </c>
      <c r="G18" s="114">
        <v>6067</v>
      </c>
      <c r="H18" s="140">
        <v>5996</v>
      </c>
      <c r="I18" s="115">
        <v>67</v>
      </c>
      <c r="J18" s="116">
        <v>1.1174116077384924</v>
      </c>
      <c r="K18" s="110"/>
      <c r="L18" s="110"/>
      <c r="M18" s="110"/>
      <c r="N18" s="110"/>
      <c r="O18" s="110"/>
    </row>
    <row r="19" spans="1:15" s="110" customFormat="1" ht="24.95" customHeight="1" x14ac:dyDescent="0.2">
      <c r="A19" s="193" t="s">
        <v>146</v>
      </c>
      <c r="B19" s="199" t="s">
        <v>147</v>
      </c>
      <c r="C19" s="113">
        <v>12.603648424543946</v>
      </c>
      <c r="D19" s="115">
        <v>7068</v>
      </c>
      <c r="E19" s="114">
        <v>7081</v>
      </c>
      <c r="F19" s="114">
        <v>7109</v>
      </c>
      <c r="G19" s="114">
        <v>7007</v>
      </c>
      <c r="H19" s="140">
        <v>7007</v>
      </c>
      <c r="I19" s="115">
        <v>61</v>
      </c>
      <c r="J19" s="116">
        <v>0.87055801341515626</v>
      </c>
    </row>
    <row r="20" spans="1:15" s="287" customFormat="1" ht="24.95" customHeight="1" x14ac:dyDescent="0.2">
      <c r="A20" s="193" t="s">
        <v>148</v>
      </c>
      <c r="B20" s="199" t="s">
        <v>149</v>
      </c>
      <c r="C20" s="113">
        <v>7.7105511867187362</v>
      </c>
      <c r="D20" s="115">
        <v>4324</v>
      </c>
      <c r="E20" s="114">
        <v>4351</v>
      </c>
      <c r="F20" s="114">
        <v>4412</v>
      </c>
      <c r="G20" s="114">
        <v>4350</v>
      </c>
      <c r="H20" s="140">
        <v>4277</v>
      </c>
      <c r="I20" s="115">
        <v>47</v>
      </c>
      <c r="J20" s="116">
        <v>1.098901098901099</v>
      </c>
      <c r="K20" s="110"/>
      <c r="L20" s="110"/>
      <c r="M20" s="110"/>
      <c r="N20" s="110"/>
      <c r="O20" s="110"/>
    </row>
    <row r="21" spans="1:15" s="110" customFormat="1" ht="24.95" customHeight="1" x14ac:dyDescent="0.2">
      <c r="A21" s="201" t="s">
        <v>150</v>
      </c>
      <c r="B21" s="202" t="s">
        <v>151</v>
      </c>
      <c r="C21" s="113">
        <v>3.6288093582267873</v>
      </c>
      <c r="D21" s="115">
        <v>2035</v>
      </c>
      <c r="E21" s="114">
        <v>2047</v>
      </c>
      <c r="F21" s="114">
        <v>2159</v>
      </c>
      <c r="G21" s="114">
        <v>2122</v>
      </c>
      <c r="H21" s="140">
        <v>1991</v>
      </c>
      <c r="I21" s="115">
        <v>44</v>
      </c>
      <c r="J21" s="116">
        <v>2.2099447513812156</v>
      </c>
    </row>
    <row r="22" spans="1:15" s="110" customFormat="1" ht="24.95" customHeight="1" x14ac:dyDescent="0.2">
      <c r="A22" s="201" t="s">
        <v>152</v>
      </c>
      <c r="B22" s="199" t="s">
        <v>153</v>
      </c>
      <c r="C22" s="113">
        <v>0.48146364949446319</v>
      </c>
      <c r="D22" s="115">
        <v>270</v>
      </c>
      <c r="E22" s="114">
        <v>282</v>
      </c>
      <c r="F22" s="114">
        <v>289</v>
      </c>
      <c r="G22" s="114">
        <v>288</v>
      </c>
      <c r="H22" s="140">
        <v>279</v>
      </c>
      <c r="I22" s="115">
        <v>-9</v>
      </c>
      <c r="J22" s="116">
        <v>-3.225806451612903</v>
      </c>
    </row>
    <row r="23" spans="1:15" s="110" customFormat="1" ht="24.95" customHeight="1" x14ac:dyDescent="0.2">
      <c r="A23" s="193" t="s">
        <v>154</v>
      </c>
      <c r="B23" s="199" t="s">
        <v>155</v>
      </c>
      <c r="C23" s="113">
        <v>0.92904652365413076</v>
      </c>
      <c r="D23" s="115">
        <v>521</v>
      </c>
      <c r="E23" s="114">
        <v>520</v>
      </c>
      <c r="F23" s="114">
        <v>526</v>
      </c>
      <c r="G23" s="114">
        <v>525</v>
      </c>
      <c r="H23" s="140">
        <v>532</v>
      </c>
      <c r="I23" s="115">
        <v>-11</v>
      </c>
      <c r="J23" s="116">
        <v>-2.0676691729323307</v>
      </c>
    </row>
    <row r="24" spans="1:15" s="110" customFormat="1" ht="24.95" customHeight="1" x14ac:dyDescent="0.2">
      <c r="A24" s="193" t="s">
        <v>156</v>
      </c>
      <c r="B24" s="199" t="s">
        <v>221</v>
      </c>
      <c r="C24" s="113">
        <v>3.2917848035806632</v>
      </c>
      <c r="D24" s="115">
        <v>1846</v>
      </c>
      <c r="E24" s="114">
        <v>1797</v>
      </c>
      <c r="F24" s="114">
        <v>1828</v>
      </c>
      <c r="G24" s="114">
        <v>1819</v>
      </c>
      <c r="H24" s="140">
        <v>1801</v>
      </c>
      <c r="I24" s="115">
        <v>45</v>
      </c>
      <c r="J24" s="116">
        <v>2.498611882287618</v>
      </c>
    </row>
    <row r="25" spans="1:15" s="110" customFormat="1" ht="24.95" customHeight="1" x14ac:dyDescent="0.2">
      <c r="A25" s="193" t="s">
        <v>222</v>
      </c>
      <c r="B25" s="204" t="s">
        <v>159</v>
      </c>
      <c r="C25" s="113">
        <v>3.1830096827689509</v>
      </c>
      <c r="D25" s="115">
        <v>1785</v>
      </c>
      <c r="E25" s="114">
        <v>1823</v>
      </c>
      <c r="F25" s="114">
        <v>1851</v>
      </c>
      <c r="G25" s="114">
        <v>1846</v>
      </c>
      <c r="H25" s="140">
        <v>1820</v>
      </c>
      <c r="I25" s="115">
        <v>-35</v>
      </c>
      <c r="J25" s="116">
        <v>-1.9230769230769231</v>
      </c>
    </row>
    <row r="26" spans="1:15" s="110" customFormat="1" ht="24.95" customHeight="1" x14ac:dyDescent="0.2">
      <c r="A26" s="201">
        <v>782.78300000000002</v>
      </c>
      <c r="B26" s="203" t="s">
        <v>160</v>
      </c>
      <c r="C26" s="113">
        <v>1.250022289983773</v>
      </c>
      <c r="D26" s="115">
        <v>701</v>
      </c>
      <c r="E26" s="114">
        <v>753</v>
      </c>
      <c r="F26" s="114">
        <v>793</v>
      </c>
      <c r="G26" s="114">
        <v>800</v>
      </c>
      <c r="H26" s="140">
        <v>779</v>
      </c>
      <c r="I26" s="115">
        <v>-78</v>
      </c>
      <c r="J26" s="116">
        <v>-10.012836970474968</v>
      </c>
    </row>
    <row r="27" spans="1:15" s="110" customFormat="1" ht="24.95" customHeight="1" x14ac:dyDescent="0.2">
      <c r="A27" s="193" t="s">
        <v>161</v>
      </c>
      <c r="B27" s="199" t="s">
        <v>223</v>
      </c>
      <c r="C27" s="113">
        <v>7.3556946450542986</v>
      </c>
      <c r="D27" s="115">
        <v>4125</v>
      </c>
      <c r="E27" s="114">
        <v>4162</v>
      </c>
      <c r="F27" s="114">
        <v>4109</v>
      </c>
      <c r="G27" s="114">
        <v>4064</v>
      </c>
      <c r="H27" s="140">
        <v>4082</v>
      </c>
      <c r="I27" s="115">
        <v>43</v>
      </c>
      <c r="J27" s="116">
        <v>1.0534051935325821</v>
      </c>
    </row>
    <row r="28" spans="1:15" s="110" customFormat="1" ht="24.95" customHeight="1" x14ac:dyDescent="0.2">
      <c r="A28" s="193" t="s">
        <v>163</v>
      </c>
      <c r="B28" s="199" t="s">
        <v>164</v>
      </c>
      <c r="C28" s="113">
        <v>3.596711781593823</v>
      </c>
      <c r="D28" s="115">
        <v>2017</v>
      </c>
      <c r="E28" s="114">
        <v>2007</v>
      </c>
      <c r="F28" s="114">
        <v>2000</v>
      </c>
      <c r="G28" s="114">
        <v>1963</v>
      </c>
      <c r="H28" s="140">
        <v>1948</v>
      </c>
      <c r="I28" s="115">
        <v>69</v>
      </c>
      <c r="J28" s="116">
        <v>3.5420944558521561</v>
      </c>
    </row>
    <row r="29" spans="1:15" s="110" customFormat="1" ht="24.95" customHeight="1" x14ac:dyDescent="0.2">
      <c r="A29" s="193">
        <v>86</v>
      </c>
      <c r="B29" s="199" t="s">
        <v>165</v>
      </c>
      <c r="C29" s="113">
        <v>8.2847411687084289</v>
      </c>
      <c r="D29" s="115">
        <v>4646</v>
      </c>
      <c r="E29" s="114">
        <v>4671</v>
      </c>
      <c r="F29" s="114">
        <v>4559</v>
      </c>
      <c r="G29" s="114">
        <v>4524</v>
      </c>
      <c r="H29" s="140">
        <v>4562</v>
      </c>
      <c r="I29" s="115">
        <v>84</v>
      </c>
      <c r="J29" s="116">
        <v>1.841297676457694</v>
      </c>
    </row>
    <row r="30" spans="1:15" s="110" customFormat="1" ht="24.95" customHeight="1" x14ac:dyDescent="0.2">
      <c r="A30" s="193">
        <v>87.88</v>
      </c>
      <c r="B30" s="204" t="s">
        <v>166</v>
      </c>
      <c r="C30" s="113">
        <v>12.411062964746161</v>
      </c>
      <c r="D30" s="115">
        <v>6960</v>
      </c>
      <c r="E30" s="114">
        <v>6942</v>
      </c>
      <c r="F30" s="114">
        <v>6877</v>
      </c>
      <c r="G30" s="114">
        <v>6717</v>
      </c>
      <c r="H30" s="140">
        <v>6745</v>
      </c>
      <c r="I30" s="115">
        <v>215</v>
      </c>
      <c r="J30" s="116">
        <v>3.1875463306152705</v>
      </c>
    </row>
    <row r="31" spans="1:15" s="110" customFormat="1" ht="24.95" customHeight="1" x14ac:dyDescent="0.2">
      <c r="A31" s="193" t="s">
        <v>167</v>
      </c>
      <c r="B31" s="199" t="s">
        <v>168</v>
      </c>
      <c r="C31" s="113">
        <v>3.4665382763601347</v>
      </c>
      <c r="D31" s="115">
        <v>1944</v>
      </c>
      <c r="E31" s="114">
        <v>1953</v>
      </c>
      <c r="F31" s="114">
        <v>1957</v>
      </c>
      <c r="G31" s="114">
        <v>1915</v>
      </c>
      <c r="H31" s="140">
        <v>1913</v>
      </c>
      <c r="I31" s="115">
        <v>31</v>
      </c>
      <c r="J31" s="116">
        <v>1.6204913748039729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2.1630200253214213</v>
      </c>
      <c r="D34" s="115">
        <v>1213</v>
      </c>
      <c r="E34" s="114">
        <v>1197</v>
      </c>
      <c r="F34" s="114">
        <v>1263</v>
      </c>
      <c r="G34" s="114">
        <v>1266</v>
      </c>
      <c r="H34" s="140">
        <v>1267</v>
      </c>
      <c r="I34" s="115">
        <v>-54</v>
      </c>
      <c r="J34" s="116">
        <v>-4.2620363062352009</v>
      </c>
    </row>
    <row r="35" spans="1:10" s="110" customFormat="1" ht="24.95" customHeight="1" x14ac:dyDescent="0.2">
      <c r="A35" s="292" t="s">
        <v>171</v>
      </c>
      <c r="B35" s="293" t="s">
        <v>172</v>
      </c>
      <c r="C35" s="113">
        <v>29.643895219244282</v>
      </c>
      <c r="D35" s="115">
        <v>16624</v>
      </c>
      <c r="E35" s="114">
        <v>16621</v>
      </c>
      <c r="F35" s="114">
        <v>16897</v>
      </c>
      <c r="G35" s="114">
        <v>16749</v>
      </c>
      <c r="H35" s="140">
        <v>16771</v>
      </c>
      <c r="I35" s="115">
        <v>-147</v>
      </c>
      <c r="J35" s="116">
        <v>-0.87651302844195333</v>
      </c>
    </row>
    <row r="36" spans="1:10" s="110" customFormat="1" ht="24.95" customHeight="1" x14ac:dyDescent="0.2">
      <c r="A36" s="294" t="s">
        <v>173</v>
      </c>
      <c r="B36" s="295" t="s">
        <v>174</v>
      </c>
      <c r="C36" s="125">
        <v>68.193084755434299</v>
      </c>
      <c r="D36" s="143">
        <v>38242</v>
      </c>
      <c r="E36" s="144">
        <v>38389</v>
      </c>
      <c r="F36" s="144">
        <v>38469</v>
      </c>
      <c r="G36" s="144">
        <v>37940</v>
      </c>
      <c r="H36" s="145">
        <v>37736</v>
      </c>
      <c r="I36" s="143">
        <v>506</v>
      </c>
      <c r="J36" s="146">
        <v>1.3408946364214542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2020-09-25T12:43:07Z</dcterms:created>
  <dcterms:modified xsi:type="dcterms:W3CDTF">2020-09-28T08:12:54Z</dcterms:modified>
</cp:coreProperties>
</file>