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s="1"/>
  <c r="G72" i="24"/>
  <c r="F72" i="24"/>
  <c r="E72" i="24"/>
  <c r="L71" i="24"/>
  <c r="H71" i="24" s="1"/>
  <c r="J71" i="24"/>
  <c r="G71" i="24"/>
  <c r="F71" i="24"/>
  <c r="E71" i="24"/>
  <c r="L70" i="24"/>
  <c r="H70" i="24" s="1"/>
  <c r="J70" i="24"/>
  <c r="G70" i="24"/>
  <c r="F70" i="24"/>
  <c r="E70" i="24"/>
  <c r="L69" i="24"/>
  <c r="H69" i="24" s="1"/>
  <c r="J69" i="24"/>
  <c r="G69" i="24"/>
  <c r="F69" i="24"/>
  <c r="E69" i="24"/>
  <c r="L68" i="24"/>
  <c r="H68" i="24" s="1"/>
  <c r="J68" i="24" s="1"/>
  <c r="G68" i="24"/>
  <c r="F68" i="24"/>
  <c r="E68" i="24"/>
  <c r="L67" i="24"/>
  <c r="H67" i="24" s="1"/>
  <c r="J67" i="24" s="1"/>
  <c r="G67" i="24"/>
  <c r="F67" i="24"/>
  <c r="E67" i="24"/>
  <c r="L66" i="24"/>
  <c r="H66" i="24" s="1"/>
  <c r="G66" i="24"/>
  <c r="F66" i="24"/>
  <c r="E66" i="24"/>
  <c r="L65" i="24"/>
  <c r="H65" i="24" s="1"/>
  <c r="J65" i="24" s="1"/>
  <c r="G65" i="24"/>
  <c r="F65" i="24"/>
  <c r="E65" i="24"/>
  <c r="L64" i="24"/>
  <c r="H64" i="24" s="1"/>
  <c r="J64" i="24" s="1"/>
  <c r="G64" i="24"/>
  <c r="F64" i="24"/>
  <c r="E64" i="24"/>
  <c r="L63" i="24"/>
  <c r="H63" i="24" s="1"/>
  <c r="J63" i="24"/>
  <c r="G63" i="24"/>
  <c r="F63" i="24"/>
  <c r="E63" i="24"/>
  <c r="L62" i="24"/>
  <c r="H62" i="24" s="1"/>
  <c r="J62" i="24"/>
  <c r="G62" i="24"/>
  <c r="F62" i="24"/>
  <c r="E62" i="24"/>
  <c r="L61" i="24"/>
  <c r="H61" i="24" s="1"/>
  <c r="J61" i="24"/>
  <c r="G61" i="24"/>
  <c r="F61" i="24"/>
  <c r="E61" i="24"/>
  <c r="L60" i="24"/>
  <c r="H60" i="24" s="1"/>
  <c r="J60" i="24" s="1"/>
  <c r="G60" i="24"/>
  <c r="F60" i="24"/>
  <c r="E60" i="24"/>
  <c r="L59" i="24"/>
  <c r="H59" i="24" s="1"/>
  <c r="J59" i="24" s="1"/>
  <c r="G59" i="24"/>
  <c r="F59" i="24"/>
  <c r="E59" i="24"/>
  <c r="L58" i="24"/>
  <c r="H58" i="24" s="1"/>
  <c r="G58" i="24"/>
  <c r="F58" i="24"/>
  <c r="E58" i="24"/>
  <c r="L57" i="24"/>
  <c r="H57" i="24" s="1"/>
  <c r="J57" i="24" s="1"/>
  <c r="G57" i="24"/>
  <c r="F57" i="24"/>
  <c r="E57" i="24"/>
  <c r="L56" i="24"/>
  <c r="H56" i="24" s="1"/>
  <c r="J56" i="24" s="1"/>
  <c r="G56" i="24"/>
  <c r="F56" i="24"/>
  <c r="E56" i="24"/>
  <c r="L55" i="24"/>
  <c r="H55" i="24" s="1"/>
  <c r="J55" i="24"/>
  <c r="G55" i="24"/>
  <c r="F55" i="24"/>
  <c r="E55" i="24"/>
  <c r="L54" i="24"/>
  <c r="H54" i="24" s="1"/>
  <c r="J54" i="24"/>
  <c r="G54" i="24"/>
  <c r="F54" i="24"/>
  <c r="E54" i="24"/>
  <c r="L53" i="24"/>
  <c r="H53" i="24" s="1"/>
  <c r="J53" i="24"/>
  <c r="G53" i="24"/>
  <c r="F53" i="24"/>
  <c r="E53" i="24"/>
  <c r="L52" i="24"/>
  <c r="H52" i="24" s="1"/>
  <c r="J52" i="24" s="1"/>
  <c r="G52" i="24"/>
  <c r="F52" i="24"/>
  <c r="E52" i="24"/>
  <c r="L51" i="24"/>
  <c r="H51" i="24" s="1"/>
  <c r="J51" i="24"/>
  <c r="G51" i="24"/>
  <c r="F51" i="24"/>
  <c r="E51" i="24"/>
  <c r="I44" i="24"/>
  <c r="G44" i="24"/>
  <c r="C44" i="24"/>
  <c r="M44" i="24" s="1"/>
  <c r="B44" i="24"/>
  <c r="D44" i="24" s="1"/>
  <c r="M43" i="24"/>
  <c r="K43" i="24"/>
  <c r="H43" i="24"/>
  <c r="F43" i="24"/>
  <c r="C43" i="24"/>
  <c r="B43" i="24"/>
  <c r="D43" i="24" s="1"/>
  <c r="I42" i="24"/>
  <c r="G42" i="24"/>
  <c r="C42" i="24"/>
  <c r="M42" i="24" s="1"/>
  <c r="B42" i="24"/>
  <c r="D42" i="24" s="1"/>
  <c r="K41" i="24"/>
  <c r="H41" i="24"/>
  <c r="F41" i="24"/>
  <c r="C41" i="24"/>
  <c r="B41" i="24"/>
  <c r="D41" i="24" s="1"/>
  <c r="I40" i="24"/>
  <c r="G40" i="24"/>
  <c r="C40" i="24"/>
  <c r="M40" i="24" s="1"/>
  <c r="B40" i="24"/>
  <c r="D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C23" i="24"/>
  <c r="C22" i="24"/>
  <c r="C21" i="24"/>
  <c r="C20" i="24"/>
  <c r="G20" i="24" s="1"/>
  <c r="C19" i="24"/>
  <c r="C18" i="24"/>
  <c r="C17" i="24"/>
  <c r="C16" i="24"/>
  <c r="C15" i="24"/>
  <c r="C9" i="24"/>
  <c r="C8" i="24"/>
  <c r="C7" i="24"/>
  <c r="B38" i="24"/>
  <c r="B37" i="24"/>
  <c r="B35" i="24"/>
  <c r="B34" i="24"/>
  <c r="B33" i="24"/>
  <c r="B32" i="24"/>
  <c r="B31" i="24"/>
  <c r="B30" i="24"/>
  <c r="B29" i="24"/>
  <c r="B28" i="24"/>
  <c r="B27" i="24"/>
  <c r="B26" i="24"/>
  <c r="B25" i="24"/>
  <c r="K25" i="24" s="1"/>
  <c r="B24" i="24"/>
  <c r="B23" i="24"/>
  <c r="B22" i="24"/>
  <c r="B21" i="24"/>
  <c r="B20" i="24"/>
  <c r="B19" i="24"/>
  <c r="B18" i="24"/>
  <c r="B17" i="24"/>
  <c r="K17" i="24" s="1"/>
  <c r="B16" i="24"/>
  <c r="B15" i="24"/>
  <c r="B9" i="24"/>
  <c r="B8" i="24"/>
  <c r="B7" i="24"/>
  <c r="G23" i="24" l="1"/>
  <c r="M23" i="24"/>
  <c r="E23" i="24"/>
  <c r="L23" i="24"/>
  <c r="I23" i="24"/>
  <c r="G15" i="24"/>
  <c r="M15" i="24"/>
  <c r="E15" i="24"/>
  <c r="L15" i="24"/>
  <c r="I15" i="24"/>
  <c r="G31" i="24"/>
  <c r="M31" i="24"/>
  <c r="E31" i="24"/>
  <c r="L31" i="24"/>
  <c r="I31" i="24"/>
  <c r="K16" i="24"/>
  <c r="J16" i="24"/>
  <c r="H16" i="24"/>
  <c r="F16" i="24"/>
  <c r="D16" i="24"/>
  <c r="F19" i="24"/>
  <c r="D19" i="24"/>
  <c r="J19" i="24"/>
  <c r="H19" i="24"/>
  <c r="K19" i="24"/>
  <c r="K32" i="24"/>
  <c r="J32" i="24"/>
  <c r="H32" i="24"/>
  <c r="F32" i="24"/>
  <c r="D32" i="24"/>
  <c r="F35" i="24"/>
  <c r="D35" i="24"/>
  <c r="J35" i="24"/>
  <c r="H35" i="24"/>
  <c r="K35" i="24"/>
  <c r="I8" i="24"/>
  <c r="L8" i="24"/>
  <c r="M8" i="24"/>
  <c r="E8" i="24"/>
  <c r="C14" i="24"/>
  <c r="C6" i="24"/>
  <c r="G17" i="24"/>
  <c r="M17" i="24"/>
  <c r="E17" i="24"/>
  <c r="L17" i="24"/>
  <c r="I17" i="24"/>
  <c r="I30" i="24"/>
  <c r="L30" i="24"/>
  <c r="G30" i="24"/>
  <c r="E30" i="24"/>
  <c r="M30" i="24"/>
  <c r="G33" i="24"/>
  <c r="M33" i="24"/>
  <c r="E33" i="24"/>
  <c r="L33" i="24"/>
  <c r="I33" i="24"/>
  <c r="K66" i="24"/>
  <c r="I66" i="24"/>
  <c r="J66" i="24"/>
  <c r="F29" i="24"/>
  <c r="D29" i="24"/>
  <c r="J29" i="24"/>
  <c r="H29" i="24"/>
  <c r="K29" i="24"/>
  <c r="I24" i="24"/>
  <c r="L24" i="24"/>
  <c r="M24" i="24"/>
  <c r="G24" i="24"/>
  <c r="E24" i="24"/>
  <c r="K20" i="24"/>
  <c r="J20" i="24"/>
  <c r="H20" i="24"/>
  <c r="F20" i="24"/>
  <c r="D20" i="24"/>
  <c r="F23" i="24"/>
  <c r="D23" i="24"/>
  <c r="J23" i="24"/>
  <c r="H23" i="24"/>
  <c r="K23" i="24"/>
  <c r="H37" i="24"/>
  <c r="F37" i="24"/>
  <c r="D37" i="24"/>
  <c r="J37" i="24"/>
  <c r="K37" i="24"/>
  <c r="I18" i="24"/>
  <c r="L18" i="24"/>
  <c r="M18" i="24"/>
  <c r="G18" i="24"/>
  <c r="E18" i="24"/>
  <c r="G21" i="24"/>
  <c r="M21" i="24"/>
  <c r="E21" i="24"/>
  <c r="L21" i="24"/>
  <c r="I21" i="24"/>
  <c r="I34" i="24"/>
  <c r="L34" i="24"/>
  <c r="M34" i="24"/>
  <c r="G34" i="24"/>
  <c r="E34" i="24"/>
  <c r="M38" i="24"/>
  <c r="E38" i="24"/>
  <c r="L38" i="24"/>
  <c r="I38" i="24"/>
  <c r="G38" i="24"/>
  <c r="G7" i="24"/>
  <c r="M7" i="24"/>
  <c r="E7" i="24"/>
  <c r="L7" i="24"/>
  <c r="I7" i="24"/>
  <c r="G9" i="24"/>
  <c r="M9" i="24"/>
  <c r="E9" i="24"/>
  <c r="L9" i="24"/>
  <c r="I9" i="24"/>
  <c r="G27" i="24"/>
  <c r="M27" i="24"/>
  <c r="E27" i="24"/>
  <c r="L27" i="24"/>
  <c r="I27" i="24"/>
  <c r="F7" i="24"/>
  <c r="D7" i="24"/>
  <c r="J7" i="24"/>
  <c r="H7" i="24"/>
  <c r="K7" i="24"/>
  <c r="B14" i="24"/>
  <c r="B6" i="24"/>
  <c r="F17" i="24"/>
  <c r="D17" i="24"/>
  <c r="J17" i="24"/>
  <c r="H17" i="24"/>
  <c r="K30" i="24"/>
  <c r="J30" i="24"/>
  <c r="H30" i="24"/>
  <c r="F30" i="24"/>
  <c r="D30" i="24"/>
  <c r="F33" i="24"/>
  <c r="D33" i="24"/>
  <c r="J33" i="24"/>
  <c r="H33" i="24"/>
  <c r="I28" i="24"/>
  <c r="L28" i="24"/>
  <c r="M28" i="24"/>
  <c r="E28" i="24"/>
  <c r="K74" i="24"/>
  <c r="I74" i="24"/>
  <c r="J74" i="24"/>
  <c r="F9" i="24"/>
  <c r="D9" i="24"/>
  <c r="J9" i="24"/>
  <c r="H9" i="24"/>
  <c r="K9" i="24"/>
  <c r="K24" i="24"/>
  <c r="J24" i="24"/>
  <c r="H24" i="24"/>
  <c r="F24" i="24"/>
  <c r="D24" i="24"/>
  <c r="F27" i="24"/>
  <c r="D27" i="24"/>
  <c r="J27" i="24"/>
  <c r="H27" i="24"/>
  <c r="K27" i="24"/>
  <c r="I22" i="24"/>
  <c r="L22" i="24"/>
  <c r="G22" i="24"/>
  <c r="E22" i="24"/>
  <c r="M22" i="24"/>
  <c r="G25" i="24"/>
  <c r="M25" i="24"/>
  <c r="E25" i="24"/>
  <c r="L25" i="24"/>
  <c r="I25" i="24"/>
  <c r="C45" i="24"/>
  <c r="C39" i="24"/>
  <c r="G28" i="24"/>
  <c r="K26" i="24"/>
  <c r="J26" i="24"/>
  <c r="H26" i="24"/>
  <c r="F26" i="24"/>
  <c r="D26" i="24"/>
  <c r="K18" i="24"/>
  <c r="J18" i="24"/>
  <c r="H18" i="24"/>
  <c r="F18" i="24"/>
  <c r="D18" i="24"/>
  <c r="F21" i="24"/>
  <c r="D21" i="24"/>
  <c r="J21" i="24"/>
  <c r="H21" i="24"/>
  <c r="K21" i="24"/>
  <c r="K34" i="24"/>
  <c r="J34" i="24"/>
  <c r="H34" i="24"/>
  <c r="F34" i="24"/>
  <c r="D34" i="24"/>
  <c r="D38" i="24"/>
  <c r="K38" i="24"/>
  <c r="J38" i="24"/>
  <c r="H38" i="24"/>
  <c r="F38" i="24"/>
  <c r="I16" i="24"/>
  <c r="L16" i="24"/>
  <c r="M16" i="24"/>
  <c r="G16" i="24"/>
  <c r="E16" i="24"/>
  <c r="G19" i="24"/>
  <c r="M19" i="24"/>
  <c r="E19" i="24"/>
  <c r="L19" i="24"/>
  <c r="I19" i="24"/>
  <c r="I32" i="24"/>
  <c r="L32" i="24"/>
  <c r="M32" i="24"/>
  <c r="G32" i="24"/>
  <c r="E32" i="24"/>
  <c r="G35" i="24"/>
  <c r="M35" i="24"/>
  <c r="E35" i="24"/>
  <c r="L35" i="24"/>
  <c r="I35" i="24"/>
  <c r="K58" i="24"/>
  <c r="I58" i="24"/>
  <c r="J58" i="24"/>
  <c r="K8" i="24"/>
  <c r="J8" i="24"/>
  <c r="H8" i="24"/>
  <c r="F8" i="24"/>
  <c r="D8" i="24"/>
  <c r="F15" i="24"/>
  <c r="D15" i="24"/>
  <c r="J15" i="24"/>
  <c r="H15" i="24"/>
  <c r="K15" i="24"/>
  <c r="K28" i="24"/>
  <c r="J28" i="24"/>
  <c r="H28" i="24"/>
  <c r="F28" i="24"/>
  <c r="D28" i="24"/>
  <c r="F31" i="24"/>
  <c r="D31" i="24"/>
  <c r="J31" i="24"/>
  <c r="H31" i="24"/>
  <c r="K31" i="24"/>
  <c r="I26" i="24"/>
  <c r="L26" i="24"/>
  <c r="M26" i="24"/>
  <c r="G26" i="24"/>
  <c r="E26" i="24"/>
  <c r="G29" i="24"/>
  <c r="M29" i="24"/>
  <c r="E29" i="24"/>
  <c r="L29" i="24"/>
  <c r="I29" i="24"/>
  <c r="G8" i="24"/>
  <c r="K33" i="24"/>
  <c r="K22" i="24"/>
  <c r="J22" i="24"/>
  <c r="H22" i="24"/>
  <c r="F22" i="24"/>
  <c r="D22" i="24"/>
  <c r="F25" i="24"/>
  <c r="D25" i="24"/>
  <c r="J25" i="24"/>
  <c r="H25" i="24"/>
  <c r="B45" i="24"/>
  <c r="B39" i="24"/>
  <c r="I20" i="24"/>
  <c r="L20" i="24"/>
  <c r="M20" i="24"/>
  <c r="E20" i="24"/>
  <c r="I37" i="24"/>
  <c r="G37" i="24"/>
  <c r="L37" i="24"/>
  <c r="M37" i="24"/>
  <c r="E37" i="24"/>
  <c r="I41" i="24"/>
  <c r="G41" i="24"/>
  <c r="L41" i="24"/>
  <c r="M41" i="24"/>
  <c r="E41" i="24"/>
  <c r="J77" i="24"/>
  <c r="K53" i="24"/>
  <c r="I53" i="24"/>
  <c r="K61" i="24"/>
  <c r="I61" i="24"/>
  <c r="K69" i="24"/>
  <c r="I69" i="24"/>
  <c r="K55" i="24"/>
  <c r="I55" i="24"/>
  <c r="K63" i="24"/>
  <c r="I63" i="24"/>
  <c r="K71" i="24"/>
  <c r="I71" i="24"/>
  <c r="K52" i="24"/>
  <c r="I52" i="24"/>
  <c r="K60" i="24"/>
  <c r="I60" i="24"/>
  <c r="K68" i="24"/>
  <c r="I68" i="24"/>
  <c r="I43" i="24"/>
  <c r="G43" i="24"/>
  <c r="L43" i="24"/>
  <c r="K57" i="24"/>
  <c r="I57" i="24"/>
  <c r="K65" i="24"/>
  <c r="I65" i="24"/>
  <c r="K73" i="24"/>
  <c r="I73" i="24"/>
  <c r="E43" i="24"/>
  <c r="K54" i="24"/>
  <c r="I54" i="24"/>
  <c r="K62" i="24"/>
  <c r="I62" i="24"/>
  <c r="K70" i="24"/>
  <c r="I70" i="24"/>
  <c r="K51" i="24"/>
  <c r="I51" i="24"/>
  <c r="K59" i="24"/>
  <c r="I59" i="24"/>
  <c r="K67" i="24"/>
  <c r="I67" i="24"/>
  <c r="K75" i="24"/>
  <c r="K77" i="24" s="1"/>
  <c r="I75" i="24"/>
  <c r="K56" i="24"/>
  <c r="I56" i="24"/>
  <c r="K64" i="24"/>
  <c r="I64" i="24"/>
  <c r="K72" i="24"/>
  <c r="I72" i="24"/>
  <c r="F40" i="24"/>
  <c r="J41" i="24"/>
  <c r="F42" i="24"/>
  <c r="J43" i="24"/>
  <c r="F44" i="24"/>
  <c r="H40" i="24"/>
  <c r="H42" i="24"/>
  <c r="H44" i="24"/>
  <c r="J40" i="24"/>
  <c r="J42" i="24"/>
  <c r="J44" i="24"/>
  <c r="K40" i="24"/>
  <c r="K42" i="24"/>
  <c r="K44" i="24"/>
  <c r="L40" i="24"/>
  <c r="L42" i="24"/>
  <c r="L44" i="24"/>
  <c r="E40" i="24"/>
  <c r="E42" i="24"/>
  <c r="E44" i="24"/>
  <c r="J79" i="24" l="1"/>
  <c r="H45" i="24"/>
  <c r="F45" i="24"/>
  <c r="D45" i="24"/>
  <c r="J45" i="24"/>
  <c r="K45" i="24"/>
  <c r="I14" i="24"/>
  <c r="L14" i="24"/>
  <c r="G14" i="24"/>
  <c r="E14" i="24"/>
  <c r="M14" i="24"/>
  <c r="K6" i="24"/>
  <c r="J6" i="24"/>
  <c r="H6" i="24"/>
  <c r="F6" i="24"/>
  <c r="D6" i="24"/>
  <c r="I39" i="24"/>
  <c r="G39" i="24"/>
  <c r="L39" i="24"/>
  <c r="M39" i="24"/>
  <c r="E39" i="24"/>
  <c r="K14" i="24"/>
  <c r="J14" i="24"/>
  <c r="H14" i="24"/>
  <c r="F14" i="24"/>
  <c r="D14" i="24"/>
  <c r="I45" i="24"/>
  <c r="G45" i="24"/>
  <c r="L45" i="24"/>
  <c r="E45" i="24"/>
  <c r="M45" i="24"/>
  <c r="I77" i="24"/>
  <c r="K79" i="24"/>
  <c r="K78" i="24"/>
  <c r="H39" i="24"/>
  <c r="F39" i="24"/>
  <c r="D39" i="24"/>
  <c r="J39" i="24"/>
  <c r="K39" i="24"/>
  <c r="I6" i="24"/>
  <c r="L6" i="24"/>
  <c r="M6" i="24"/>
  <c r="G6" i="24"/>
  <c r="E6" i="24"/>
  <c r="I78" i="24" l="1"/>
  <c r="I79" i="24"/>
  <c r="J78" i="24"/>
  <c r="I83" i="24" l="1"/>
  <c r="I82" i="24"/>
  <c r="I81" i="24"/>
</calcChain>
</file>

<file path=xl/sharedStrings.xml><?xml version="1.0" encoding="utf-8"?>
<sst xmlns="http://schemas.openxmlformats.org/spreadsheetml/2006/main" count="1703" uniqueCount="521">
  <si>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</si>
  <si>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</si>
  <si>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</si>
  <si>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</si>
  <si>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</si>
  <si>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</si>
  <si>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</si>
  <si>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</si>
  <si>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</si>
  <si>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</si>
  <si>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</si>
  <si>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</si>
  <si>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</si>
  <si>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Ostprignitz-Ruppin (12068)</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</si>
  <si>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</si>
  <si>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</si>
  <si>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</si>
  <si>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</si>
  <si>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</si>
  <si>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</si>
  <si>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</si>
  <si>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</si>
  <si>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</si>
  <si>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</si>
  <si>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</si>
  <si>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</si>
  <si>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</si>
  <si>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</si>
  <si>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</si>
  <si>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</si>
  <si>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</si>
  <si>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</si>
  <si>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</si>
  <si>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</si>
  <si>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</si>
  <si>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</si>
  <si>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</si>
  <si>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</si>
  <si>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</si>
  <si>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</si>
  <si>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</si>
  <si>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</si>
  <si>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</si>
  <si>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</si>
  <si>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</si>
  <si>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</si>
  <si>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</si>
  <si>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</si>
  <si>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</si>
  <si>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</si>
  <si>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</si>
  <si>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</si>
  <si>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</si>
  <si>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</si>
  <si>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</si>
  <si>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</si>
  <si>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</si>
  <si>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</si>
  <si>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</si>
  <si>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</si>
  <si>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</si>
  <si>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</si>
  <si>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</si>
  <si>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</si>
  <si>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</si>
  <si>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</si>
  <si>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</si>
  <si>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</si>
  <si>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</si>
  <si>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</si>
  <si>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</si>
  <si>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</si>
  <si>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</si>
  <si>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</si>
  <si>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</si>
  <si>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</si>
  <si>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</si>
  <si>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</si>
  <si>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</si>
  <si>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</si>
  <si>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</si>
  <si>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</si>
  <si>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</si>
  <si>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</si>
  <si>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</si>
  <si>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</si>
  <si>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</si>
  <si>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</si>
  <si>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</si>
  <si>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</si>
  <si>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</si>
  <si>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</si>
  <si>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Ostprignitz-Ruppin (12068);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</si>
  <si>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</si>
  <si>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</si>
  <si>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</si>
  <si>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</si>
  <si>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</si>
  <si>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</si>
  <si>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</si>
  <si>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</si>
  <si>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</si>
  <si>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</si>
  <si>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</si>
  <si>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</si>
  <si>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</si>
  <si>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</si>
  <si>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</si>
  <si>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</si>
  <si>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</si>
  <si>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</si>
  <si>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</si>
  <si>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</si>
  <si>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</si>
  <si>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</si>
  <si>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</si>
  <si>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</si>
  <si>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</si>
  <si>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</si>
  <si>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</si>
  <si>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</si>
  <si>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</si>
  <si>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</si>
  <si>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</si>
  <si>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</si>
  <si>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</si>
  <si>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</si>
  <si>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</si>
  <si>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</si>
  <si>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Brandenburg</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</si>
  <si>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</si>
  <si>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</si>
  <si>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</si>
  <si>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</si>
  <si>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</si>
  <si>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</si>
  <si>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</si>
  <si>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</si>
  <si>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</si>
  <si>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</si>
  <si>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</si>
  <si>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</si>
  <si>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</si>
  <si>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</si>
  <si>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</si>
  <si>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</si>
  <si>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</si>
  <si>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</si>
  <si>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</si>
  <si>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</si>
  <si>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</si>
  <si>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</si>
  <si>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</si>
  <si>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</si>
  <si>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</si>
  <si>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</si>
  <si>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</si>
  <si>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</si>
  <si>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</si>
  <si>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</si>
  <si>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</si>
  <si>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</si>
  <si>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</si>
  <si>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</si>
  <si>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</si>
  <si>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</si>
  <si>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</si>
  <si>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</si>
  <si>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</si>
  <si>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</si>
  <si>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</si>
  <si>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</si>
  <si>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</si>
  <si>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</si>
  <si>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</si>
  <si>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</si>
  <si>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</si>
  <si>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</si>
  <si>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</si>
  <si>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</si>
  <si>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</si>
  <si>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</si>
  <si>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</si>
  <si>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Ostprignitz-Ruppin (12068)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</si>
  <si>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</si>
  <si>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</si>
  <si>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</si>
  <si>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</si>
  <si>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</si>
  <si>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</si>
  <si>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</si>
  <si>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</si>
  <si>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</si>
  <si>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</si>
  <si>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</si>
  <si>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</si>
  <si>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</si>
  <si>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</si>
  <si>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</si>
  <si>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</si>
  <si>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</si>
  <si>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</si>
  <si>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</si>
  <si>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</si>
  <si>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</si>
  <si>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</si>
  <si>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</si>
  <si>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</si>
  <si>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</si>
  <si>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</si>
  <si>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</si>
  <si>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</si>
  <si>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</si>
  <si>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</si>
  <si>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</si>
  <si>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</si>
  <si>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</si>
  <si>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</si>
  <si>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</si>
  <si>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</si>
  <si>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</si>
  <si>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</si>
  <si>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</si>
  <si>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</si>
  <si>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</si>
  <si>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</si>
  <si>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</si>
  <si>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</si>
  <si>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</si>
  <si>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</si>
  <si>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</si>
  <si>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</si>
  <si>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</si>
  <si>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</si>
  <si>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</si>
  <si>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</si>
  <si>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</si>
  <si>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</si>
  <si>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</si>
  <si>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</si>
  <si>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</si>
  <si>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</si>
  <si>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</si>
  <si>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</si>
  <si>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</si>
  <si>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</si>
  <si>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</si>
  <si>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</si>
  <si>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</si>
  <si>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</si>
  <si>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</si>
  <si>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</si>
  <si>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</si>
  <si>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</si>
  <si>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</si>
  <si>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</si>
  <si>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</si>
  <si>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</si>
  <si>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</si>
  <si>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</si>
  <si>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</si>
  <si>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</si>
  <si>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</si>
  <si>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</si>
  <si>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</si>
  <si>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</si>
  <si>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</si>
  <si>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</si>
  <si>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</si>
  <si>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</si>
  <si>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</si>
  <si>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</si>
  <si>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</si>
  <si>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</si>
  <si>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</si>
  <si>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</si>
  <si>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</si>
  <si>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</si>
  <si>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</si>
  <si>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</si>
  <si>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</si>
  <si>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</si>
  <si>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</si>
  <si>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</si>
  <si>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</si>
  <si>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</si>
  <si>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</si>
  <si>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</si>
  <si>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</si>
  <si>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</si>
  <si>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</si>
  <si>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</si>
  <si>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</si>
  <si>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</si>
  <si>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</si>
  <si>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</si>
  <si>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</si>
  <si>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</si>
  <si>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</si>
  <si>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</si>
  <si>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</si>
  <si>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</si>
  <si>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</si>
  <si>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</si>
  <si>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</si>
  <si>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</si>
  <si>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</si>
  <si>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</si>
  <si>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</si>
  <si>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</si>
  <si>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</si>
  <si>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</si>
  <si>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</si>
  <si>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</si>
  <si>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</si>
  <si>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</si>
  <si>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</si>
  <si>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</si>
  <si>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</si>
  <si>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</si>
  <si>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</si>
  <si>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</si>
  <si>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</si>
  <si>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</si>
  <si>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</si>
  <si>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</si>
  <si>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</si>
  <si>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</si>
  <si>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</si>
  <si>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</si>
  <si>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</si>
  <si>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</si>
  <si>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</si>
  <si>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</si>
  <si>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</si>
  <si>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</si>
  <si>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</si>
  <si>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</si>
  <si>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</si>
  <si>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</si>
  <si>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</si>
  <si>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</si>
  <si>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</si>
  <si>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</si>
  <si>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</si>
  <si>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</si>
  <si>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</si>
  <si>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</si>
  <si>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</si>
  <si>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</si>
  <si>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</si>
  <si>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</si>
  <si>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</si>
  <si>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</si>
  <si>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</si>
  <si>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</si>
  <si>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</si>
  <si>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</si>
  <si>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</si>
  <si>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</si>
  <si>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</si>
  <si>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</si>
  <si>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</si>
  <si>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</si>
  <si>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</si>
  <si>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</si>
  <si>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</si>
  <si>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</si>
  <si>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</si>
  <si>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</si>
  <si>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</si>
  <si>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</si>
  <si>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</si>
  <si>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Ostprignitz-Ruppin (12068);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</si>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</sst>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{0BBF1262-096F-4490-8148-3562BEE053EF}</c15:txfldGUID>
                      <c15:f>Daten_Diagramme!$D$6</c15:f>
                      <c15:dlblFieldTableCache>
                        <c:ptCount val="1"/>
                        <c:pt idx="0">
                          <c:v>0.4</c:v>
                        </c:pt>
                      </c15:dlblFieldTableCache>
                    </c15:dlblFTEntry>
                  </c15:dlblFieldTable>
                  <c15:showDataLabelsRange val="0"/>
                </c:ext>
                <c:ext xmlns:c16="http://schemas.microsoft.com/office/drawing/2014/chart" uri="{C3380CC4-5D6E-409C-BE32-E72D297353CC}">
                  <c16:uniqueId val="{00000000-6F5C-41AF-B075-AE92EC0E3788}"/>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{00BA656F-7430-42A5-9E93-AB2F7A2D2D00}</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6F5C-41AF-B075-AE92EC0E3788}"/>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{229347CD-4CFA-419F-A8E7-CAF8B95E215D}</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6F5C-41AF-B075-AE92EC0E3788}"/>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{2D0060A4-15EE-4645-8B61-83E7BA839057}</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6F5C-41AF-B075-AE92EC0E3788}"/>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0.3667757589436858</c:v>
                </c:pt>
                <c:pt idx="1">
                  <c:v>0.7039980017060905</c:v>
                </c:pt>
                <c:pt idx="2">
                  <c:v>0.95490282911153723</c:v>
                </c:pt>
                <c:pt idx="3">
                  <c:v>1.0875687030768</c:v>
                </c:pt>
              </c:numCache>
            </c:numRef>
          </c:val>
          <c:extLst>
            <c:ext xmlns:c16="http://schemas.microsoft.com/office/drawing/2014/chart" uri="{C3380CC4-5D6E-409C-BE32-E72D297353CC}">
              <c16:uniqueId val="{00000004-6F5C-41AF-B075-AE92EC0E3788}"/>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{2D066DCF-8EF6-48D5-B05F-E2F02EFDDD4F}</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6F5C-41AF-B075-AE92EC0E3788}"/>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{A92E65ED-EA8E-4CBA-832F-A03B01E96044}</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6F5C-41AF-B075-AE92EC0E3788}"/>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{17804441-1F40-46D7-B6CB-B9DEA75EF475}</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6F5C-41AF-B075-AE92EC0E3788}"/>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{CF41AD1B-2A6E-45A5-965D-2765456DFD05}</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6F5C-41AF-B075-AE92EC0E378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6F5C-41AF-B075-AE92EC0E3788}"/>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F5C-41AF-B075-AE92EC0E3788}"/>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{C43E31F2-63D8-405D-8744-1549930E071C}</c15:txfldGUID>
                      <c15:f>Daten_Diagramme!$E$6</c15:f>
                      <c15:dlblFieldTableCache>
                        <c:ptCount val="1"/>
                        <c:pt idx="0">
                          <c:v>-2.9</c:v>
                        </c:pt>
                      </c15:dlblFieldTableCache>
                    </c15:dlblFTEntry>
                  </c15:dlblFieldTable>
                  <c15:showDataLabelsRange val="0"/>
                </c:ext>
                <c:ext xmlns:c16="http://schemas.microsoft.com/office/drawing/2014/chart" uri="{C3380CC4-5D6E-409C-BE32-E72D297353CC}">
                  <c16:uniqueId val="{00000000-0694-4174-9034-6C8DCE0A8461}"/>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{BF8A9499-9612-4C74-A036-FFC9DF88242E}</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0694-4174-9034-6C8DCE0A8461}"/>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{4D03F83D-738A-4948-BC70-13024A86C36C}</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0694-4174-9034-6C8DCE0A8461}"/>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{2881AA2C-DF3B-4189-8E2F-4980958A9BF4}</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0694-4174-9034-6C8DCE0A846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-2.8590425531914891</c:v>
                </c:pt>
                <c:pt idx="1">
                  <c:v>-2.6006845590352197</c:v>
                </c:pt>
                <c:pt idx="2">
                  <c:v>-3.6279896103654186</c:v>
                </c:pt>
                <c:pt idx="3">
                  <c:v>-2.8655893304673015</c:v>
                </c:pt>
              </c:numCache>
            </c:numRef>
          </c:val>
          <c:extLst>
            <c:ext xmlns:c16="http://schemas.microsoft.com/office/drawing/2014/chart" uri="{C3380CC4-5D6E-409C-BE32-E72D297353CC}">
              <c16:uniqueId val="{00000004-0694-4174-9034-6C8DCE0A8461}"/>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{1944786C-F2BC-4DD2-A3AF-E40B6E804E6E}</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0694-4174-9034-6C8DCE0A8461}"/>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{95F6B1F1-C780-4A23-B516-C87D6E3BB844}</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0694-4174-9034-6C8DCE0A8461}"/>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{8291D309-5396-4802-A2DF-D726E6124092}</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0694-4174-9034-6C8DCE0A8461}"/>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{25DF4D6A-E307-417C-8B9E-C5BF315336A3}</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0694-4174-9034-6C8DCE0A846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0694-4174-9034-6C8DCE0A8461}"/>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694-4174-9034-6C8DCE0A8461}"/>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{BC78A96C-8231-4D63-8A3A-9E6E1DA5DB1F}</c15:txfldGUID>
                      <c15:f>Daten_Diagramme!$D$14</c15:f>
                      <c15:dlblFieldTableCache>
                        <c:ptCount val="1"/>
                        <c:pt idx="0">
                          <c:v>0.4</c:v>
                        </c:pt>
                      </c15:dlblFieldTableCache>
                    </c15:dlblFTEntry>
                  </c15:dlblFieldTable>
                  <c15:showDataLabelsRange val="0"/>
                </c:ext>
                <c:ext xmlns:c16="http://schemas.microsoft.com/office/drawing/2014/chart" uri="{C3380CC4-5D6E-409C-BE32-E72D297353CC}">
                  <c16:uniqueId val="{00000000-9195-49AE-87D4-7603804E56A2}"/>
                </c:ext>
              </c:extLst>
            </c:dLbl>
            <c:dLbl>
              <c:idx val="1"/>
              <c:tx>
                <c:strRef>
                  <c:f>Daten_Diagramme!$D$15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{1F00C9E2-DEAD-42BF-A4F3-422C2EA138FB}</c15:txfldGUID>
                      <c15:f>Daten_Diagramme!$D$15</c15:f>
                      <c15:dlblFieldTableCache>
                        <c:ptCount val="1"/>
                        <c:pt idx="0">
                          <c:v>-0.6</c:v>
                        </c:pt>
                      </c15:dlblFieldTableCache>
                    </c15:dlblFTEntry>
                  </c15:dlblFieldTable>
                  <c15:showDataLabelsRange val="0"/>
                </c:ext>
                <c:ext xmlns:c16="http://schemas.microsoft.com/office/drawing/2014/chart" uri="{C3380CC4-5D6E-409C-BE32-E72D297353CC}">
                  <c16:uniqueId val="{00000001-9195-49AE-87D4-7603804E56A2}"/>
                </c:ext>
              </c:extLst>
            </c:dLbl>
            <c:dLbl>
              <c:idx val="2"/>
              <c:tx>
                <c:strRef>
                  <c:f>Daten_Diagramme!$D$16</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{02E0EFE2-4101-45A0-B00F-DBFD46EA88E9}</c15:txfldGUID>
                      <c15:f>Daten_Diagramme!$D$16</c15:f>
                      <c15:dlblFieldTableCache>
                        <c:ptCount val="1"/>
                        <c:pt idx="0">
                          <c:v>3.0</c:v>
                        </c:pt>
                      </c15:dlblFieldTableCache>
                    </c15:dlblFTEntry>
                  </c15:dlblFieldTable>
                  <c15:showDataLabelsRange val="0"/>
                </c:ext>
                <c:ext xmlns:c16="http://schemas.microsoft.com/office/drawing/2014/chart" uri="{C3380CC4-5D6E-409C-BE32-E72D297353CC}">
                  <c16:uniqueId val="{00000002-9195-49AE-87D4-7603804E56A2}"/>
                </c:ext>
              </c:extLst>
            </c:dLbl>
            <c:dLbl>
              <c:idx val="3"/>
              <c:tx>
                <c:strRef>
                  <c:f>Daten_Diagramme!$D$17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{2A63C260-DE9F-47A9-866D-E6A493CCE03B}</c15:txfldGUID>
                      <c15:f>Daten_Diagramme!$D$17</c15:f>
                      <c15:dlblFieldTableCache>
                        <c:ptCount val="1"/>
                        <c:pt idx="0">
                          <c:v>-0.6</c:v>
                        </c:pt>
                      </c15:dlblFieldTableCache>
                    </c15:dlblFTEntry>
                  </c15:dlblFieldTable>
                  <c15:showDataLabelsRange val="0"/>
                </c:ext>
                <c:ext xmlns:c16="http://schemas.microsoft.com/office/drawing/2014/chart" uri="{C3380CC4-5D6E-409C-BE32-E72D297353CC}">
                  <c16:uniqueId val="{00000003-9195-49AE-87D4-7603804E56A2}"/>
                </c:ext>
              </c:extLst>
            </c:dLbl>
            <c:dLbl>
              <c:idx val="4"/>
              <c:tx>
                <c:strRef>
                  <c:f>Daten_Diagramme!$D$18</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{01A8D89C-01E3-426E-B688-B32B0C1B1466}</c15:txfldGUID>
                      <c15:f>Daten_Diagramme!$D$18</c15:f>
                      <c15:dlblFieldTableCache>
                        <c:ptCount val="1"/>
                        <c:pt idx="0">
                          <c:v>0.2</c:v>
                        </c:pt>
                      </c15:dlblFieldTableCache>
                    </c15:dlblFTEntry>
                  </c15:dlblFieldTable>
                  <c15:showDataLabelsRange val="0"/>
                </c:ext>
                <c:ext xmlns:c16="http://schemas.microsoft.com/office/drawing/2014/chart" uri="{C3380CC4-5D6E-409C-BE32-E72D297353CC}">
                  <c16:uniqueId val="{00000004-9195-49AE-87D4-7603804E56A2}"/>
                </c:ext>
              </c:extLst>
            </c:dLbl>
            <c:dLbl>
              <c:idx val="5"/>
              <c:tx>
                <c:strRef>
                  <c:f>Daten_Diagramme!$D$19</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{0EC98B2F-9E51-4D40-99F5-97FA0C6E2B3E}</c15:txfldGUID>
                      <c15:f>Daten_Diagramme!$D$19</c15:f>
                      <c15:dlblFieldTableCache>
                        <c:ptCount val="1"/>
                        <c:pt idx="0">
                          <c:v>-3.5</c:v>
                        </c:pt>
                      </c15:dlblFieldTableCache>
                    </c15:dlblFTEntry>
                  </c15:dlblFieldTable>
                  <c15:showDataLabelsRange val="0"/>
                </c:ext>
                <c:ext xmlns:c16="http://schemas.microsoft.com/office/drawing/2014/chart" uri="{C3380CC4-5D6E-409C-BE32-E72D297353CC}">
                  <c16:uniqueId val="{00000005-9195-49AE-87D4-7603804E56A2}"/>
                </c:ext>
              </c:extLst>
            </c:dLbl>
            <c:dLbl>
              <c:idx val="6"/>
              <c:tx>
                <c:strRef>
                  <c:f>Daten_Diagramme!$D$20</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{202A8ACB-FEBA-41FD-9F82-CED8F4D2342C}</c15:txfldGUID>
                      <c15:f>Daten_Diagramme!$D$20</c15:f>
                      <c15:dlblFieldTableCache>
                        <c:ptCount val="1"/>
                        <c:pt idx="0">
                          <c:v>1.8</c:v>
                        </c:pt>
                      </c15:dlblFieldTableCache>
                    </c15:dlblFTEntry>
                  </c15:dlblFieldTable>
                  <c15:showDataLabelsRange val="0"/>
                </c:ext>
                <c:ext xmlns:c16="http://schemas.microsoft.com/office/drawing/2014/chart" uri="{C3380CC4-5D6E-409C-BE32-E72D297353CC}">
                  <c16:uniqueId val="{00000006-9195-49AE-87D4-7603804E56A2}"/>
                </c:ext>
              </c:extLst>
            </c:dLbl>
            <c:dLbl>
              <c:idx val="7"/>
              <c:tx>
                <c:strRef>
                  <c:f>Daten_Diagramme!$D$21</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{52869917-135A-4199-8B1B-BFF58E314221}</c15:txfldGUID>
                      <c15:f>Daten_Diagramme!$D$21</c15:f>
                      <c15:dlblFieldTableCache>
                        <c:ptCount val="1"/>
                        <c:pt idx="0">
                          <c:v>0.2</c:v>
                        </c:pt>
                      </c15:dlblFieldTableCache>
                    </c15:dlblFTEntry>
                  </c15:dlblFieldTable>
                  <c15:showDataLabelsRange val="0"/>
                </c:ext>
                <c:ext xmlns:c16="http://schemas.microsoft.com/office/drawing/2014/chart" uri="{C3380CC4-5D6E-409C-BE32-E72D297353CC}">
                  <c16:uniqueId val="{00000007-9195-49AE-87D4-7603804E56A2}"/>
                </c:ext>
              </c:extLst>
            </c:dLbl>
            <c:dLbl>
              <c:idx val="8"/>
              <c:tx>
                <c:strRef>
                  <c:f>Daten_Diagramme!$D$22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{1E6EC05F-CB62-4F4C-8004-A5F0EB79C7C2}</c15:txfldGUID>
                      <c15:f>Daten_Diagramme!$D$22</c15:f>
                      <c15:dlblFieldTableCache>
                        <c:ptCount val="1"/>
                        <c:pt idx="0">
                          <c:v>-1.2</c:v>
                        </c:pt>
                      </c15:dlblFieldTableCache>
                    </c15:dlblFTEntry>
                  </c15:dlblFieldTable>
                  <c15:showDataLabelsRange val="0"/>
                </c:ext>
                <c:ext xmlns:c16="http://schemas.microsoft.com/office/drawing/2014/chart" uri="{C3380CC4-5D6E-409C-BE32-E72D297353CC}">
                  <c16:uniqueId val="{00000008-9195-49AE-87D4-7603804E56A2}"/>
                </c:ext>
              </c:extLst>
            </c:dLbl>
            <c:dLbl>
              <c:idx val="9"/>
              <c:tx>
                <c:strRef>
                  <c:f>Daten_Diagramme!$D$23</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{AF0D9F4D-A9FB-4BC9-A337-2354FB43FF4C}</c15:txfldGUID>
                      <c15:f>Daten_Diagramme!$D$23</c15:f>
                      <c15:dlblFieldTableCache>
                        <c:ptCount val="1"/>
                        <c:pt idx="0">
                          <c:v>0.7</c:v>
                        </c:pt>
                      </c15:dlblFieldTableCache>
                    </c15:dlblFTEntry>
                  </c15:dlblFieldTable>
                  <c15:showDataLabelsRange val="0"/>
                </c:ext>
                <c:ext xmlns:c16="http://schemas.microsoft.com/office/drawing/2014/chart" uri="{C3380CC4-5D6E-409C-BE32-E72D297353CC}">
                  <c16:uniqueId val="{00000009-9195-49AE-87D4-7603804E56A2}"/>
                </c:ext>
              </c:extLst>
            </c:dLbl>
            <c:dLbl>
              <c:idx val="10"/>
              <c:tx>
                <c:strRef>
                  <c:f>Daten_Diagramme!$D$24</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{618415F3-1616-492D-AB50-243430C5DDA2}</c15:txfldGUID>
                      <c15:f>Daten_Diagramme!$D$24</c15:f>
                      <c15:dlblFieldTableCache>
                        <c:ptCount val="1"/>
                        <c:pt idx="0">
                          <c:v>-3.3</c:v>
                        </c:pt>
                      </c15:dlblFieldTableCache>
                    </c15:dlblFTEntry>
                  </c15:dlblFieldTable>
                  <c15:showDataLabelsRange val="0"/>
                </c:ext>
                <c:ext xmlns:c16="http://schemas.microsoft.com/office/drawing/2014/chart" uri="{C3380CC4-5D6E-409C-BE32-E72D297353CC}">
                  <c16:uniqueId val="{0000000A-9195-49AE-87D4-7603804E56A2}"/>
                </c:ext>
              </c:extLst>
            </c:dLbl>
            <c:dLbl>
              <c:idx val="11"/>
              <c:tx>
                <c:strRef>
                  <c:f>Daten_Diagramme!$D$25</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{5B972445-F82B-401D-8F21-E29772BC9EDB}</c15:txfldGUID>
                      <c15:f>Daten_Diagramme!$D$25</c15:f>
                      <c15:dlblFieldTableCache>
                        <c:ptCount val="1"/>
                        <c:pt idx="0">
                          <c:v>1.4</c:v>
                        </c:pt>
                      </c15:dlblFieldTableCache>
                    </c15:dlblFTEntry>
                  </c15:dlblFieldTable>
                  <c15:showDataLabelsRange val="0"/>
                </c:ext>
                <c:ext xmlns:c16="http://schemas.microsoft.com/office/drawing/2014/chart" uri="{C3380CC4-5D6E-409C-BE32-E72D297353CC}">
                  <c16:uniqueId val="{0000000B-9195-49AE-87D4-7603804E56A2}"/>
                </c:ext>
              </c:extLst>
            </c:dLbl>
            <c:dLbl>
              <c:idx val="12"/>
              <c:tx>
                <c:strRef>
                  <c:f>Daten_Diagramme!$D$26</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{C04111CB-04A2-46F8-A5A0-D212F1F8904E}</c15:txfldGUID>
                      <c15:f>Daten_Diagramme!$D$26</c15:f>
                      <c15:dlblFieldTableCache>
                        <c:ptCount val="1"/>
                        <c:pt idx="0">
                          <c:v>-0.6</c:v>
                        </c:pt>
                      </c15:dlblFieldTableCache>
                    </c15:dlblFTEntry>
                  </c15:dlblFieldTable>
                  <c15:showDataLabelsRange val="0"/>
                </c:ext>
                <c:ext xmlns:c16="http://schemas.microsoft.com/office/drawing/2014/chart" uri="{C3380CC4-5D6E-409C-BE32-E72D297353CC}">
                  <c16:uniqueId val="{0000000C-9195-49AE-87D4-7603804E56A2}"/>
                </c:ext>
              </c:extLst>
            </c:dLbl>
            <c:dLbl>
              <c:idx val="13"/>
              <c:tx>
                <c:strRef>
                  <c:f>Daten_Diagramme!$D$27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{123D7E65-3032-4C5D-AB94-6B593A10CDF2}</c15:txfldGUID>
                      <c15:f>Daten_Diagramme!$D$27</c15:f>
                      <c15:dlblFieldTableCache>
                        <c:ptCount val="1"/>
                        <c:pt idx="0">
                          <c:v>0.9</c:v>
                        </c:pt>
                      </c15:dlblFieldTableCache>
                    </c15:dlblFTEntry>
                  </c15:dlblFieldTable>
                  <c15:showDataLabelsRange val="0"/>
                </c:ext>
                <c:ext xmlns:c16="http://schemas.microsoft.com/office/drawing/2014/chart" uri="{C3380CC4-5D6E-409C-BE32-E72D297353CC}">
                  <c16:uniqueId val="{0000000D-9195-49AE-87D4-7603804E56A2}"/>
                </c:ext>
              </c:extLst>
            </c:dLbl>
            <c:dLbl>
              <c:idx val="14"/>
              <c:tx>
                <c:strRef>
                  <c:f>Daten_Diagramme!$D$28</c:f>
                  <c:strCache>
                    <c:ptCount val="1"/>
                    <c:pt idx="0">
                      <c:v>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{8ED9FC9E-3ACA-4A52-8A6B-F835EC467C48}</c15:txfldGUID>
                      <c15:f>Daten_Diagramme!$D$28</c15:f>
                      <c15:dlblFieldTableCache>
                        <c:ptCount val="1"/>
                        <c:pt idx="0">
                          <c:v>9.2</c:v>
                        </c:pt>
                      </c15:dlblFieldTableCache>
                    </c15:dlblFTEntry>
                  </c15:dlblFieldTable>
                  <c15:showDataLabelsRange val="0"/>
                </c:ext>
                <c:ext xmlns:c16="http://schemas.microsoft.com/office/drawing/2014/chart" uri="{C3380CC4-5D6E-409C-BE32-E72D297353CC}">
                  <c16:uniqueId val="{0000000E-9195-49AE-87D4-7603804E56A2}"/>
                </c:ext>
              </c:extLst>
            </c:dLbl>
            <c:dLbl>
              <c:idx val="15"/>
              <c:tx>
                <c:strRef>
                  <c:f>Daten_Diagramme!$D$29</c:f>
                  <c:strCache>
                    <c:ptCount val="1"/>
                    <c:pt idx="0">
                      <c:v>-14.6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{1B3F7FB4-B667-4146-9D5D-850CF46EBB53}</c15:txfldGUID>
                      <c15:f>Daten_Diagramme!$D$29</c15:f>
                      <c15:dlblFieldTableCache>
                        <c:ptCount val="1"/>
                        <c:pt idx="0">
                          <c:v>-14.6</c:v>
                        </c:pt>
                      </c15:dlblFieldTableCache>
                    </c15:dlblFTEntry>
                  </c15:dlblFieldTable>
                  <c15:showDataLabelsRange val="0"/>
                </c:ext>
                <c:ext xmlns:c16="http://schemas.microsoft.com/office/drawing/2014/chart" uri="{C3380CC4-5D6E-409C-BE32-E72D297353CC}">
                  <c16:uniqueId val="{0000000F-9195-49AE-87D4-7603804E56A2}"/>
                </c:ext>
              </c:extLst>
            </c:dLbl>
            <c:dLbl>
              <c:idx val="16"/>
              <c:tx>
                <c:strRef>
                  <c:f>Daten_Diagramme!$D$30</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{8539FBF7-849D-48DD-90C0-5220483FAF54}</c15:txfldGUID>
                      <c15:f>Daten_Diagramme!$D$30</c15:f>
                      <c15:dlblFieldTableCache>
                        <c:ptCount val="1"/>
                        <c:pt idx="0">
                          <c:v>1.3</c:v>
                        </c:pt>
                      </c15:dlblFieldTableCache>
                    </c15:dlblFTEntry>
                  </c15:dlblFieldTable>
                  <c15:showDataLabelsRange val="0"/>
                </c:ext>
                <c:ext xmlns:c16="http://schemas.microsoft.com/office/drawing/2014/chart" uri="{C3380CC4-5D6E-409C-BE32-E72D297353CC}">
                  <c16:uniqueId val="{00000010-9195-49AE-87D4-7603804E56A2}"/>
                </c:ext>
              </c:extLst>
            </c:dLbl>
            <c:dLbl>
              <c:idx val="17"/>
              <c:tx>
                <c:strRef>
                  <c:f>Daten_Diagramme!$D$31</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{860E1AEE-24C0-411B-AEFA-6EE013D9689E}</c15:txfldGUID>
                      <c15:f>Daten_Diagramme!$D$31</c15:f>
                      <c15:dlblFieldTableCache>
                        <c:ptCount val="1"/>
                        <c:pt idx="0">
                          <c:v>0.1</c:v>
                        </c:pt>
                      </c15:dlblFieldTableCache>
                    </c15:dlblFTEntry>
                  </c15:dlblFieldTable>
                  <c15:showDataLabelsRange val="0"/>
                </c:ext>
                <c:ext xmlns:c16="http://schemas.microsoft.com/office/drawing/2014/chart" uri="{C3380CC4-5D6E-409C-BE32-E72D297353CC}">
                  <c16:uniqueId val="{00000011-9195-49AE-87D4-7603804E56A2}"/>
                </c:ext>
              </c:extLst>
            </c:dLbl>
            <c:dLbl>
              <c:idx val="18"/>
              <c:tx>
                <c:strRef>
                  <c:f>Daten_Diagramme!$D$32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{A752107B-EA57-4979-B311-15CCF4CCB756}</c15:txfldGUID>
                      <c15:f>Daten_Diagramme!$D$32</c15:f>
                      <c15:dlblFieldTableCache>
                        <c:ptCount val="1"/>
                        <c:pt idx="0">
                          <c:v>2.5</c:v>
                        </c:pt>
                      </c15:dlblFieldTableCache>
                    </c15:dlblFTEntry>
                  </c15:dlblFieldTable>
                  <c15:showDataLabelsRange val="0"/>
                </c:ext>
                <c:ext xmlns:c16="http://schemas.microsoft.com/office/drawing/2014/chart" uri="{C3380CC4-5D6E-409C-BE32-E72D297353CC}">
                  <c16:uniqueId val="{00000012-9195-49AE-87D4-7603804E56A2}"/>
                </c:ext>
              </c:extLst>
            </c:dLbl>
            <c:dLbl>
              <c:idx val="19"/>
              <c:tx>
                <c:strRef>
                  <c:f>Daten_Diagramme!$D$33</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{39809BFC-BD25-4123-9D7D-D5903099862D}</c15:txfldGUID>
                      <c15:f>Daten_Diagramme!$D$33</c15:f>
                      <c15:dlblFieldTableCache>
                        <c:ptCount val="1"/>
                        <c:pt idx="0">
                          <c:v>0.3</c:v>
                        </c:pt>
                      </c15:dlblFieldTableCache>
                    </c15:dlblFTEntry>
                  </c15:dlblFieldTable>
                  <c15:showDataLabelsRange val="0"/>
                </c:ext>
                <c:ext xmlns:c16="http://schemas.microsoft.com/office/drawing/2014/chart" uri="{C3380CC4-5D6E-409C-BE32-E72D297353CC}">
                  <c16:uniqueId val="{00000013-9195-49AE-87D4-7603804E56A2}"/>
                </c:ext>
              </c:extLst>
            </c:dLbl>
            <c:dLbl>
              <c:idx val="20"/>
              <c:tx>
                <c:strRef>
                  <c:f>Daten_Diagramme!$D$34</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{30D0A513-D170-42D2-AFE2-733AAC8497D7}</c15:txfldGUID>
                      <c15:f>Daten_Diagramme!$D$34</c15:f>
                      <c15:dlblFieldTableCache>
                        <c:ptCount val="1"/>
                        <c:pt idx="0">
                          <c:v>2.8</c:v>
                        </c:pt>
                      </c15:dlblFieldTableCache>
                    </c15:dlblFTEntry>
                  </c15:dlblFieldTable>
                  <c15:showDataLabelsRange val="0"/>
                </c:ext>
                <c:ext xmlns:c16="http://schemas.microsoft.com/office/drawing/2014/chart" uri="{C3380CC4-5D6E-409C-BE32-E72D297353CC}">
                  <c16:uniqueId val="{00000014-9195-49AE-87D4-7603804E56A2}"/>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{4ACA8A50-FAFC-449F-8DD4-3E37AC877983}</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9195-49AE-87D4-7603804E56A2}"/>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{27973A81-05CC-4C34-8675-2BA50E62E573}</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9195-49AE-87D4-7603804E56A2}"/>
                </c:ext>
              </c:extLst>
            </c:dLbl>
            <c:dLbl>
              <c:idx val="23"/>
              <c:tx>
                <c:strRef>
                  <c:f>Daten_Diagramme!$D$37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{0BCA28FE-F430-452C-B63F-6BF2A88596D6}</c15:txfldGUID>
                      <c15:f>Daten_Diagramme!$D$37</c15:f>
                      <c15:dlblFieldTableCache>
                        <c:ptCount val="1"/>
                        <c:pt idx="0">
                          <c:v>-0.6</c:v>
                        </c:pt>
                      </c15:dlblFieldTableCache>
                    </c15:dlblFTEntry>
                  </c15:dlblFieldTable>
                  <c15:showDataLabelsRange val="0"/>
                </c:ext>
                <c:ext xmlns:c16="http://schemas.microsoft.com/office/drawing/2014/chart" uri="{C3380CC4-5D6E-409C-BE32-E72D297353CC}">
                  <c16:uniqueId val="{00000017-9195-49AE-87D4-7603804E56A2}"/>
                </c:ext>
              </c:extLst>
            </c:dLbl>
            <c:dLbl>
              <c:idx val="24"/>
              <c:layout>
                <c:manualLayout>
                  <c:x val="4.7769028871392123E-3"/>
                  <c:y val="-4.6876052205785108E-5"/>
                </c:manualLayout>
              </c:layout>
              <c:tx>
                <c:strRef>
                  <c:f>Daten_Diagramme!$D$38</c:f>
                  <c:strCache>
                    <c:ptCount val="1"/>
                    <c:pt idx="0">
                      <c:v>-0.1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{3659C8E1-13C2-4843-B4DE-6246E2F6F84A}</c15:txfldGUID>
                      <c15:f>Daten_Diagramme!$D$38</c15:f>
                      <c15:dlblFieldTableCache>
                        <c:ptCount val="1"/>
                        <c:pt idx="0">
                          <c:v>-0.1</c:v>
                        </c:pt>
                      </c15:dlblFieldTableCache>
                    </c15:dlblFTEntry>
                  </c15:dlblFieldTable>
                  <c15:showDataLabelsRange val="0"/>
                </c:ext>
                <c:ext xmlns:c16="http://schemas.microsoft.com/office/drawing/2014/chart" uri="{C3380CC4-5D6E-409C-BE32-E72D297353CC}">
                  <c16:uniqueId val="{00000018-9195-49AE-87D4-7603804E56A2}"/>
                </c:ext>
              </c:extLst>
            </c:dLbl>
            <c:dLbl>
              <c:idx val="25"/>
              <c:tx>
                <c:strRef>
                  <c:f>Daten_Diagramme!$D$39</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{CF386C49-FB93-426F-B53F-EA8F74EDEFA8}</c15:txfldGUID>
                      <c15:f>Daten_Diagramme!$D$39</c15:f>
                      <c15:dlblFieldTableCache>
                        <c:ptCount val="1"/>
                        <c:pt idx="0">
                          <c:v>0.6</c:v>
                        </c:pt>
                      </c15:dlblFieldTableCache>
                    </c15:dlblFTEntry>
                  </c15:dlblFieldTable>
                  <c15:showDataLabelsRange val="0"/>
                </c:ext>
                <c:ext xmlns:c16="http://schemas.microsoft.com/office/drawing/2014/chart" uri="{C3380CC4-5D6E-409C-BE32-E72D297353CC}">
                  <c16:uniqueId val="{00000019-9195-49AE-87D4-7603804E56A2}"/>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{42365006-0248-48B2-B174-485FEA07E67C}</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9195-49AE-87D4-7603804E56A2}"/>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{5F356C8A-B754-46CB-8AA9-1B5F00FA9DEC}</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9195-49AE-87D4-7603804E56A2}"/>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{EBE5F3A8-D017-4F41-9EAC-614E376E8CB7}</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9195-49AE-87D4-7603804E56A2}"/>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{3BB352DA-68C9-453E-856C-8D2B0A0AAB3B}</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9195-49AE-87D4-7603804E56A2}"/>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{DD1488E2-20B7-4670-B47F-18BDAA2186F1}</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9195-49AE-87D4-7603804E56A2}"/>
                </c:ext>
              </c:extLst>
            </c:dLbl>
            <c:dLbl>
              <c:idx val="31"/>
              <c:tx>
                <c:strRef>
                  <c:f>Daten_Diagramme!$D$45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{F77FCD1B-F5CF-442C-A57A-9F4523BBB6C9}</c15:txfldGUID>
                      <c15:f>Daten_Diagramme!$D$45</c15:f>
                      <c15:dlblFieldTableCache>
                        <c:ptCount val="1"/>
                        <c:pt idx="0">
                          <c:v>0.6</c:v>
                        </c:pt>
                      </c15:dlblFieldTableCache>
                    </c15:dlblFTEntry>
                  </c15:dlblFieldTable>
                  <c15:showDataLabelsRange val="0"/>
                </c:ext>
                <c:ext xmlns:c16="http://schemas.microsoft.com/office/drawing/2014/chart" uri="{C3380CC4-5D6E-409C-BE32-E72D297353CC}">
                  <c16:uniqueId val="{0000001F-9195-49AE-87D4-7603804E56A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0.3667757589436858</c:v>
                </c:pt>
                <c:pt idx="1">
                  <c:v>-0.64446831364124602</c:v>
                </c:pt>
                <c:pt idx="2">
                  <c:v>2.9950083194675541</c:v>
                </c:pt>
                <c:pt idx="3">
                  <c:v>-0.59151009046624914</c:v>
                </c:pt>
                <c:pt idx="4">
                  <c:v>0.2178649237472767</c:v>
                </c:pt>
                <c:pt idx="5">
                  <c:v>-3.4990791896869244</c:v>
                </c:pt>
                <c:pt idx="6">
                  <c:v>1.7735334242837653</c:v>
                </c:pt>
                <c:pt idx="7">
                  <c:v>0.24544179523141654</c:v>
                </c:pt>
                <c:pt idx="8">
                  <c:v>-1.2331041024424947</c:v>
                </c:pt>
                <c:pt idx="9">
                  <c:v>0.72173215717722539</c:v>
                </c:pt>
                <c:pt idx="10">
                  <c:v>-3.3419023136246788</c:v>
                </c:pt>
                <c:pt idx="11">
                  <c:v>1.3698630136986301</c:v>
                </c:pt>
                <c:pt idx="12">
                  <c:v>-0.59311981020166071</c:v>
                </c:pt>
                <c:pt idx="13">
                  <c:v>0.90840272520817567</c:v>
                </c:pt>
                <c:pt idx="14">
                  <c:v>9.2237442922374431</c:v>
                </c:pt>
                <c:pt idx="15">
                  <c:v>-14.617940199335548</c:v>
                </c:pt>
                <c:pt idx="16">
                  <c:v>1.3428571428571427</c:v>
                </c:pt>
                <c:pt idx="17">
                  <c:v>8.244023083264633E-2</c:v>
                </c:pt>
                <c:pt idx="18">
                  <c:v>2.5257249766136578</c:v>
                </c:pt>
                <c:pt idx="19">
                  <c:v>0.33609679587721264</c:v>
                </c:pt>
                <c:pt idx="20">
                  <c:v>2.8301886792452828</c:v>
                </c:pt>
                <c:pt idx="21">
                  <c:v>0</c:v>
                </c:pt>
                <c:pt idx="23">
                  <c:v>-0.64446831364124602</c:v>
                </c:pt>
                <c:pt idx="24">
                  <c:v>-9.7815454841865018E-2</c:v>
                </c:pt>
                <c:pt idx="25">
                  <c:v>0.61933472786185961</c:v>
                </c:pt>
              </c:numCache>
            </c:numRef>
          </c:val>
          <c:extLst>
            <c:ext xmlns:c16="http://schemas.microsoft.com/office/drawing/2014/chart" uri="{C3380CC4-5D6E-409C-BE32-E72D297353CC}">
              <c16:uniqueId val="{00000020-9195-49AE-87D4-7603804E56A2}"/>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{FB9E3179-89D8-413B-BF1C-B588C628F522}</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9195-49AE-87D4-7603804E56A2}"/>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{DE3B6A9A-70C3-4E42-AF38-ABD3DADC04EC}</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9195-49AE-87D4-7603804E56A2}"/>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{87A3C5BD-E822-44E1-A022-58209FE40A65}</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9195-49AE-87D4-7603804E56A2}"/>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{B85BABF7-84CF-41EA-A640-C1D39AA9E58E}</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9195-49AE-87D4-7603804E56A2}"/>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{4A1AD97E-877F-46B7-9B44-6E8E381EBC0C}</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9195-49AE-87D4-7603804E56A2}"/>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{26108113-AA08-482D-A3B2-11B86F55C396}</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9195-49AE-87D4-7603804E56A2}"/>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{02984895-44F3-42D0-A9AA-9E66AB6C99CC}</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9195-49AE-87D4-7603804E56A2}"/>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{1E440AE6-A68E-4069-9051-15102458F39C}</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9195-49AE-87D4-7603804E56A2}"/>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{741A32B1-A7B4-481E-96C5-F47E53193AF9}</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9195-49AE-87D4-7603804E56A2}"/>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{D154ACCA-8C8A-43D1-953B-45660DC1DC6E}</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9195-49AE-87D4-7603804E56A2}"/>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{91085122-4E79-4B7C-89BC-3D73618E3DF7}</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9195-49AE-87D4-7603804E56A2}"/>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{EBBD02D9-3FFB-443C-A0DF-17DC519DFF58}</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9195-49AE-87D4-7603804E56A2}"/>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{63494E1A-2ACF-406A-99FC-B47DEC2E56ED}</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9195-49AE-87D4-7603804E56A2}"/>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{9AAB43CC-882F-4897-A4F0-08855C1EDED6}</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9195-49AE-87D4-7603804E56A2}"/>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{05205960-1CB7-42C7-AA3C-13FB227E0708}</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9195-49AE-87D4-7603804E56A2}"/>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{3448B6FB-CA7D-4E2D-B20D-0A5841F85EA5}</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9195-49AE-87D4-7603804E56A2}"/>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{249DA9E5-8B78-4607-8E9F-01289ADFC0A8}</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9195-49AE-87D4-7603804E56A2}"/>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{B8E712E0-6421-4E74-B659-7D6113D70A6A}</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9195-49AE-87D4-7603804E56A2}"/>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{2C8779FE-53AD-4E1D-8260-ED1EDF2B1764}</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9195-49AE-87D4-7603804E56A2}"/>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{76425F6B-2941-4985-A9B5-851A773796FA}</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9195-49AE-87D4-7603804E56A2}"/>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{BC6013AB-82D0-41B1-A87D-B3C91220EF9B}</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9195-49AE-87D4-7603804E56A2}"/>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{B9C9DE8E-F2EA-44D8-817B-3B79EDEBA5E8}</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9195-49AE-87D4-7603804E56A2}"/>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{A05059FE-1E91-43C5-95D3-436DA7F5D9AB}</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9195-49AE-87D4-7603804E56A2}"/>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{50582431-DFD7-4BA5-B28A-C9B5DE2E4AB1}</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9195-49AE-87D4-7603804E56A2}"/>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{061E8FB3-4DCA-4D7B-8A94-B2EFB0BD466D}</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9195-49AE-87D4-7603804E56A2}"/>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{5260DD1B-6D74-477B-8D05-CDA23C7BDF06}</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9195-49AE-87D4-7603804E56A2}"/>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{ED707299-B853-43B4-818D-F21E492FF641}</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9195-49AE-87D4-7603804E56A2}"/>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{5A3B52D8-9028-4025-8309-BC902310FE0C}</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9195-49AE-87D4-7603804E56A2}"/>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{118888BD-A791-495B-B9E6-A3B581741E02}</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9195-49AE-87D4-7603804E56A2}"/>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{4F201B59-A034-48D4-938F-7E2F209729FD}</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9195-49AE-87D4-7603804E56A2}"/>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{AE8AA218-AE85-4D08-B364-D187C73A00AC}</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9195-49AE-87D4-7603804E56A2}"/>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{9D231C58-5396-43D8-ABE1-1D6DBEABE2AA}</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9195-49AE-87D4-7603804E56A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9195-49AE-87D4-7603804E56A2}"/>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9195-49AE-87D4-7603804E56A2}"/>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{20F7AAAE-56F7-4D98-9DB7-C2429BD70301}</c15:txfldGUID>
                      <c15:f>Daten_Diagramme!$E$14</c15:f>
                      <c15:dlblFieldTableCache>
                        <c:ptCount val="1"/>
                        <c:pt idx="0">
                          <c:v>-2.9</c:v>
                        </c:pt>
                      </c15:dlblFieldTableCache>
                    </c15:dlblFTEntry>
                  </c15:dlblFieldTable>
                  <c15:showDataLabelsRange val="0"/>
                </c:ext>
                <c:ext xmlns:c16="http://schemas.microsoft.com/office/drawing/2014/chart" uri="{C3380CC4-5D6E-409C-BE32-E72D297353CC}">
                  <c16:uniqueId val="{00000000-3CC4-4D34-9C4F-697356D54717}"/>
                </c:ext>
              </c:extLst>
            </c:dLbl>
            <c:dLbl>
              <c:idx val="1"/>
              <c:tx>
                <c:strRef>
                  <c:f>Daten_Diagramme!$E$15</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{E8F5177D-EE1E-4F64-A7D2-C50119B3D6F9}</c15:txfldGUID>
                      <c15:f>Daten_Diagramme!$E$15</c15:f>
                      <c15:dlblFieldTableCache>
                        <c:ptCount val="1"/>
                        <c:pt idx="0">
                          <c:v>3.1</c:v>
                        </c:pt>
                      </c15:dlblFieldTableCache>
                    </c15:dlblFTEntry>
                  </c15:dlblFieldTable>
                  <c15:showDataLabelsRange val="0"/>
                </c:ext>
                <c:ext xmlns:c16="http://schemas.microsoft.com/office/drawing/2014/chart" uri="{C3380CC4-5D6E-409C-BE32-E72D297353CC}">
                  <c16:uniqueId val="{00000001-3CC4-4D34-9C4F-697356D54717}"/>
                </c:ext>
              </c:extLst>
            </c:dLbl>
            <c:dLbl>
              <c:idx val="2"/>
              <c:tx>
                <c:strRef>
                  <c:f>Daten_Diagramme!$E$16</c:f>
                  <c:strCache>
                    <c:ptCount val="1"/>
                    <c:pt idx="0">
                      <c:v>14.3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{5BEDB8E4-D371-48CC-9B0B-F652A9C0426B}</c15:txfldGUID>
                      <c15:f>Daten_Diagramme!$E$16</c15:f>
                      <c15:dlblFieldTableCache>
                        <c:ptCount val="1"/>
                        <c:pt idx="0">
                          <c:v>14.3</c:v>
                        </c:pt>
                      </c15:dlblFieldTableCache>
                    </c15:dlblFTEntry>
                  </c15:dlblFieldTable>
                  <c15:showDataLabelsRange val="0"/>
                </c:ext>
                <c:ext xmlns:c16="http://schemas.microsoft.com/office/drawing/2014/chart" uri="{C3380CC4-5D6E-409C-BE32-E72D297353CC}">
                  <c16:uniqueId val="{00000002-3CC4-4D34-9C4F-697356D54717}"/>
                </c:ext>
              </c:extLst>
            </c:dLbl>
            <c:dLbl>
              <c:idx val="3"/>
              <c:tx>
                <c:strRef>
                  <c:f>Daten_Diagramme!$E$17</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{1B40CBC9-ABC9-4B95-ABA6-578557721D73}</c15:txfldGUID>
                      <c15:f>Daten_Diagramme!$E$17</c15:f>
                      <c15:dlblFieldTableCache>
                        <c:ptCount val="1"/>
                        <c:pt idx="0">
                          <c:v>-5.9</c:v>
                        </c:pt>
                      </c15:dlblFieldTableCache>
                    </c15:dlblFTEntry>
                  </c15:dlblFieldTable>
                  <c15:showDataLabelsRange val="0"/>
                </c:ext>
                <c:ext xmlns:c16="http://schemas.microsoft.com/office/drawing/2014/chart" uri="{C3380CC4-5D6E-409C-BE32-E72D297353CC}">
                  <c16:uniqueId val="{00000003-3CC4-4D34-9C4F-697356D54717}"/>
                </c:ext>
              </c:extLst>
            </c:dLbl>
            <c:dLbl>
              <c:idx val="4"/>
              <c:tx>
                <c:strRef>
                  <c:f>Daten_Diagramme!$E$18</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{AF6E6DC5-CB18-4170-8DFF-2F4C015CE9BA}</c15:txfldGUID>
                      <c15:f>Daten_Diagramme!$E$18</c15:f>
                      <c15:dlblFieldTableCache>
                        <c:ptCount val="1"/>
                        <c:pt idx="0">
                          <c:v>0.0</c:v>
                        </c:pt>
                      </c15:dlblFieldTableCache>
                    </c15:dlblFTEntry>
                  </c15:dlblFieldTable>
                  <c15:showDataLabelsRange val="0"/>
                </c:ext>
                <c:ext xmlns:c16="http://schemas.microsoft.com/office/drawing/2014/chart" uri="{C3380CC4-5D6E-409C-BE32-E72D297353CC}">
                  <c16:uniqueId val="{00000004-3CC4-4D34-9C4F-697356D54717}"/>
                </c:ext>
              </c:extLst>
            </c:dLbl>
            <c:dLbl>
              <c:idx val="5"/>
              <c:tx>
                <c:strRef>
                  <c:f>Daten_Diagramme!$E$19</c:f>
                  <c:strCache>
                    <c:ptCount val="1"/>
                    <c:pt idx="0">
                      <c:v>-10.9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{9BFAD8DF-68A8-4EC9-8DF1-69C09ADEDFD8}</c15:txfldGUID>
                      <c15:f>Daten_Diagramme!$E$19</c15:f>
                      <c15:dlblFieldTableCache>
                        <c:ptCount val="1"/>
                        <c:pt idx="0">
                          <c:v>-10.9</c:v>
                        </c:pt>
                      </c15:dlblFieldTableCache>
                    </c15:dlblFTEntry>
                  </c15:dlblFieldTable>
                  <c15:showDataLabelsRange val="0"/>
                </c:ext>
                <c:ext xmlns:c16="http://schemas.microsoft.com/office/drawing/2014/chart" uri="{C3380CC4-5D6E-409C-BE32-E72D297353CC}">
                  <c16:uniqueId val="{00000005-3CC4-4D34-9C4F-697356D54717}"/>
                </c:ext>
              </c:extLst>
            </c:dLbl>
            <c:dLbl>
              <c:idx val="6"/>
              <c:tx>
                <c:strRef>
                  <c:f>Daten_Diagramme!$E$20</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{A7DDD403-024E-4976-B9F0-3399E73717E5}</c15:txfldGUID>
                      <c15:f>Daten_Diagramme!$E$20</c15:f>
                      <c15:dlblFieldTableCache>
                        <c:ptCount val="1"/>
                        <c:pt idx="0">
                          <c:v>-10.4</c:v>
                        </c:pt>
                      </c15:dlblFieldTableCache>
                    </c15:dlblFTEntry>
                  </c15:dlblFieldTable>
                  <c15:showDataLabelsRange val="0"/>
                </c:ext>
                <c:ext xmlns:c16="http://schemas.microsoft.com/office/drawing/2014/chart" uri="{C3380CC4-5D6E-409C-BE32-E72D297353CC}">
                  <c16:uniqueId val="{00000006-3CC4-4D34-9C4F-697356D54717}"/>
                </c:ext>
              </c:extLst>
            </c:dLbl>
            <c:dLbl>
              <c:idx val="7"/>
              <c:tx>
                <c:strRef>
                  <c:f>Daten_Diagramme!$E$21</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{F6A4301F-9402-427A-8BBD-3C4BF04463FF}</c15:txfldGUID>
                      <c15:f>Daten_Diagramme!$E$21</c15:f>
                      <c15:dlblFieldTableCache>
                        <c:ptCount val="1"/>
                        <c:pt idx="0">
                          <c:v>-1.2</c:v>
                        </c:pt>
                      </c15:dlblFieldTableCache>
                    </c15:dlblFTEntry>
                  </c15:dlblFieldTable>
                  <c15:showDataLabelsRange val="0"/>
                </c:ext>
                <c:ext xmlns:c16="http://schemas.microsoft.com/office/drawing/2014/chart" uri="{C3380CC4-5D6E-409C-BE32-E72D297353CC}">
                  <c16:uniqueId val="{00000007-3CC4-4D34-9C4F-697356D54717}"/>
                </c:ext>
              </c:extLst>
            </c:dLbl>
            <c:dLbl>
              <c:idx val="8"/>
              <c:tx>
                <c:strRef>
                  <c:f>Daten_Diagramme!$E$22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{CDBBF2C6-BE6A-4DD1-B825-0F68153928C5}</c15:txfldGUID>
                      <c15:f>Daten_Diagramme!$E$22</c15:f>
                      <c15:dlblFieldTableCache>
                        <c:ptCount val="1"/>
                        <c:pt idx="0">
                          <c:v>1.0</c:v>
                        </c:pt>
                      </c15:dlblFieldTableCache>
                    </c15:dlblFTEntry>
                  </c15:dlblFieldTable>
                  <c15:showDataLabelsRange val="0"/>
                </c:ext>
                <c:ext xmlns:c16="http://schemas.microsoft.com/office/drawing/2014/chart" uri="{C3380CC4-5D6E-409C-BE32-E72D297353CC}">
                  <c16:uniqueId val="{00000008-3CC4-4D34-9C4F-697356D54717}"/>
                </c:ext>
              </c:extLst>
            </c:dLbl>
            <c:dLbl>
              <c:idx val="9"/>
              <c:tx>
                <c:strRef>
                  <c:f>Daten_Diagramme!$E$23</c:f>
                  <c:strCache>
                    <c:ptCount val="1"/>
                    <c:pt idx="0">
                      <c:v>11.5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{455CFD01-BC4D-4763-84B3-6376A85493F7}</c15:txfldGUID>
                      <c15:f>Daten_Diagramme!$E$23</c15:f>
                      <c15:dlblFieldTableCache>
                        <c:ptCount val="1"/>
                        <c:pt idx="0">
                          <c:v>11.5</c:v>
                        </c:pt>
                      </c15:dlblFieldTableCache>
                    </c15:dlblFTEntry>
                  </c15:dlblFieldTable>
                  <c15:showDataLabelsRange val="0"/>
                </c:ext>
                <c:ext xmlns:c16="http://schemas.microsoft.com/office/drawing/2014/chart" uri="{C3380CC4-5D6E-409C-BE32-E72D297353CC}">
                  <c16:uniqueId val="{00000009-3CC4-4D34-9C4F-697356D54717}"/>
                </c:ext>
              </c:extLst>
            </c:dLbl>
            <c:dLbl>
              <c:idx val="10"/>
              <c:tx>
                <c:strRef>
                  <c:f>Daten_Diagramme!$E$24</c:f>
                  <c:strCache>
                    <c:ptCount val="1"/>
                    <c:pt idx="0">
                      <c:v>-13.1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{94BD2C30-6410-4EAF-ABD4-258F42283517}</c15:txfldGUID>
                      <c15:f>Daten_Diagramme!$E$24</c15:f>
                      <c15:dlblFieldTableCache>
                        <c:ptCount val="1"/>
                        <c:pt idx="0">
                          <c:v>-13.1</c:v>
                        </c:pt>
                      </c15:dlblFieldTableCache>
                    </c15:dlblFTEntry>
                  </c15:dlblFieldTable>
                  <c15:showDataLabelsRange val="0"/>
                </c:ext>
                <c:ext xmlns:c16="http://schemas.microsoft.com/office/drawing/2014/chart" uri="{C3380CC4-5D6E-409C-BE32-E72D297353CC}">
                  <c16:uniqueId val="{0000000A-3CC4-4D34-9C4F-697356D54717}"/>
                </c:ext>
              </c:extLst>
            </c:dLbl>
            <c:dLbl>
              <c:idx val="11"/>
              <c:tx>
                <c:strRef>
                  <c:f>Daten_Diagramme!$E$25</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{B4301558-5F18-49CC-BFE6-5F829EA05A6A}</c15:txfldGUID>
                      <c15:f>Daten_Diagramme!$E$25</c15:f>
                      <c15:dlblFieldTableCache>
                        <c:ptCount val="1"/>
                        <c:pt idx="0">
                          <c:v>2.2</c:v>
                        </c:pt>
                      </c15:dlblFieldTableCache>
                    </c15:dlblFTEntry>
                  </c15:dlblFieldTable>
                  <c15:showDataLabelsRange val="0"/>
                </c:ext>
                <c:ext xmlns:c16="http://schemas.microsoft.com/office/drawing/2014/chart" uri="{C3380CC4-5D6E-409C-BE32-E72D297353CC}">
                  <c16:uniqueId val="{0000000B-3CC4-4D34-9C4F-697356D54717}"/>
                </c:ext>
              </c:extLst>
            </c:dLbl>
            <c:dLbl>
              <c:idx val="12"/>
              <c:tx>
                <c:strRef>
                  <c:f>Daten_Diagramme!$E$26</c:f>
                  <c:strCache>
                    <c:ptCount val="1"/>
                    <c:pt idx="0">
                      <c:v>20.0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{F8F576E5-50AF-44A6-94C6-47015CC9D861}</c15:txfldGUID>
                      <c15:f>Daten_Diagramme!$E$26</c15:f>
                      <c15:dlblFieldTableCache>
                        <c:ptCount val="1"/>
                        <c:pt idx="0">
                          <c:v>20.0</c:v>
                        </c:pt>
                      </c15:dlblFieldTableCache>
                    </c15:dlblFTEntry>
                  </c15:dlblFieldTable>
                  <c15:showDataLabelsRange val="0"/>
                </c:ext>
                <c:ext xmlns:c16="http://schemas.microsoft.com/office/drawing/2014/chart" uri="{C3380CC4-5D6E-409C-BE32-E72D297353CC}">
                  <c16:uniqueId val="{0000000C-3CC4-4D34-9C4F-697356D54717}"/>
                </c:ext>
              </c:extLst>
            </c:dLbl>
            <c:dLbl>
              <c:idx val="13"/>
              <c:tx>
                <c:strRef>
                  <c:f>Daten_Diagramme!$E$27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{5EA2B615-CC81-482E-A418-CC1DAF417276}</c15:txfldGUID>
                      <c15:f>Daten_Diagramme!$E$27</c15:f>
                      <c15:dlblFieldTableCache>
                        <c:ptCount val="1"/>
                        <c:pt idx="0">
                          <c:v>-3.6</c:v>
                        </c:pt>
                      </c15:dlblFieldTableCache>
                    </c15:dlblFTEntry>
                  </c15:dlblFieldTable>
                  <c15:showDataLabelsRange val="0"/>
                </c:ext>
                <c:ext xmlns:c16="http://schemas.microsoft.com/office/drawing/2014/chart" uri="{C3380CC4-5D6E-409C-BE32-E72D297353CC}">
                  <c16:uniqueId val="{0000000D-3CC4-4D34-9C4F-697356D54717}"/>
                </c:ext>
              </c:extLst>
            </c:dLbl>
            <c:dLbl>
              <c:idx val="14"/>
              <c:tx>
                <c:strRef>
                  <c:f>Daten_Diagramme!$E$28</c:f>
                  <c:strCache>
                    <c:ptCount val="1"/>
                    <c:pt idx="0">
                      <c:v>-14.9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{CCF7D978-FF92-4B7F-BFCA-7BD901957DF2}</c15:txfldGUID>
                      <c15:f>Daten_Diagramme!$E$28</c15:f>
                      <c15:dlblFieldTableCache>
                        <c:ptCount val="1"/>
                        <c:pt idx="0">
                          <c:v>-14.9</c:v>
                        </c:pt>
                      </c15:dlblFieldTableCache>
                    </c15:dlblFTEntry>
                  </c15:dlblFieldTable>
                  <c15:showDataLabelsRange val="0"/>
                </c:ext>
                <c:ext xmlns:c16="http://schemas.microsoft.com/office/drawing/2014/chart" uri="{C3380CC4-5D6E-409C-BE32-E72D297353CC}">
                  <c16:uniqueId val="{0000000E-3CC4-4D34-9C4F-697356D54717}"/>
                </c:ext>
              </c:extLst>
            </c:dLbl>
            <c:dLbl>
              <c:idx val="15"/>
              <c:tx>
                <c:strRef>
                  <c:f>Daten_Diagramme!$E$29</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{24429875-423C-4743-B3C8-429E38635DD9}</c15:txfldGUID>
                      <c15:f>Daten_Diagramme!$E$29</c15:f>
                      <c15:dlblFieldTableCache>
                        <c:ptCount val="1"/>
                        <c:pt idx="0">
                          <c:v>8.7</c:v>
                        </c:pt>
                      </c15:dlblFieldTableCache>
                    </c15:dlblFTEntry>
                  </c15:dlblFieldTable>
                  <c15:showDataLabelsRange val="0"/>
                </c:ext>
                <c:ext xmlns:c16="http://schemas.microsoft.com/office/drawing/2014/chart" uri="{C3380CC4-5D6E-409C-BE32-E72D297353CC}">
                  <c16:uniqueId val="{0000000F-3CC4-4D34-9C4F-697356D54717}"/>
                </c:ext>
              </c:extLst>
            </c:dLbl>
            <c:dLbl>
              <c:idx val="16"/>
              <c:tx>
                <c:strRef>
                  <c:f>Daten_Diagramme!$E$30</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{6710ECF1-E2C8-4445-938F-2615368B8F02}</c15:txfldGUID>
                      <c15:f>Daten_Diagramme!$E$30</c15:f>
                      <c15:dlblFieldTableCache>
                        <c:ptCount val="1"/>
                        <c:pt idx="0">
                          <c:v>-1.8</c:v>
                        </c:pt>
                      </c15:dlblFieldTableCache>
                    </c15:dlblFTEntry>
                  </c15:dlblFieldTable>
                  <c15:showDataLabelsRange val="0"/>
                </c:ext>
                <c:ext xmlns:c16="http://schemas.microsoft.com/office/drawing/2014/chart" uri="{C3380CC4-5D6E-409C-BE32-E72D297353CC}">
                  <c16:uniqueId val="{00000010-3CC4-4D34-9C4F-697356D54717}"/>
                </c:ext>
              </c:extLst>
            </c:dLbl>
            <c:dLbl>
              <c:idx val="17"/>
              <c:tx>
                <c:strRef>
                  <c:f>Daten_Diagramme!$E$31</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{607A43B3-7515-41A5-ADE1-CF6284B436F0}</c15:txfldGUID>
                      <c15:f>Daten_Diagramme!$E$31</c15:f>
                      <c15:dlblFieldTableCache>
                        <c:ptCount val="1"/>
                        <c:pt idx="0">
                          <c:v>-7.1</c:v>
                        </c:pt>
                      </c15:dlblFieldTableCache>
                    </c15:dlblFTEntry>
                  </c15:dlblFieldTable>
                  <c15:showDataLabelsRange val="0"/>
                </c:ext>
                <c:ext xmlns:c16="http://schemas.microsoft.com/office/drawing/2014/chart" uri="{C3380CC4-5D6E-409C-BE32-E72D297353CC}">
                  <c16:uniqueId val="{00000011-3CC4-4D34-9C4F-697356D54717}"/>
                </c:ext>
              </c:extLst>
            </c:dLbl>
            <c:dLbl>
              <c:idx val="18"/>
              <c:tx>
                <c:strRef>
                  <c:f>Daten_Diagramme!$E$32</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{79CDFE4B-C3BF-43A2-91DA-12BEF9A035E8}</c15:txfldGUID>
                      <c15:f>Daten_Diagramme!$E$32</c15:f>
                      <c15:dlblFieldTableCache>
                        <c:ptCount val="1"/>
                        <c:pt idx="0">
                          <c:v>7.0</c:v>
                        </c:pt>
                      </c15:dlblFieldTableCache>
                    </c15:dlblFTEntry>
                  </c15:dlblFieldTable>
                  <c15:showDataLabelsRange val="0"/>
                </c:ext>
                <c:ext xmlns:c16="http://schemas.microsoft.com/office/drawing/2014/chart" uri="{C3380CC4-5D6E-409C-BE32-E72D297353CC}">
                  <c16:uniqueId val="{00000012-3CC4-4D34-9C4F-697356D54717}"/>
                </c:ext>
              </c:extLst>
            </c:dLbl>
            <c:dLbl>
              <c:idx val="19"/>
              <c:tx>
                <c:strRef>
                  <c:f>Daten_Diagramme!$E$33</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{D3E99748-491A-4568-8B8B-0EB8CC9155FD}</c15:txfldGUID>
                      <c15:f>Daten_Diagramme!$E$33</c15:f>
                      <c15:dlblFieldTableCache>
                        <c:ptCount val="1"/>
                        <c:pt idx="0">
                          <c:v>-3.8</c:v>
                        </c:pt>
                      </c15:dlblFieldTableCache>
                    </c15:dlblFTEntry>
                  </c15:dlblFieldTable>
                  <c15:showDataLabelsRange val="0"/>
                </c:ext>
                <c:ext xmlns:c16="http://schemas.microsoft.com/office/drawing/2014/chart" uri="{C3380CC4-5D6E-409C-BE32-E72D297353CC}">
                  <c16:uniqueId val="{00000013-3CC4-4D34-9C4F-697356D54717}"/>
                </c:ext>
              </c:extLst>
            </c:dLbl>
            <c:dLbl>
              <c:idx val="20"/>
              <c:tx>
                <c:strRef>
                  <c:f>Daten_Diagramme!$E$34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{B412D8E9-2CE7-4AFB-ACB1-A1AFE3454393}</c15:txfldGUID>
                      <c15:f>Daten_Diagramme!$E$34</c15:f>
                      <c15:dlblFieldTableCache>
                        <c:ptCount val="1"/>
                        <c:pt idx="0">
                          <c:v>-2.0</c:v>
                        </c:pt>
                      </c15:dlblFieldTableCache>
                    </c15:dlblFTEntry>
                  </c15:dlblFieldTable>
                  <c15:showDataLabelsRange val="0"/>
                </c:ext>
                <c:ext xmlns:c16="http://schemas.microsoft.com/office/drawing/2014/chart" uri="{C3380CC4-5D6E-409C-BE32-E72D297353CC}">
                  <c16:uniqueId val="{00000014-3CC4-4D34-9C4F-697356D54717}"/>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{2A1C0C92-66D0-4A66-B5E1-D4811D46AD8A}</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3CC4-4D34-9C4F-697356D54717}"/>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{32C69C40-CE5B-4AC8-A956-D798D1B6D571}</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3CC4-4D34-9C4F-697356D54717}"/>
                </c:ext>
              </c:extLst>
            </c:dLbl>
            <c:dLbl>
              <c:idx val="23"/>
              <c:tx>
                <c:strRef>
                  <c:f>Daten_Diagramme!$E$37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{DF081BC9-0A20-41EB-962F-894544CB4867}</c15:txfldGUID>
                      <c15:f>Daten_Diagramme!$E$37</c15:f>
                      <c15:dlblFieldTableCache>
                        <c:ptCount val="1"/>
                        <c:pt idx="0">
                          <c:v>3.1</c:v>
                        </c:pt>
                      </c15:dlblFieldTableCache>
                    </c15:dlblFTEntry>
                  </c15:dlblFieldTable>
                  <c15:showDataLabelsRange val="0"/>
                </c:ext>
                <c:ext xmlns:c16="http://schemas.microsoft.com/office/drawing/2014/chart" uri="{C3380CC4-5D6E-409C-BE32-E72D297353CC}">
                  <c16:uniqueId val="{00000017-3CC4-4D34-9C4F-697356D54717}"/>
                </c:ext>
              </c:extLst>
            </c:dLbl>
            <c:dLbl>
              <c:idx val="24"/>
              <c:tx>
                <c:strRef>
                  <c:f>Daten_Diagramme!$E$38</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{D571DDE9-1F1C-43CA-913F-D10ACDDDDC73}</c15:txfldGUID>
                      <c15:f>Daten_Diagramme!$E$38</c15:f>
                      <c15:dlblFieldTableCache>
                        <c:ptCount val="1"/>
                        <c:pt idx="0">
                          <c:v>-2.6</c:v>
                        </c:pt>
                      </c15:dlblFieldTableCache>
                    </c15:dlblFTEntry>
                  </c15:dlblFieldTable>
                  <c15:showDataLabelsRange val="0"/>
                </c:ext>
                <c:ext xmlns:c16="http://schemas.microsoft.com/office/drawing/2014/chart" uri="{C3380CC4-5D6E-409C-BE32-E72D297353CC}">
                  <c16:uniqueId val="{00000018-3CC4-4D34-9C4F-697356D54717}"/>
                </c:ext>
              </c:extLst>
            </c:dLbl>
            <c:dLbl>
              <c:idx val="25"/>
              <c:tx>
                <c:strRef>
                  <c:f>Daten_Diagramme!$E$39</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{B7D63F68-CD29-4976-8AAF-C555665F5BB5}</c15:txfldGUID>
                      <c15:f>Daten_Diagramme!$E$39</c15:f>
                      <c15:dlblFieldTableCache>
                        <c:ptCount val="1"/>
                        <c:pt idx="0">
                          <c:v>-3.4</c:v>
                        </c:pt>
                      </c15:dlblFieldTableCache>
                    </c15:dlblFTEntry>
                  </c15:dlblFieldTable>
                  <c15:showDataLabelsRange val="0"/>
                </c:ext>
                <c:ext xmlns:c16="http://schemas.microsoft.com/office/drawing/2014/chart" uri="{C3380CC4-5D6E-409C-BE32-E72D297353CC}">
                  <c16:uniqueId val="{00000019-3CC4-4D34-9C4F-697356D54717}"/>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{20E284C8-6CCE-4C7B-A6E7-BE6FFBA47DB2}</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3CC4-4D34-9C4F-697356D54717}"/>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{39A875FD-031E-471A-A654-2F6CDDEBAD58}</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3CC4-4D34-9C4F-697356D54717}"/>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{E2A2BEB6-7E36-49BA-BC81-E9576602CC7A}</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3CC4-4D34-9C4F-697356D54717}"/>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{92394C87-15A0-440C-9141-F37A43981EFC}</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3CC4-4D34-9C4F-697356D54717}"/>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{D6BFF9E3-46F3-4518-8BCE-941A15DC1169}</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3CC4-4D34-9C4F-697356D54717}"/>
                </c:ext>
              </c:extLst>
            </c:dLbl>
            <c:dLbl>
              <c:idx val="31"/>
              <c:tx>
                <c:strRef>
                  <c:f>Daten_Diagramme!$E$45</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{029D5A64-0D0A-414B-AE14-FF99B2450184}</c15:txfldGUID>
                      <c15:f>Daten_Diagramme!$E$45</c15:f>
                      <c15:dlblFieldTableCache>
                        <c:ptCount val="1"/>
                        <c:pt idx="0">
                          <c:v>-3.4</c:v>
                        </c:pt>
                      </c15:dlblFieldTableCache>
                    </c15:dlblFTEntry>
                  </c15:dlblFieldTable>
                  <c15:showDataLabelsRange val="0"/>
                </c:ext>
                <c:ext xmlns:c16="http://schemas.microsoft.com/office/drawing/2014/chart" uri="{C3380CC4-5D6E-409C-BE32-E72D297353CC}">
                  <c16:uniqueId val="{0000001F-3CC4-4D34-9C4F-697356D5471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-2.8590425531914891</c:v>
                </c:pt>
                <c:pt idx="1">
                  <c:v>3.1152647975077881</c:v>
                </c:pt>
                <c:pt idx="2">
                  <c:v>14.285714285714286</c:v>
                </c:pt>
                <c:pt idx="3">
                  <c:v>-5.9440559440559442</c:v>
                </c:pt>
                <c:pt idx="4">
                  <c:v>0</c:v>
                </c:pt>
                <c:pt idx="5">
                  <c:v>-10.909090909090908</c:v>
                </c:pt>
                <c:pt idx="6">
                  <c:v>-10.416666666666666</c:v>
                </c:pt>
                <c:pt idx="7">
                  <c:v>-1.1527377521613833</c:v>
                </c:pt>
                <c:pt idx="8">
                  <c:v>0.97560975609756095</c:v>
                </c:pt>
                <c:pt idx="9">
                  <c:v>11.52073732718894</c:v>
                </c:pt>
                <c:pt idx="10">
                  <c:v>-13.129496402877697</c:v>
                </c:pt>
                <c:pt idx="11">
                  <c:v>2.1739130434782608</c:v>
                </c:pt>
                <c:pt idx="12">
                  <c:v>20</c:v>
                </c:pt>
                <c:pt idx="13">
                  <c:v>-3.6036036036036037</c:v>
                </c:pt>
                <c:pt idx="14">
                  <c:v>-14.945054945054945</c:v>
                </c:pt>
                <c:pt idx="15">
                  <c:v>8.695652173913043</c:v>
                </c:pt>
                <c:pt idx="16">
                  <c:v>-1.7543859649122806</c:v>
                </c:pt>
                <c:pt idx="17">
                  <c:v>-7.1428571428571432</c:v>
                </c:pt>
                <c:pt idx="18">
                  <c:v>7.0370370370370372</c:v>
                </c:pt>
                <c:pt idx="19">
                  <c:v>-3.7593984962406015</c:v>
                </c:pt>
                <c:pt idx="20">
                  <c:v>-2.0161290322580645</c:v>
                </c:pt>
                <c:pt idx="21">
                  <c:v>0</c:v>
                </c:pt>
                <c:pt idx="23">
                  <c:v>3.1152647975077881</c:v>
                </c:pt>
                <c:pt idx="24">
                  <c:v>-2.571860816944024</c:v>
                </c:pt>
                <c:pt idx="25">
                  <c:v>-3.4287333522244263</c:v>
                </c:pt>
              </c:numCache>
            </c:numRef>
          </c:val>
          <c:extLst>
            <c:ext xmlns:c16="http://schemas.microsoft.com/office/drawing/2014/chart" uri="{C3380CC4-5D6E-409C-BE32-E72D297353CC}">
              <c16:uniqueId val="{00000020-3CC4-4D34-9C4F-697356D54717}"/>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{4F214C45-F7D7-4937-BBD5-20C5CA189F24}</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3CC4-4D34-9C4F-697356D54717}"/>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{284C11D2-35C9-45B9-973D-96C647F0582E}</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3CC4-4D34-9C4F-697356D54717}"/>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{B83884EB-4551-4DB9-94CA-2F810DF0AA9A}</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3CC4-4D34-9C4F-697356D54717}"/>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{3845939E-6228-4CCE-94FD-4652C87F16A9}</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3CC4-4D34-9C4F-697356D54717}"/>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{2D367D1C-6AA7-4C4A-B908-5AADA6D46129}</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3CC4-4D34-9C4F-697356D54717}"/>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{80287938-3DFF-45A7-955E-20FAF9F9DC61}</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3CC4-4D34-9C4F-697356D54717}"/>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{175A4800-1E70-4AFE-919B-422232E8AE7E}</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3CC4-4D34-9C4F-697356D54717}"/>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{35D7DA10-D455-4CCD-982E-BA8AD005C95B}</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3CC4-4D34-9C4F-697356D54717}"/>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{0B8FB593-85FB-45A1-934B-DD81B600C431}</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3CC4-4D34-9C4F-697356D54717}"/>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{CD440E66-E875-4F1E-875D-B85878D4D13D}</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3CC4-4D34-9C4F-697356D54717}"/>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{727F0CAD-7708-44B2-93DA-75E14056EA1E}</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3CC4-4D34-9C4F-697356D54717}"/>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{773D71B3-D343-4ECF-A638-F37C355E9FF3}</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3CC4-4D34-9C4F-697356D54717}"/>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{4595595B-3699-4751-BBB2-9E3897C7A3EA}</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3CC4-4D34-9C4F-697356D54717}"/>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{E9298EC2-C576-4566-B7DE-DBB7C2452B8A}</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3CC4-4D34-9C4F-697356D54717}"/>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{343E07B5-183A-47B4-A22A-D5E7D5E67B0A}</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3CC4-4D34-9C4F-697356D54717}"/>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{B50D7679-9F31-447D-91AA-890DD0A0BE4A}</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3CC4-4D34-9C4F-697356D54717}"/>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{2C653A4A-2FFF-46BB-8776-54666D770D0C}</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3CC4-4D34-9C4F-697356D54717}"/>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{3F40B835-C056-4008-8B82-49F5549B06C5}</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3CC4-4D34-9C4F-697356D54717}"/>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{EC939ED1-AF5F-4978-910C-EB84C74FC62D}</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3CC4-4D34-9C4F-697356D54717}"/>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{4ACB3A6F-A74D-424D-A714-8E31EE8D5B1C}</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3CC4-4D34-9C4F-697356D54717}"/>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{EB1126AE-9B11-466F-AA12-7C47EDC476AC}</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3CC4-4D34-9C4F-697356D54717}"/>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{897B574D-E3BC-4831-97D5-2C7C6BDABD5E}</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3CC4-4D34-9C4F-697356D54717}"/>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{1EC05EFE-1878-480F-BFD2-DECB399FB2E3}</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3CC4-4D34-9C4F-697356D54717}"/>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{6D794658-DD45-4BA8-AB07-12A3021BB885}</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3CC4-4D34-9C4F-697356D54717}"/>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{FE53988D-866C-4010-8851-8F483B26AFDD}</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3CC4-4D34-9C4F-697356D54717}"/>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{3D146F78-1B88-466B-8744-A4EDCF55813B}</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3CC4-4D34-9C4F-697356D54717}"/>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{C44D3D47-A24D-431C-8B0C-974A3023D7D9}</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3CC4-4D34-9C4F-697356D54717}"/>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{1A4E4433-E26E-4B56-B079-6EF3A277F6FB}</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3CC4-4D34-9C4F-697356D54717}"/>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{F4460F6C-BDFD-4A4C-B44A-A4E2AB38F7C2}</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3CC4-4D34-9C4F-697356D54717}"/>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{FA405B7A-96DA-4EE5-967D-D7F46E262FBA}</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3CC4-4D34-9C4F-697356D54717}"/>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{6D62F5B7-C30B-4167-A6EE-D109F8D5FE1D}</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3CC4-4D34-9C4F-697356D54717}"/>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{E8DE4504-C755-4F68-9F5E-6B0E4B0EA559}</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3CC4-4D34-9C4F-697356D5471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3CC4-4D34-9C4F-697356D54717}"/>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3CC4-4D34-9C4F-697356D54717}"/>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{CF0775A2-17D0-4762-866E-CD4DD99FB505}</c15:txfldGUID>
                      <c15:f>Diagramm!$I$46</c15:f>
                      <c15:dlblFieldTableCache>
                        <c:ptCount val="1"/>
                      </c15:dlblFieldTableCache>
                    </c15:dlblFTEntry>
                  </c15:dlblFieldTable>
                  <c15:showDataLabelsRange val="0"/>
                </c:ext>
                <c:ext xmlns:c16="http://schemas.microsoft.com/office/drawing/2014/chart" uri="{C3380CC4-5D6E-409C-BE32-E72D297353CC}">
                  <c16:uniqueId val="{00000000-224C-4E32-AF57-C4298AC962C5}"/>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{94E014EC-28D8-4B1D-844C-BC79A631F397}</c15:txfldGUID>
                      <c15:f>Diagramm!$I$47</c15:f>
                      <c15:dlblFieldTableCache>
                        <c:ptCount val="1"/>
                      </c15:dlblFieldTableCache>
                    </c15:dlblFTEntry>
                  </c15:dlblFieldTable>
                  <c15:showDataLabelsRange val="0"/>
                </c:ext>
                <c:ext xmlns:c16="http://schemas.microsoft.com/office/drawing/2014/chart" uri="{C3380CC4-5D6E-409C-BE32-E72D297353CC}">
                  <c16:uniqueId val="{00000001-224C-4E32-AF57-C4298AC962C5}"/>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{753E0761-1EF1-4B6D-BF30-2463B3F169C1}</c15:txfldGUID>
                      <c15:f>Diagramm!$I$48</c15:f>
                      <c15:dlblFieldTableCache>
                        <c:ptCount val="1"/>
                      </c15:dlblFieldTableCache>
                    </c15:dlblFTEntry>
                  </c15:dlblFieldTable>
                  <c15:showDataLabelsRange val="0"/>
                </c:ext>
                <c:ext xmlns:c16="http://schemas.microsoft.com/office/drawing/2014/chart" uri="{C3380CC4-5D6E-409C-BE32-E72D297353CC}">
                  <c16:uniqueId val="{00000002-224C-4E32-AF57-C4298AC962C5}"/>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{B5618CFF-D7F4-4E34-83C8-7BFC4EB6C762}</c15:txfldGUID>
                      <c15:f>Diagramm!$I$49</c15:f>
                      <c15:dlblFieldTableCache>
                        <c:ptCount val="1"/>
                      </c15:dlblFieldTableCache>
                    </c15:dlblFTEntry>
                  </c15:dlblFieldTable>
                  <c15:showDataLabelsRange val="0"/>
                </c:ext>
                <c:ext xmlns:c16="http://schemas.microsoft.com/office/drawing/2014/chart" uri="{C3380CC4-5D6E-409C-BE32-E72D297353CC}">
                  <c16:uniqueId val="{00000003-224C-4E32-AF57-C4298AC962C5}"/>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{53B3E5DA-DBA9-413D-9A5D-2576FBEB6334}</c15:txfldGUID>
                      <c15:f>Diagramm!$I$50</c15:f>
                      <c15:dlblFieldTableCache>
                        <c:ptCount val="1"/>
                      </c15:dlblFieldTableCache>
                    </c15:dlblFTEntry>
                  </c15:dlblFieldTable>
                  <c15:showDataLabelsRange val="0"/>
                </c:ext>
                <c:ext xmlns:c16="http://schemas.microsoft.com/office/drawing/2014/chart" uri="{C3380CC4-5D6E-409C-BE32-E72D297353CC}">
                  <c16:uniqueId val="{00000004-224C-4E32-AF57-C4298AC962C5}"/>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{ECDF51AF-09E6-4F35-B970-07A0057973D7}</c15:txfldGUID>
                      <c15:f>Diagramm!$I$51</c15:f>
                      <c15:dlblFieldTableCache>
                        <c:ptCount val="1"/>
                      </c15:dlblFieldTableCache>
                    </c15:dlblFTEntry>
                  </c15:dlblFieldTable>
                  <c15:showDataLabelsRange val="0"/>
                </c:ext>
                <c:ext xmlns:c16="http://schemas.microsoft.com/office/drawing/2014/chart" uri="{C3380CC4-5D6E-409C-BE32-E72D297353CC}">
                  <c16:uniqueId val="{00000005-224C-4E32-AF57-C4298AC962C5}"/>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{D4F99071-4FE2-4694-8733-F85E88E49CFD}</c15:txfldGUID>
                      <c15:f>Diagramm!$I$52</c15:f>
                      <c15:dlblFieldTableCache>
                        <c:ptCount val="1"/>
                      </c15:dlblFieldTableCache>
                    </c15:dlblFTEntry>
                  </c15:dlblFieldTable>
                  <c15:showDataLabelsRange val="0"/>
                </c:ext>
                <c:ext xmlns:c16="http://schemas.microsoft.com/office/drawing/2014/chart" uri="{C3380CC4-5D6E-409C-BE32-E72D297353CC}">
                  <c16:uniqueId val="{00000006-224C-4E32-AF57-C4298AC962C5}"/>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{13FB2094-EEB4-4348-8D41-00BA286673EE}</c15:txfldGUID>
                      <c15:f>Diagramm!$I$53</c15:f>
                      <c15:dlblFieldTableCache>
                        <c:ptCount val="1"/>
                      </c15:dlblFieldTableCache>
                    </c15:dlblFTEntry>
                  </c15:dlblFieldTable>
                  <c15:showDataLabelsRange val="0"/>
                </c:ext>
                <c:ext xmlns:c16="http://schemas.microsoft.com/office/drawing/2014/chart" uri="{C3380CC4-5D6E-409C-BE32-E72D297353CC}">
                  <c16:uniqueId val="{00000007-224C-4E32-AF57-C4298AC962C5}"/>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{482E44C7-E85A-4BCE-9134-B4E9FBAEAFDD}</c15:txfldGUID>
                      <c15:f>Diagramm!$I$54</c15:f>
                      <c15:dlblFieldTableCache>
                        <c:ptCount val="1"/>
                      </c15:dlblFieldTableCache>
                    </c15:dlblFTEntry>
                  </c15:dlblFieldTable>
                  <c15:showDataLabelsRange val="0"/>
                </c:ext>
                <c:ext xmlns:c16="http://schemas.microsoft.com/office/drawing/2014/chart" uri="{C3380CC4-5D6E-409C-BE32-E72D297353CC}">
                  <c16:uniqueId val="{00000008-224C-4E32-AF57-C4298AC962C5}"/>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{235541C5-D98F-4598-8BB7-CE383971D0BD}</c15:txfldGUID>
                      <c15:f>Diagramm!$I$55</c15:f>
                      <c15:dlblFieldTableCache>
                        <c:ptCount val="1"/>
                      </c15:dlblFieldTableCache>
                    </c15:dlblFTEntry>
                  </c15:dlblFieldTable>
                  <c15:showDataLabelsRange val="0"/>
                </c:ext>
                <c:ext xmlns:c16="http://schemas.microsoft.com/office/drawing/2014/chart" uri="{C3380CC4-5D6E-409C-BE32-E72D297353CC}">
                  <c16:uniqueId val="{00000009-224C-4E32-AF57-C4298AC962C5}"/>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{7DA3F31C-BAF9-4292-947C-9D1CE613FF74}</c15:txfldGUID>
                      <c15:f>Diagramm!$I$56</c15:f>
                      <c15:dlblFieldTableCache>
                        <c:ptCount val="1"/>
                      </c15:dlblFieldTableCache>
                    </c15:dlblFTEntry>
                  </c15:dlblFieldTable>
                  <c15:showDataLabelsRange val="0"/>
                </c:ext>
                <c:ext xmlns:c16="http://schemas.microsoft.com/office/drawing/2014/chart" uri="{C3380CC4-5D6E-409C-BE32-E72D297353CC}">
                  <c16:uniqueId val="{0000000A-224C-4E32-AF57-C4298AC962C5}"/>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{83C46CBE-024F-4007-A64B-A5826E124AD8}</c15:txfldGUID>
                      <c15:f>Diagramm!$I$57</c15:f>
                      <c15:dlblFieldTableCache>
                        <c:ptCount val="1"/>
                      </c15:dlblFieldTableCache>
                    </c15:dlblFTEntry>
                  </c15:dlblFieldTable>
                  <c15:showDataLabelsRange val="0"/>
                </c:ext>
                <c:ext xmlns:c16="http://schemas.microsoft.com/office/drawing/2014/chart" uri="{C3380CC4-5D6E-409C-BE32-E72D297353CC}">
                  <c16:uniqueId val="{0000000B-224C-4E32-AF57-C4298AC962C5}"/>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{76986393-27D4-45DD-B9A9-8C33CE12374E}</c15:txfldGUID>
                      <c15:f>Diagramm!$I$58</c15:f>
                      <c15:dlblFieldTableCache>
                        <c:ptCount val="1"/>
                      </c15:dlblFieldTableCache>
                    </c15:dlblFTEntry>
                  </c15:dlblFieldTable>
                  <c15:showDataLabelsRange val="0"/>
                </c:ext>
                <c:ext xmlns:c16="http://schemas.microsoft.com/office/drawing/2014/chart" uri="{C3380CC4-5D6E-409C-BE32-E72D297353CC}">
                  <c16:uniqueId val="{0000000C-224C-4E32-AF57-C4298AC962C5}"/>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{D0748DBE-45DA-4ADC-B08B-3B4ED1F04D8D}</c15:txfldGUID>
                      <c15:f>Diagramm!$I$59</c15:f>
                      <c15:dlblFieldTableCache>
                        <c:ptCount val="1"/>
                      </c15:dlblFieldTableCache>
                    </c15:dlblFTEntry>
                  </c15:dlblFieldTable>
                  <c15:showDataLabelsRange val="0"/>
                </c:ext>
                <c:ext xmlns:c16="http://schemas.microsoft.com/office/drawing/2014/chart" uri="{C3380CC4-5D6E-409C-BE32-E72D297353CC}">
                  <c16:uniqueId val="{0000000D-224C-4E32-AF57-C4298AC962C5}"/>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{B621456E-911C-4AB1-A268-07C98BA63597}</c15:txfldGUID>
                      <c15:f>Diagramm!$I$60</c15:f>
                      <c15:dlblFieldTableCache>
                        <c:ptCount val="1"/>
                      </c15:dlblFieldTableCache>
                    </c15:dlblFTEntry>
                  </c15:dlblFieldTable>
                  <c15:showDataLabelsRange val="0"/>
                </c:ext>
                <c:ext xmlns:c16="http://schemas.microsoft.com/office/drawing/2014/chart" uri="{C3380CC4-5D6E-409C-BE32-E72D297353CC}">
                  <c16:uniqueId val="{0000000E-224C-4E32-AF57-C4298AC962C5}"/>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{83248E56-E360-4A03-9ADC-01AE811AE8C0}</c15:txfldGUID>
                      <c15:f>Diagramm!$I$61</c15:f>
                      <c15:dlblFieldTableCache>
                        <c:ptCount val="1"/>
                      </c15:dlblFieldTableCache>
                    </c15:dlblFTEntry>
                  </c15:dlblFieldTable>
                  <c15:showDataLabelsRange val="0"/>
                </c:ext>
                <c:ext xmlns:c16="http://schemas.microsoft.com/office/drawing/2014/chart" uri="{C3380CC4-5D6E-409C-BE32-E72D297353CC}">
                  <c16:uniqueId val="{0000000F-224C-4E32-AF57-C4298AC962C5}"/>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{6B477CD3-11F4-4828-9751-3819953E0CC0}</c15:txfldGUID>
                      <c15:f>Diagramm!$I$62</c15:f>
                      <c15:dlblFieldTableCache>
                        <c:ptCount val="1"/>
                      </c15:dlblFieldTableCache>
                    </c15:dlblFTEntry>
                  </c15:dlblFieldTable>
                  <c15:showDataLabelsRange val="0"/>
                </c:ext>
                <c:ext xmlns:c16="http://schemas.microsoft.com/office/drawing/2014/chart" uri="{C3380CC4-5D6E-409C-BE32-E72D297353CC}">
                  <c16:uniqueId val="{00000010-224C-4E32-AF57-C4298AC962C5}"/>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{B609954D-C74C-4B2B-A3C0-8EB53DDFD46B}</c15:txfldGUID>
                      <c15:f>Diagramm!$I$63</c15:f>
                      <c15:dlblFieldTableCache>
                        <c:ptCount val="1"/>
                      </c15:dlblFieldTableCache>
                    </c15:dlblFTEntry>
                  </c15:dlblFieldTable>
                  <c15:showDataLabelsRange val="0"/>
                </c:ext>
                <c:ext xmlns:c16="http://schemas.microsoft.com/office/drawing/2014/chart" uri="{C3380CC4-5D6E-409C-BE32-E72D297353CC}">
                  <c16:uniqueId val="{00000011-224C-4E32-AF57-C4298AC962C5}"/>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{5D8A5D4F-6082-4669-8DEB-1311E3273932}</c15:txfldGUID>
                      <c15:f>Diagramm!$I$64</c15:f>
                      <c15:dlblFieldTableCache>
                        <c:ptCount val="1"/>
                      </c15:dlblFieldTableCache>
                    </c15:dlblFTEntry>
                  </c15:dlblFieldTable>
                  <c15:showDataLabelsRange val="0"/>
                </c:ext>
                <c:ext xmlns:c16="http://schemas.microsoft.com/office/drawing/2014/chart" uri="{C3380CC4-5D6E-409C-BE32-E72D297353CC}">
                  <c16:uniqueId val="{00000012-224C-4E32-AF57-C4298AC962C5}"/>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{812D4B41-4577-4E6B-A6D3-842E69C6E8BB}</c15:txfldGUID>
                      <c15:f>Diagramm!$I$65</c15:f>
                      <c15:dlblFieldTableCache>
                        <c:ptCount val="1"/>
                      </c15:dlblFieldTableCache>
                    </c15:dlblFTEntry>
                  </c15:dlblFieldTable>
                  <c15:showDataLabelsRange val="0"/>
                </c:ext>
                <c:ext xmlns:c16="http://schemas.microsoft.com/office/drawing/2014/chart" uri="{C3380CC4-5D6E-409C-BE32-E72D297353CC}">
                  <c16:uniqueId val="{00000013-224C-4E32-AF57-C4298AC962C5}"/>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{5F631360-D8D3-4FEE-9968-10EB26FA123E}</c15:txfldGUID>
                      <c15:f>Diagramm!$I$66</c15:f>
                      <c15:dlblFieldTableCache>
                        <c:ptCount val="1"/>
                      </c15:dlblFieldTableCache>
                    </c15:dlblFTEntry>
                  </c15:dlblFieldTable>
                  <c15:showDataLabelsRange val="0"/>
                </c:ext>
                <c:ext xmlns:c16="http://schemas.microsoft.com/office/drawing/2014/chart" uri="{C3380CC4-5D6E-409C-BE32-E72D297353CC}">
                  <c16:uniqueId val="{00000014-224C-4E32-AF57-C4298AC962C5}"/>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{C51A735E-CBFD-45A0-8F11-D66D0955430D}</c15:txfldGUID>
                      <c15:f>Diagramm!$I$67</c15:f>
                      <c15:dlblFieldTableCache>
                        <c:ptCount val="1"/>
                      </c15:dlblFieldTableCache>
                    </c15:dlblFTEntry>
                  </c15:dlblFieldTable>
                  <c15:showDataLabelsRange val="0"/>
                </c:ext>
                <c:ext xmlns:c16="http://schemas.microsoft.com/office/drawing/2014/chart" uri="{C3380CC4-5D6E-409C-BE32-E72D297353CC}">
                  <c16:uniqueId val="{00000015-224C-4E32-AF57-C4298AC962C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24C-4E32-AF57-C4298AC962C5}"/>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{6D93183A-2B16-451C-A80B-6BC295F41915}</c15:txfldGUID>
                      <c15:f>Diagramm!$K$46</c15:f>
                      <c15:dlblFieldTableCache>
                        <c:ptCount val="1"/>
                      </c15:dlblFieldTableCache>
                    </c15:dlblFTEntry>
                  </c15:dlblFieldTable>
                  <c15:showDataLabelsRange val="0"/>
                </c:ext>
                <c:ext xmlns:c16="http://schemas.microsoft.com/office/drawing/2014/chart" uri="{C3380CC4-5D6E-409C-BE32-E72D297353CC}">
                  <c16:uniqueId val="{00000017-224C-4E32-AF57-C4298AC962C5}"/>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{AA22976D-A6C3-4163-B37B-58BD72E56EBF}</c15:txfldGUID>
                      <c15:f>Diagramm!$K$47</c15:f>
                      <c15:dlblFieldTableCache>
                        <c:ptCount val="1"/>
                      </c15:dlblFieldTableCache>
                    </c15:dlblFTEntry>
                  </c15:dlblFieldTable>
                  <c15:showDataLabelsRange val="0"/>
                </c:ext>
                <c:ext xmlns:c16="http://schemas.microsoft.com/office/drawing/2014/chart" uri="{C3380CC4-5D6E-409C-BE32-E72D297353CC}">
                  <c16:uniqueId val="{00000018-224C-4E32-AF57-C4298AC962C5}"/>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{1A293E0A-33D0-41D0-8A49-7E1C8EE3615C}</c15:txfldGUID>
                      <c15:f>Diagramm!$K$48</c15:f>
                      <c15:dlblFieldTableCache>
                        <c:ptCount val="1"/>
                      </c15:dlblFieldTableCache>
                    </c15:dlblFTEntry>
                  </c15:dlblFieldTable>
                  <c15:showDataLabelsRange val="0"/>
                </c:ext>
                <c:ext xmlns:c16="http://schemas.microsoft.com/office/drawing/2014/chart" uri="{C3380CC4-5D6E-409C-BE32-E72D297353CC}">
                  <c16:uniqueId val="{00000019-224C-4E32-AF57-C4298AC962C5}"/>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{E7570C0A-728E-435F-9BBD-458406C0B67E}</c15:txfldGUID>
                      <c15:f>Diagramm!$K$49</c15:f>
                      <c15:dlblFieldTableCache>
                        <c:ptCount val="1"/>
                      </c15:dlblFieldTableCache>
                    </c15:dlblFTEntry>
                  </c15:dlblFieldTable>
                  <c15:showDataLabelsRange val="0"/>
                </c:ext>
                <c:ext xmlns:c16="http://schemas.microsoft.com/office/drawing/2014/chart" uri="{C3380CC4-5D6E-409C-BE32-E72D297353CC}">
                  <c16:uniqueId val="{0000001A-224C-4E32-AF57-C4298AC962C5}"/>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{3B561188-BAA0-4354-80E6-41C63D38F0A4}</c15:txfldGUID>
                      <c15:f>Diagramm!$K$50</c15:f>
                      <c15:dlblFieldTableCache>
                        <c:ptCount val="1"/>
                      </c15:dlblFieldTableCache>
                    </c15:dlblFTEntry>
                  </c15:dlblFieldTable>
                  <c15:showDataLabelsRange val="0"/>
                </c:ext>
                <c:ext xmlns:c16="http://schemas.microsoft.com/office/drawing/2014/chart" uri="{C3380CC4-5D6E-409C-BE32-E72D297353CC}">
                  <c16:uniqueId val="{0000001B-224C-4E32-AF57-C4298AC962C5}"/>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{37B6FF52-55C2-4EF3-8647-87A335B2E719}</c15:txfldGUID>
                      <c15:f>Diagramm!$K$51</c15:f>
                      <c15:dlblFieldTableCache>
                        <c:ptCount val="1"/>
                      </c15:dlblFieldTableCache>
                    </c15:dlblFTEntry>
                  </c15:dlblFieldTable>
                  <c15:showDataLabelsRange val="0"/>
                </c:ext>
                <c:ext xmlns:c16="http://schemas.microsoft.com/office/drawing/2014/chart" uri="{C3380CC4-5D6E-409C-BE32-E72D297353CC}">
                  <c16:uniqueId val="{0000001C-224C-4E32-AF57-C4298AC962C5}"/>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{12911E8B-F00F-4DC7-8A02-69C135CBAF03}</c15:txfldGUID>
                      <c15:f>Diagramm!$K$52</c15:f>
                      <c15:dlblFieldTableCache>
                        <c:ptCount val="1"/>
                      </c15:dlblFieldTableCache>
                    </c15:dlblFTEntry>
                  </c15:dlblFieldTable>
                  <c15:showDataLabelsRange val="0"/>
                </c:ext>
                <c:ext xmlns:c16="http://schemas.microsoft.com/office/drawing/2014/chart" uri="{C3380CC4-5D6E-409C-BE32-E72D297353CC}">
                  <c16:uniqueId val="{0000001D-224C-4E32-AF57-C4298AC962C5}"/>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{49035E1E-A1D0-4C16-AF8B-798D6A6A2A15}</c15:txfldGUID>
                      <c15:f>Diagramm!$K$53</c15:f>
                      <c15:dlblFieldTableCache>
                        <c:ptCount val="1"/>
                      </c15:dlblFieldTableCache>
                    </c15:dlblFTEntry>
                  </c15:dlblFieldTable>
                  <c15:showDataLabelsRange val="0"/>
                </c:ext>
                <c:ext xmlns:c16="http://schemas.microsoft.com/office/drawing/2014/chart" uri="{C3380CC4-5D6E-409C-BE32-E72D297353CC}">
                  <c16:uniqueId val="{0000001E-224C-4E32-AF57-C4298AC962C5}"/>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{966CCE2A-1DA9-418F-9D6C-88FF999D361E}</c15:txfldGUID>
                      <c15:f>Diagramm!$K$54</c15:f>
                      <c15:dlblFieldTableCache>
                        <c:ptCount val="1"/>
                      </c15:dlblFieldTableCache>
                    </c15:dlblFTEntry>
                  </c15:dlblFieldTable>
                  <c15:showDataLabelsRange val="0"/>
                </c:ext>
                <c:ext xmlns:c16="http://schemas.microsoft.com/office/drawing/2014/chart" uri="{C3380CC4-5D6E-409C-BE32-E72D297353CC}">
                  <c16:uniqueId val="{0000001F-224C-4E32-AF57-C4298AC962C5}"/>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{8A38263F-6D77-4F99-AC65-F9869C852CF7}</c15:txfldGUID>
                      <c15:f>Diagramm!$K$55</c15:f>
                      <c15:dlblFieldTableCache>
                        <c:ptCount val="1"/>
                      </c15:dlblFieldTableCache>
                    </c15:dlblFTEntry>
                  </c15:dlblFieldTable>
                  <c15:showDataLabelsRange val="0"/>
                </c:ext>
                <c:ext xmlns:c16="http://schemas.microsoft.com/office/drawing/2014/chart" uri="{C3380CC4-5D6E-409C-BE32-E72D297353CC}">
                  <c16:uniqueId val="{00000020-224C-4E32-AF57-C4298AC962C5}"/>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{7E8BA352-8B0A-47D1-BCF9-7597DCA92BC8}</c15:txfldGUID>
                      <c15:f>Diagramm!$K$56</c15:f>
                      <c15:dlblFieldTableCache>
                        <c:ptCount val="1"/>
                      </c15:dlblFieldTableCache>
                    </c15:dlblFTEntry>
                  </c15:dlblFieldTable>
                  <c15:showDataLabelsRange val="0"/>
                </c:ext>
                <c:ext xmlns:c16="http://schemas.microsoft.com/office/drawing/2014/chart" uri="{C3380CC4-5D6E-409C-BE32-E72D297353CC}">
                  <c16:uniqueId val="{00000021-224C-4E32-AF57-C4298AC962C5}"/>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{DD6AC59B-74A0-4AAB-98C9-D14595F9B280}</c15:txfldGUID>
                      <c15:f>Diagramm!$K$57</c15:f>
                      <c15:dlblFieldTableCache>
                        <c:ptCount val="1"/>
                      </c15:dlblFieldTableCache>
                    </c15:dlblFTEntry>
                  </c15:dlblFieldTable>
                  <c15:showDataLabelsRange val="0"/>
                </c:ext>
                <c:ext xmlns:c16="http://schemas.microsoft.com/office/drawing/2014/chart" uri="{C3380CC4-5D6E-409C-BE32-E72D297353CC}">
                  <c16:uniqueId val="{00000022-224C-4E32-AF57-C4298AC962C5}"/>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{D2A0A7AE-3971-47E3-98A2-57F336932674}</c15:txfldGUID>
                      <c15:f>Diagramm!$K$58</c15:f>
                      <c15:dlblFieldTableCache>
                        <c:ptCount val="1"/>
                      </c15:dlblFieldTableCache>
                    </c15:dlblFTEntry>
                  </c15:dlblFieldTable>
                  <c15:showDataLabelsRange val="0"/>
                </c:ext>
                <c:ext xmlns:c16="http://schemas.microsoft.com/office/drawing/2014/chart" uri="{C3380CC4-5D6E-409C-BE32-E72D297353CC}">
                  <c16:uniqueId val="{00000023-224C-4E32-AF57-C4298AC962C5}"/>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{FB4D43FE-DF37-4AD5-8357-F93096C0DD3E}</c15:txfldGUID>
                      <c15:f>Diagramm!$K$59</c15:f>
                      <c15:dlblFieldTableCache>
                        <c:ptCount val="1"/>
                      </c15:dlblFieldTableCache>
                    </c15:dlblFTEntry>
                  </c15:dlblFieldTable>
                  <c15:showDataLabelsRange val="0"/>
                </c:ext>
                <c:ext xmlns:c16="http://schemas.microsoft.com/office/drawing/2014/chart" uri="{C3380CC4-5D6E-409C-BE32-E72D297353CC}">
                  <c16:uniqueId val="{00000024-224C-4E32-AF57-C4298AC962C5}"/>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{91E7DFD2-5D41-4070-895D-97647ACA8E0B}</c15:txfldGUID>
                      <c15:f>Diagramm!$K$60</c15:f>
                      <c15:dlblFieldTableCache>
                        <c:ptCount val="1"/>
                      </c15:dlblFieldTableCache>
                    </c15:dlblFTEntry>
                  </c15:dlblFieldTable>
                  <c15:showDataLabelsRange val="0"/>
                </c:ext>
                <c:ext xmlns:c16="http://schemas.microsoft.com/office/drawing/2014/chart" uri="{C3380CC4-5D6E-409C-BE32-E72D297353CC}">
                  <c16:uniqueId val="{00000025-224C-4E32-AF57-C4298AC962C5}"/>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{51A8FCB0-6FA8-4053-964B-270E044C2681}</c15:txfldGUID>
                      <c15:f>Diagramm!$K$61</c15:f>
                      <c15:dlblFieldTableCache>
                        <c:ptCount val="1"/>
                      </c15:dlblFieldTableCache>
                    </c15:dlblFTEntry>
                  </c15:dlblFieldTable>
                  <c15:showDataLabelsRange val="0"/>
                </c:ext>
                <c:ext xmlns:c16="http://schemas.microsoft.com/office/drawing/2014/chart" uri="{C3380CC4-5D6E-409C-BE32-E72D297353CC}">
                  <c16:uniqueId val="{00000026-224C-4E32-AF57-C4298AC962C5}"/>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{84D27B45-4BC8-4C19-BDD4-8FCDE0B480D0}</c15:txfldGUID>
                      <c15:f>Diagramm!$K$62</c15:f>
                      <c15:dlblFieldTableCache>
                        <c:ptCount val="1"/>
                      </c15:dlblFieldTableCache>
                    </c15:dlblFTEntry>
                  </c15:dlblFieldTable>
                  <c15:showDataLabelsRange val="0"/>
                </c:ext>
                <c:ext xmlns:c16="http://schemas.microsoft.com/office/drawing/2014/chart" uri="{C3380CC4-5D6E-409C-BE32-E72D297353CC}">
                  <c16:uniqueId val="{00000027-224C-4E32-AF57-C4298AC962C5}"/>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{184690EB-7DE4-43BD-8281-74C7F33225C9}</c15:txfldGUID>
                      <c15:f>Diagramm!$K$63</c15:f>
                      <c15:dlblFieldTableCache>
                        <c:ptCount val="1"/>
                      </c15:dlblFieldTableCache>
                    </c15:dlblFTEntry>
                  </c15:dlblFieldTable>
                  <c15:showDataLabelsRange val="0"/>
                </c:ext>
                <c:ext xmlns:c16="http://schemas.microsoft.com/office/drawing/2014/chart" uri="{C3380CC4-5D6E-409C-BE32-E72D297353CC}">
                  <c16:uniqueId val="{00000028-224C-4E32-AF57-C4298AC962C5}"/>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{79EFE90C-24DB-49D6-BD2E-08AD821D63BB}</c15:txfldGUID>
                      <c15:f>Diagramm!$K$64</c15:f>
                      <c15:dlblFieldTableCache>
                        <c:ptCount val="1"/>
                      </c15:dlblFieldTableCache>
                    </c15:dlblFTEntry>
                  </c15:dlblFieldTable>
                  <c15:showDataLabelsRange val="0"/>
                </c:ext>
                <c:ext xmlns:c16="http://schemas.microsoft.com/office/drawing/2014/chart" uri="{C3380CC4-5D6E-409C-BE32-E72D297353CC}">
                  <c16:uniqueId val="{00000029-224C-4E32-AF57-C4298AC962C5}"/>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{AC614746-304E-4200-B206-DE241E85312A}</c15:txfldGUID>
                      <c15:f>Diagramm!$K$65</c15:f>
                      <c15:dlblFieldTableCache>
                        <c:ptCount val="1"/>
                      </c15:dlblFieldTableCache>
                    </c15:dlblFTEntry>
                  </c15:dlblFieldTable>
                  <c15:showDataLabelsRange val="0"/>
                </c:ext>
                <c:ext xmlns:c16="http://schemas.microsoft.com/office/drawing/2014/chart" uri="{C3380CC4-5D6E-409C-BE32-E72D297353CC}">
                  <c16:uniqueId val="{0000002A-224C-4E32-AF57-C4298AC962C5}"/>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{0D5A2B6F-B2AC-43BC-9C5F-B8E2AC414A6A}</c15:txfldGUID>
                      <c15:f>Diagramm!$K$66</c15:f>
                      <c15:dlblFieldTableCache>
                        <c:ptCount val="1"/>
                      </c15:dlblFieldTableCache>
                    </c15:dlblFTEntry>
                  </c15:dlblFieldTable>
                  <c15:showDataLabelsRange val="0"/>
                </c:ext>
                <c:ext xmlns:c16="http://schemas.microsoft.com/office/drawing/2014/chart" uri="{C3380CC4-5D6E-409C-BE32-E72D297353CC}">
                  <c16:uniqueId val="{0000002B-224C-4E32-AF57-C4298AC962C5}"/>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{DB59FC3F-2796-42F5-8F62-F6CB31AFEF67}</c15:txfldGUID>
                      <c15:f>Diagramm!$K$67</c15:f>
                      <c15:dlblFieldTableCache>
                        <c:ptCount val="1"/>
                      </c15:dlblFieldTableCache>
                    </c15:dlblFTEntry>
                  </c15:dlblFieldTable>
                  <c15:showDataLabelsRange val="0"/>
                </c:ext>
                <c:ext xmlns:c16="http://schemas.microsoft.com/office/drawing/2014/chart" uri="{C3380CC4-5D6E-409C-BE32-E72D297353CC}">
                  <c16:uniqueId val="{0000002C-224C-4E32-AF57-C4298AC962C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24C-4E32-AF57-C4298AC962C5}"/>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{60B769C1-6F0C-4862-9D08-57C72A47F591}</c15:txfldGUID>
                      <c15:f>Diagramm!$J$46</c15:f>
                      <c15:dlblFieldTableCache>
                        <c:ptCount val="1"/>
                      </c15:dlblFieldTableCache>
                    </c15:dlblFTEntry>
                  </c15:dlblFieldTable>
                  <c15:showDataLabelsRange val="0"/>
                </c:ext>
                <c:ext xmlns:c16="http://schemas.microsoft.com/office/drawing/2014/chart" uri="{C3380CC4-5D6E-409C-BE32-E72D297353CC}">
                  <c16:uniqueId val="{0000002E-224C-4E32-AF57-C4298AC962C5}"/>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{983C0072-95D5-4A2D-9F9D-960EC1B883F9}</c15:txfldGUID>
                      <c15:f>Diagramm!$J$47</c15:f>
                      <c15:dlblFieldTableCache>
                        <c:ptCount val="1"/>
                      </c15:dlblFieldTableCache>
                    </c15:dlblFTEntry>
                  </c15:dlblFieldTable>
                  <c15:showDataLabelsRange val="0"/>
                </c:ext>
                <c:ext xmlns:c16="http://schemas.microsoft.com/office/drawing/2014/chart" uri="{C3380CC4-5D6E-409C-BE32-E72D297353CC}">
                  <c16:uniqueId val="{0000002F-224C-4E32-AF57-C4298AC962C5}"/>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{1451F540-FD7D-4821-B64A-38E24DFE154B}</c15:txfldGUID>
                      <c15:f>Diagramm!$J$48</c15:f>
                      <c15:dlblFieldTableCache>
                        <c:ptCount val="1"/>
                      </c15:dlblFieldTableCache>
                    </c15:dlblFTEntry>
                  </c15:dlblFieldTable>
                  <c15:showDataLabelsRange val="0"/>
                </c:ext>
                <c:ext xmlns:c16="http://schemas.microsoft.com/office/drawing/2014/chart" uri="{C3380CC4-5D6E-409C-BE32-E72D297353CC}">
                  <c16:uniqueId val="{00000030-224C-4E32-AF57-C4298AC962C5}"/>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{7FA2A3F7-D65D-48A2-865B-303E4081CCB0}</c15:txfldGUID>
                      <c15:f>Diagramm!$J$49</c15:f>
                      <c15:dlblFieldTableCache>
                        <c:ptCount val="1"/>
                      </c15:dlblFieldTableCache>
                    </c15:dlblFTEntry>
                  </c15:dlblFieldTable>
                  <c15:showDataLabelsRange val="0"/>
                </c:ext>
                <c:ext xmlns:c16="http://schemas.microsoft.com/office/drawing/2014/chart" uri="{C3380CC4-5D6E-409C-BE32-E72D297353CC}">
                  <c16:uniqueId val="{00000031-224C-4E32-AF57-C4298AC962C5}"/>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{16F88C25-6707-46FE-8B1C-2EE007F35350}</c15:txfldGUID>
                      <c15:f>Diagramm!$J$50</c15:f>
                      <c15:dlblFieldTableCache>
                        <c:ptCount val="1"/>
                      </c15:dlblFieldTableCache>
                    </c15:dlblFTEntry>
                  </c15:dlblFieldTable>
                  <c15:showDataLabelsRange val="0"/>
                </c:ext>
                <c:ext xmlns:c16="http://schemas.microsoft.com/office/drawing/2014/chart" uri="{C3380CC4-5D6E-409C-BE32-E72D297353CC}">
                  <c16:uniqueId val="{00000032-224C-4E32-AF57-C4298AC962C5}"/>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{9223E96B-9022-4F4B-BB2B-5EA30EF35545}</c15:txfldGUID>
                      <c15:f>Diagramm!$J$51</c15:f>
                      <c15:dlblFieldTableCache>
                        <c:ptCount val="1"/>
                      </c15:dlblFieldTableCache>
                    </c15:dlblFTEntry>
                  </c15:dlblFieldTable>
                  <c15:showDataLabelsRange val="0"/>
                </c:ext>
                <c:ext xmlns:c16="http://schemas.microsoft.com/office/drawing/2014/chart" uri="{C3380CC4-5D6E-409C-BE32-E72D297353CC}">
                  <c16:uniqueId val="{00000033-224C-4E32-AF57-C4298AC962C5}"/>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{AFAD49DA-B5F9-4998-83EB-13677DB24154}</c15:txfldGUID>
                      <c15:f>Diagramm!$J$52</c15:f>
                      <c15:dlblFieldTableCache>
                        <c:ptCount val="1"/>
                      </c15:dlblFieldTableCache>
                    </c15:dlblFTEntry>
                  </c15:dlblFieldTable>
                  <c15:showDataLabelsRange val="0"/>
                </c:ext>
                <c:ext xmlns:c16="http://schemas.microsoft.com/office/drawing/2014/chart" uri="{C3380CC4-5D6E-409C-BE32-E72D297353CC}">
                  <c16:uniqueId val="{00000034-224C-4E32-AF57-C4298AC962C5}"/>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{56BE3E0A-6681-4022-B00D-DCC2C47D7F0A}</c15:txfldGUID>
                      <c15:f>Diagramm!$J$53</c15:f>
                      <c15:dlblFieldTableCache>
                        <c:ptCount val="1"/>
                      </c15:dlblFieldTableCache>
                    </c15:dlblFTEntry>
                  </c15:dlblFieldTable>
                  <c15:showDataLabelsRange val="0"/>
                </c:ext>
                <c:ext xmlns:c16="http://schemas.microsoft.com/office/drawing/2014/chart" uri="{C3380CC4-5D6E-409C-BE32-E72D297353CC}">
                  <c16:uniqueId val="{00000035-224C-4E32-AF57-C4298AC962C5}"/>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{EE24F3F5-B275-4665-879C-621580059F5A}</c15:txfldGUID>
                      <c15:f>Diagramm!$J$54</c15:f>
                      <c15:dlblFieldTableCache>
                        <c:ptCount val="1"/>
                      </c15:dlblFieldTableCache>
                    </c15:dlblFTEntry>
                  </c15:dlblFieldTable>
                  <c15:showDataLabelsRange val="0"/>
                </c:ext>
                <c:ext xmlns:c16="http://schemas.microsoft.com/office/drawing/2014/chart" uri="{C3380CC4-5D6E-409C-BE32-E72D297353CC}">
                  <c16:uniqueId val="{00000036-224C-4E32-AF57-C4298AC962C5}"/>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{53855002-B966-4767-9EBB-AAC80F8E8D08}</c15:txfldGUID>
                      <c15:f>Diagramm!$J$55</c15:f>
                      <c15:dlblFieldTableCache>
                        <c:ptCount val="1"/>
                      </c15:dlblFieldTableCache>
                    </c15:dlblFTEntry>
                  </c15:dlblFieldTable>
                  <c15:showDataLabelsRange val="0"/>
                </c:ext>
                <c:ext xmlns:c16="http://schemas.microsoft.com/office/drawing/2014/chart" uri="{C3380CC4-5D6E-409C-BE32-E72D297353CC}">
                  <c16:uniqueId val="{00000037-224C-4E32-AF57-C4298AC962C5}"/>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{DB7ED8F1-06CD-4B03-86DE-ECAA32815771}</c15:txfldGUID>
                      <c15:f>Diagramm!$J$56</c15:f>
                      <c15:dlblFieldTableCache>
                        <c:ptCount val="1"/>
                      </c15:dlblFieldTableCache>
                    </c15:dlblFTEntry>
                  </c15:dlblFieldTable>
                  <c15:showDataLabelsRange val="0"/>
                </c:ext>
                <c:ext xmlns:c16="http://schemas.microsoft.com/office/drawing/2014/chart" uri="{C3380CC4-5D6E-409C-BE32-E72D297353CC}">
                  <c16:uniqueId val="{00000038-224C-4E32-AF57-C4298AC962C5}"/>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{3760A966-7478-4CF0-A96C-58ECE055CF7B}</c15:txfldGUID>
                      <c15:f>Diagramm!$J$57</c15:f>
                      <c15:dlblFieldTableCache>
                        <c:ptCount val="1"/>
                      </c15:dlblFieldTableCache>
                    </c15:dlblFTEntry>
                  </c15:dlblFieldTable>
                  <c15:showDataLabelsRange val="0"/>
                </c:ext>
                <c:ext xmlns:c16="http://schemas.microsoft.com/office/drawing/2014/chart" uri="{C3380CC4-5D6E-409C-BE32-E72D297353CC}">
                  <c16:uniqueId val="{00000039-224C-4E32-AF57-C4298AC962C5}"/>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{82F2934A-FC09-4D0B-AF7A-D9462B0976B1}</c15:txfldGUID>
                      <c15:f>Diagramm!$J$58</c15:f>
                      <c15:dlblFieldTableCache>
                        <c:ptCount val="1"/>
                      </c15:dlblFieldTableCache>
                    </c15:dlblFTEntry>
                  </c15:dlblFieldTable>
                  <c15:showDataLabelsRange val="0"/>
                </c:ext>
                <c:ext xmlns:c16="http://schemas.microsoft.com/office/drawing/2014/chart" uri="{C3380CC4-5D6E-409C-BE32-E72D297353CC}">
                  <c16:uniqueId val="{0000003A-224C-4E32-AF57-C4298AC962C5}"/>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{06A49582-3FAD-46F1-9736-2CCE627C9A93}</c15:txfldGUID>
                      <c15:f>Diagramm!$J$59</c15:f>
                      <c15:dlblFieldTableCache>
                        <c:ptCount val="1"/>
                      </c15:dlblFieldTableCache>
                    </c15:dlblFTEntry>
                  </c15:dlblFieldTable>
                  <c15:showDataLabelsRange val="0"/>
                </c:ext>
                <c:ext xmlns:c16="http://schemas.microsoft.com/office/drawing/2014/chart" uri="{C3380CC4-5D6E-409C-BE32-E72D297353CC}">
                  <c16:uniqueId val="{0000003B-224C-4E32-AF57-C4298AC962C5}"/>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{2AE2692F-1A0F-4C5D-A3B1-38614FCF70AD}</c15:txfldGUID>
                      <c15:f>Diagramm!$J$60</c15:f>
                      <c15:dlblFieldTableCache>
                        <c:ptCount val="1"/>
                      </c15:dlblFieldTableCache>
                    </c15:dlblFTEntry>
                  </c15:dlblFieldTable>
                  <c15:showDataLabelsRange val="0"/>
                </c:ext>
                <c:ext xmlns:c16="http://schemas.microsoft.com/office/drawing/2014/chart" uri="{C3380CC4-5D6E-409C-BE32-E72D297353CC}">
                  <c16:uniqueId val="{0000003C-224C-4E32-AF57-C4298AC962C5}"/>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{03BAA095-FF10-4704-9289-635FB0E98F23}</c15:txfldGUID>
                      <c15:f>Diagramm!$J$61</c15:f>
                      <c15:dlblFieldTableCache>
                        <c:ptCount val="1"/>
                      </c15:dlblFieldTableCache>
                    </c15:dlblFTEntry>
                  </c15:dlblFieldTable>
                  <c15:showDataLabelsRange val="0"/>
                </c:ext>
                <c:ext xmlns:c16="http://schemas.microsoft.com/office/drawing/2014/chart" uri="{C3380CC4-5D6E-409C-BE32-E72D297353CC}">
                  <c16:uniqueId val="{0000003D-224C-4E32-AF57-C4298AC962C5}"/>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{998E2298-04A8-4BA1-8CEF-10B2533E3DC3}</c15:txfldGUID>
                      <c15:f>Diagramm!$J$62</c15:f>
                      <c15:dlblFieldTableCache>
                        <c:ptCount val="1"/>
                      </c15:dlblFieldTableCache>
                    </c15:dlblFTEntry>
                  </c15:dlblFieldTable>
                  <c15:showDataLabelsRange val="0"/>
                </c:ext>
                <c:ext xmlns:c16="http://schemas.microsoft.com/office/drawing/2014/chart" uri="{C3380CC4-5D6E-409C-BE32-E72D297353CC}">
                  <c16:uniqueId val="{0000003E-224C-4E32-AF57-C4298AC962C5}"/>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{56282027-0D35-467D-8163-4180B5A24C13}</c15:txfldGUID>
                      <c15:f>Diagramm!$J$63</c15:f>
                      <c15:dlblFieldTableCache>
                        <c:ptCount val="1"/>
                      </c15:dlblFieldTableCache>
                    </c15:dlblFTEntry>
                  </c15:dlblFieldTable>
                  <c15:showDataLabelsRange val="0"/>
                </c:ext>
                <c:ext xmlns:c16="http://schemas.microsoft.com/office/drawing/2014/chart" uri="{C3380CC4-5D6E-409C-BE32-E72D297353CC}">
                  <c16:uniqueId val="{0000003F-224C-4E32-AF57-C4298AC962C5}"/>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{4AEB03D2-1D37-4A6C-BDEE-3C53AC09C54A}</c15:txfldGUID>
                      <c15:f>Diagramm!$J$64</c15:f>
                      <c15:dlblFieldTableCache>
                        <c:ptCount val="1"/>
                      </c15:dlblFieldTableCache>
                    </c15:dlblFTEntry>
                  </c15:dlblFieldTable>
                  <c15:showDataLabelsRange val="0"/>
                </c:ext>
                <c:ext xmlns:c16="http://schemas.microsoft.com/office/drawing/2014/chart" uri="{C3380CC4-5D6E-409C-BE32-E72D297353CC}">
                  <c16:uniqueId val="{00000040-224C-4E32-AF57-C4298AC962C5}"/>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{1C8EDC42-DC00-4413-B96D-D1D8E819B04B}</c15:txfldGUID>
                      <c15:f>Diagramm!$J$65</c15:f>
                      <c15:dlblFieldTableCache>
                        <c:ptCount val="1"/>
                      </c15:dlblFieldTableCache>
                    </c15:dlblFTEntry>
                  </c15:dlblFieldTable>
                  <c15:showDataLabelsRange val="0"/>
                </c:ext>
                <c:ext xmlns:c16="http://schemas.microsoft.com/office/drawing/2014/chart" uri="{C3380CC4-5D6E-409C-BE32-E72D297353CC}">
                  <c16:uniqueId val="{00000041-224C-4E32-AF57-C4298AC962C5}"/>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{E3523A5C-52D7-4F37-BD20-F0ACF511050C}</c15:txfldGUID>
                      <c15:f>Diagramm!$J$66</c15:f>
                      <c15:dlblFieldTableCache>
                        <c:ptCount val="1"/>
                      </c15:dlblFieldTableCache>
                    </c15:dlblFTEntry>
                  </c15:dlblFieldTable>
                  <c15:showDataLabelsRange val="0"/>
                </c:ext>
                <c:ext xmlns:c16="http://schemas.microsoft.com/office/drawing/2014/chart" uri="{C3380CC4-5D6E-409C-BE32-E72D297353CC}">
                  <c16:uniqueId val="{00000042-224C-4E32-AF57-C4298AC962C5}"/>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{F0F1BBDC-2C62-413A-ABFC-E46AC043E790}</c15:txfldGUID>
                      <c15:f>Diagramm!$J$67</c15:f>
                      <c15:dlblFieldTableCache>
                        <c:ptCount val="1"/>
                      </c15:dlblFieldTableCache>
                    </c15:dlblFTEntry>
                  </c15:dlblFieldTable>
                  <c15:showDataLabelsRange val="0"/>
                </c:ext>
                <c:ext xmlns:c16="http://schemas.microsoft.com/office/drawing/2014/chart" uri="{C3380CC4-5D6E-409C-BE32-E72D297353CC}">
                  <c16:uniqueId val="{00000043-224C-4E32-AF57-C4298AC962C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24C-4E32-AF57-C4298AC962C5}"/>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78A-4532-992E-13E2B66A91C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78A-4532-992E-13E2B66A91C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78A-4532-992E-13E2B66A91C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78A-4532-992E-13E2B66A91C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78A-4532-992E-13E2B66A91C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78A-4532-992E-13E2B66A91C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78A-4532-992E-13E2B66A91C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78A-4532-992E-13E2B66A91C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78A-4532-992E-13E2B66A91C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78A-4532-992E-13E2B66A91C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78A-4532-992E-13E2B66A91C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78A-4532-992E-13E2B66A91C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78A-4532-992E-13E2B66A91C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78A-4532-992E-13E2B66A91C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78A-4532-992E-13E2B66A91C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78A-4532-992E-13E2B66A91C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78A-4532-992E-13E2B66A91C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78A-4532-992E-13E2B66A91C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78A-4532-992E-13E2B66A91C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78A-4532-992E-13E2B66A91C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78A-4532-992E-13E2B66A91C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78A-4532-992E-13E2B66A91C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78A-4532-992E-13E2B66A91CD}"/>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78A-4532-992E-13E2B66A91C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78A-4532-992E-13E2B66A91C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78A-4532-992E-13E2B66A91C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78A-4532-992E-13E2B66A91C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78A-4532-992E-13E2B66A91C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78A-4532-992E-13E2B66A91C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078A-4532-992E-13E2B66A91C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78A-4532-992E-13E2B66A91C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78A-4532-992E-13E2B66A91C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78A-4532-992E-13E2B66A91C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78A-4532-992E-13E2B66A91C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78A-4532-992E-13E2B66A91C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78A-4532-992E-13E2B66A91C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78A-4532-992E-13E2B66A91C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78A-4532-992E-13E2B66A91C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78A-4532-992E-13E2B66A91C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78A-4532-992E-13E2B66A91C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078A-4532-992E-13E2B66A91C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78A-4532-992E-13E2B66A91C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078A-4532-992E-13E2B66A91C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078A-4532-992E-13E2B66A91C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078A-4532-992E-13E2B66A91C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78A-4532-992E-13E2B66A91CD}"/>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078A-4532-992E-13E2B66A91C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078A-4532-992E-13E2B66A91C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078A-4532-992E-13E2B66A91C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078A-4532-992E-13E2B66A91C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078A-4532-992E-13E2B66A91C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078A-4532-992E-13E2B66A91C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078A-4532-992E-13E2B66A91C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78A-4532-992E-13E2B66A91C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078A-4532-992E-13E2B66A91C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078A-4532-992E-13E2B66A91C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078A-4532-992E-13E2B66A91C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078A-4532-992E-13E2B66A91C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078A-4532-992E-13E2B66A91C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078A-4532-992E-13E2B66A91C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078A-4532-992E-13E2B66A91C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078A-4532-992E-13E2B66A91C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078A-4532-992E-13E2B66A91C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078A-4532-992E-13E2B66A91C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078A-4532-992E-13E2B66A91C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078A-4532-992E-13E2B66A91C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078A-4532-992E-13E2B66A91C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078A-4532-992E-13E2B66A91C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78A-4532-992E-13E2B66A91CD}"/>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101.64017991004496</c:v>
                </c:pt>
                <c:pt idx="2">
                  <c:v>102.69565217391306</c:v>
                </c:pt>
                <c:pt idx="3">
                  <c:v>100.30284857571215</c:v>
                </c:pt>
                <c:pt idx="4">
                  <c:v>100.53673163418291</c:v>
                </c:pt>
                <c:pt idx="5">
                  <c:v>102.60869565217392</c:v>
                </c:pt>
                <c:pt idx="6">
                  <c:v>104.15292353823089</c:v>
                </c:pt>
                <c:pt idx="7">
                  <c:v>102.24287856071963</c:v>
                </c:pt>
                <c:pt idx="8">
                  <c:v>102.44377811094452</c:v>
                </c:pt>
                <c:pt idx="9">
                  <c:v>103.93103448275862</c:v>
                </c:pt>
                <c:pt idx="10">
                  <c:v>105.05247376311844</c:v>
                </c:pt>
                <c:pt idx="11">
                  <c:v>103.86206896551724</c:v>
                </c:pt>
                <c:pt idx="12">
                  <c:v>103.880059970015</c:v>
                </c:pt>
                <c:pt idx="13">
                  <c:v>105.66416791604199</c:v>
                </c:pt>
                <c:pt idx="14">
                  <c:v>106.97751124437782</c:v>
                </c:pt>
                <c:pt idx="15">
                  <c:v>105.87706146926537</c:v>
                </c:pt>
                <c:pt idx="16">
                  <c:v>104.18290854572714</c:v>
                </c:pt>
                <c:pt idx="17">
                  <c:v>105.79010494752623</c:v>
                </c:pt>
                <c:pt idx="18">
                  <c:v>107.92203898050974</c:v>
                </c:pt>
                <c:pt idx="19">
                  <c:v>106.75262368815592</c:v>
                </c:pt>
                <c:pt idx="20">
                  <c:v>106.27886056971514</c:v>
                </c:pt>
                <c:pt idx="21">
                  <c:v>106.89355322338831</c:v>
                </c:pt>
                <c:pt idx="22">
                  <c:v>108.61169415292353</c:v>
                </c:pt>
                <c:pt idx="23">
                  <c:v>107.19640179910046</c:v>
                </c:pt>
                <c:pt idx="24">
                  <c:v>106.66866566716642</c:v>
                </c:pt>
              </c:numCache>
            </c:numRef>
          </c:val>
          <c:smooth val="0"/>
          <c:extLst>
            <c:ext xmlns:c16="http://schemas.microsoft.com/office/drawing/2014/chart" uri="{C3380CC4-5D6E-409C-BE32-E72D297353CC}">
              <c16:uniqueId val="{00000000-D6C1-4E8F-87CA-12B5934E3A1E}"/>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101.92307692307692</c:v>
                </c:pt>
                <c:pt idx="2">
                  <c:v>109.51923076923077</c:v>
                </c:pt>
                <c:pt idx="3">
                  <c:v>106.53846153846153</c:v>
                </c:pt>
                <c:pt idx="4">
                  <c:v>104.61538461538463</c:v>
                </c:pt>
                <c:pt idx="5">
                  <c:v>110.96153846153847</c:v>
                </c:pt>
                <c:pt idx="6">
                  <c:v>113.55769230769231</c:v>
                </c:pt>
                <c:pt idx="7">
                  <c:v>112.5</c:v>
                </c:pt>
                <c:pt idx="8">
                  <c:v>117.01923076923077</c:v>
                </c:pt>
                <c:pt idx="9">
                  <c:v>117.59615384615385</c:v>
                </c:pt>
                <c:pt idx="10">
                  <c:v>120.86538461538461</c:v>
                </c:pt>
                <c:pt idx="11">
                  <c:v>114.99999999999999</c:v>
                </c:pt>
                <c:pt idx="12">
                  <c:v>116.15384615384616</c:v>
                </c:pt>
                <c:pt idx="13">
                  <c:v>122.40384615384616</c:v>
                </c:pt>
                <c:pt idx="14">
                  <c:v>126.53846153846153</c:v>
                </c:pt>
                <c:pt idx="15">
                  <c:v>136.25</c:v>
                </c:pt>
                <c:pt idx="16">
                  <c:v>134.71153846153848</c:v>
                </c:pt>
                <c:pt idx="17">
                  <c:v>136.92307692307693</c:v>
                </c:pt>
                <c:pt idx="18">
                  <c:v>143.65384615384616</c:v>
                </c:pt>
                <c:pt idx="19">
                  <c:v>140</c:v>
                </c:pt>
                <c:pt idx="20">
                  <c:v>119.23076923076923</c:v>
                </c:pt>
                <c:pt idx="21">
                  <c:v>124.51923076923077</c:v>
                </c:pt>
                <c:pt idx="22">
                  <c:v>128.65384615384616</c:v>
                </c:pt>
                <c:pt idx="23">
                  <c:v>131.73076923076923</c:v>
                </c:pt>
                <c:pt idx="24">
                  <c:v>125.76923076923077</c:v>
                </c:pt>
              </c:numCache>
            </c:numRef>
          </c:val>
          <c:smooth val="0"/>
          <c:extLst>
            <c:ext xmlns:c16="http://schemas.microsoft.com/office/drawing/2014/chart" uri="{C3380CC4-5D6E-409C-BE32-E72D297353CC}">
              <c16:uniqueId val="{00000001-D6C1-4E8F-87CA-12B5934E3A1E}"/>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96.45077720207253</c:v>
                </c:pt>
                <c:pt idx="2">
                  <c:v>97.357512953367873</c:v>
                </c:pt>
                <c:pt idx="3">
                  <c:v>98.341968911917093</c:v>
                </c:pt>
                <c:pt idx="4">
                  <c:v>93.471502590673566</c:v>
                </c:pt>
                <c:pt idx="5">
                  <c:v>93.393782383419691</c:v>
                </c:pt>
                <c:pt idx="6">
                  <c:v>92.07253886010362</c:v>
                </c:pt>
                <c:pt idx="7">
                  <c:v>93.549222797927456</c:v>
                </c:pt>
                <c:pt idx="8">
                  <c:v>92.202072538860108</c:v>
                </c:pt>
                <c:pt idx="9">
                  <c:v>92.461139896373055</c:v>
                </c:pt>
                <c:pt idx="10">
                  <c:v>91.398963730569946</c:v>
                </c:pt>
                <c:pt idx="11">
                  <c:v>91.165803108808291</c:v>
                </c:pt>
                <c:pt idx="12">
                  <c:v>89.922279792746124</c:v>
                </c:pt>
                <c:pt idx="13">
                  <c:v>91.113989637305707</c:v>
                </c:pt>
                <c:pt idx="14">
                  <c:v>90.181347150259072</c:v>
                </c:pt>
                <c:pt idx="15">
                  <c:v>94.637305699481871</c:v>
                </c:pt>
                <c:pt idx="16">
                  <c:v>94.041450777202073</c:v>
                </c:pt>
                <c:pt idx="17">
                  <c:v>95.569948186528492</c:v>
                </c:pt>
                <c:pt idx="18">
                  <c:v>96.165803108808291</c:v>
                </c:pt>
                <c:pt idx="19">
                  <c:v>95.025906735751292</c:v>
                </c:pt>
                <c:pt idx="20">
                  <c:v>84.766839378238345</c:v>
                </c:pt>
                <c:pt idx="21">
                  <c:v>85.15544041450778</c:v>
                </c:pt>
                <c:pt idx="22">
                  <c:v>82.979274611398964</c:v>
                </c:pt>
                <c:pt idx="23">
                  <c:v>82.435233160621763</c:v>
                </c:pt>
                <c:pt idx="24">
                  <c:v>79.663212435233163</c:v>
                </c:pt>
              </c:numCache>
            </c:numRef>
          </c:val>
          <c:smooth val="0"/>
          <c:extLst>
            <c:ext xmlns:c16="http://schemas.microsoft.com/office/drawing/2014/chart" uri="{C3380CC4-5D6E-409C-BE32-E72D297353CC}">
              <c16:uniqueId val="{00000002-D6C1-4E8F-87CA-12B5934E3A1E}"/>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D6C1-4E8F-87CA-12B5934E3A1E}"/>
                </c:ext>
              </c:extLst>
            </c:dLbl>
            <c:dLbl>
              <c:idx val="1"/>
              <c:delete val="1"/>
              <c:extLst>
                <c:ext xmlns:c15="http://schemas.microsoft.com/office/drawing/2012/chart" uri="{CE6537A1-D6FC-4f65-9D91-7224C49458BB}"/>
                <c:ext xmlns:c16="http://schemas.microsoft.com/office/drawing/2014/chart" uri="{C3380CC4-5D6E-409C-BE32-E72D297353CC}">
                  <c16:uniqueId val="{00000004-D6C1-4E8F-87CA-12B5934E3A1E}"/>
                </c:ext>
              </c:extLst>
            </c:dLbl>
            <c:dLbl>
              <c:idx val="2"/>
              <c:delete val="1"/>
              <c:extLst>
                <c:ext xmlns:c15="http://schemas.microsoft.com/office/drawing/2012/chart" uri="{CE6537A1-D6FC-4f65-9D91-7224C49458BB}"/>
                <c:ext xmlns:c16="http://schemas.microsoft.com/office/drawing/2014/chart" uri="{C3380CC4-5D6E-409C-BE32-E72D297353CC}">
                  <c16:uniqueId val="{00000005-D6C1-4E8F-87CA-12B5934E3A1E}"/>
                </c:ext>
              </c:extLst>
            </c:dLbl>
            <c:dLbl>
              <c:idx val="3"/>
              <c:delete val="1"/>
              <c:extLst>
                <c:ext xmlns:c15="http://schemas.microsoft.com/office/drawing/2012/chart" uri="{CE6537A1-D6FC-4f65-9D91-7224C49458BB}"/>
                <c:ext xmlns:c16="http://schemas.microsoft.com/office/drawing/2014/chart" uri="{C3380CC4-5D6E-409C-BE32-E72D297353CC}">
                  <c16:uniqueId val="{00000006-D6C1-4E8F-87CA-12B5934E3A1E}"/>
                </c:ext>
              </c:extLst>
            </c:dLbl>
            <c:dLbl>
              <c:idx val="4"/>
              <c:delete val="1"/>
              <c:extLst>
                <c:ext xmlns:c15="http://schemas.microsoft.com/office/drawing/2012/chart" uri="{CE6537A1-D6FC-4f65-9D91-7224C49458BB}"/>
                <c:ext xmlns:c16="http://schemas.microsoft.com/office/drawing/2014/chart" uri="{C3380CC4-5D6E-409C-BE32-E72D297353CC}">
                  <c16:uniqueId val="{00000007-D6C1-4E8F-87CA-12B5934E3A1E}"/>
                </c:ext>
              </c:extLst>
            </c:dLbl>
            <c:dLbl>
              <c:idx val="5"/>
              <c:delete val="1"/>
              <c:extLst>
                <c:ext xmlns:c15="http://schemas.microsoft.com/office/drawing/2012/chart" uri="{CE6537A1-D6FC-4f65-9D91-7224C49458BB}"/>
                <c:ext xmlns:c16="http://schemas.microsoft.com/office/drawing/2014/chart" uri="{C3380CC4-5D6E-409C-BE32-E72D297353CC}">
                  <c16:uniqueId val="{00000008-D6C1-4E8F-87CA-12B5934E3A1E}"/>
                </c:ext>
              </c:extLst>
            </c:dLbl>
            <c:dLbl>
              <c:idx val="6"/>
              <c:delete val="1"/>
              <c:extLst>
                <c:ext xmlns:c15="http://schemas.microsoft.com/office/drawing/2012/chart" uri="{CE6537A1-D6FC-4f65-9D91-7224C49458BB}"/>
                <c:ext xmlns:c16="http://schemas.microsoft.com/office/drawing/2014/chart" uri="{C3380CC4-5D6E-409C-BE32-E72D297353CC}">
                  <c16:uniqueId val="{00000009-D6C1-4E8F-87CA-12B5934E3A1E}"/>
                </c:ext>
              </c:extLst>
            </c:dLbl>
            <c:dLbl>
              <c:idx val="7"/>
              <c:delete val="1"/>
              <c:extLst>
                <c:ext xmlns:c15="http://schemas.microsoft.com/office/drawing/2012/chart" uri="{CE6537A1-D6FC-4f65-9D91-7224C49458BB}"/>
                <c:ext xmlns:c16="http://schemas.microsoft.com/office/drawing/2014/chart" uri="{C3380CC4-5D6E-409C-BE32-E72D297353CC}">
                  <c16:uniqueId val="{0000000A-D6C1-4E8F-87CA-12B5934E3A1E}"/>
                </c:ext>
              </c:extLst>
            </c:dLbl>
            <c:dLbl>
              <c:idx val="8"/>
              <c:delete val="1"/>
              <c:extLst>
                <c:ext xmlns:c15="http://schemas.microsoft.com/office/drawing/2012/chart" uri="{CE6537A1-D6FC-4f65-9D91-7224C49458BB}"/>
                <c:ext xmlns:c16="http://schemas.microsoft.com/office/drawing/2014/chart" uri="{C3380CC4-5D6E-409C-BE32-E72D297353CC}">
                  <c16:uniqueId val="{0000000B-D6C1-4E8F-87CA-12B5934E3A1E}"/>
                </c:ext>
              </c:extLst>
            </c:dLbl>
            <c:dLbl>
              <c:idx val="9"/>
              <c:delete val="1"/>
              <c:extLst>
                <c:ext xmlns:c15="http://schemas.microsoft.com/office/drawing/2012/chart" uri="{CE6537A1-D6FC-4f65-9D91-7224C49458BB}"/>
                <c:ext xmlns:c16="http://schemas.microsoft.com/office/drawing/2014/chart" uri="{C3380CC4-5D6E-409C-BE32-E72D297353CC}">
                  <c16:uniqueId val="{0000000C-D6C1-4E8F-87CA-12B5934E3A1E}"/>
                </c:ext>
              </c:extLst>
            </c:dLbl>
            <c:dLbl>
              <c:idx val="10"/>
              <c:delete val="1"/>
              <c:extLst>
                <c:ext xmlns:c15="http://schemas.microsoft.com/office/drawing/2012/chart" uri="{CE6537A1-D6FC-4f65-9D91-7224C49458BB}"/>
                <c:ext xmlns:c16="http://schemas.microsoft.com/office/drawing/2014/chart" uri="{C3380CC4-5D6E-409C-BE32-E72D297353CC}">
                  <c16:uniqueId val="{0000000D-D6C1-4E8F-87CA-12B5934E3A1E}"/>
                </c:ext>
              </c:extLst>
            </c:dLbl>
            <c:dLbl>
              <c:idx val="11"/>
              <c:delete val="1"/>
              <c:extLst>
                <c:ext xmlns:c15="http://schemas.microsoft.com/office/drawing/2012/chart" uri="{CE6537A1-D6FC-4f65-9D91-7224C49458BB}"/>
                <c:ext xmlns:c16="http://schemas.microsoft.com/office/drawing/2014/chart" uri="{C3380CC4-5D6E-409C-BE32-E72D297353CC}">
                  <c16:uniqueId val="{0000000E-D6C1-4E8F-87CA-12B5934E3A1E}"/>
                </c:ext>
              </c:extLst>
            </c:dLbl>
            <c:dLbl>
              <c:idx val="12"/>
              <c:delete val="1"/>
              <c:extLst>
                <c:ext xmlns:c15="http://schemas.microsoft.com/office/drawing/2012/chart" uri="{CE6537A1-D6FC-4f65-9D91-7224C49458BB}"/>
                <c:ext xmlns:c16="http://schemas.microsoft.com/office/drawing/2014/chart" uri="{C3380CC4-5D6E-409C-BE32-E72D297353CC}">
                  <c16:uniqueId val="{0000000F-D6C1-4E8F-87CA-12B5934E3A1E}"/>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6C1-4E8F-87CA-12B5934E3A1E}"/>
                </c:ext>
              </c:extLst>
            </c:dLbl>
            <c:dLbl>
              <c:idx val="14"/>
              <c:delete val="1"/>
              <c:extLst>
                <c:ext xmlns:c15="http://schemas.microsoft.com/office/drawing/2012/chart" uri="{CE6537A1-D6FC-4f65-9D91-7224C49458BB}"/>
                <c:ext xmlns:c16="http://schemas.microsoft.com/office/drawing/2014/chart" uri="{C3380CC4-5D6E-409C-BE32-E72D297353CC}">
                  <c16:uniqueId val="{00000011-D6C1-4E8F-87CA-12B5934E3A1E}"/>
                </c:ext>
              </c:extLst>
            </c:dLbl>
            <c:dLbl>
              <c:idx val="15"/>
              <c:delete val="1"/>
              <c:extLst>
                <c:ext xmlns:c15="http://schemas.microsoft.com/office/drawing/2012/chart" uri="{CE6537A1-D6FC-4f65-9D91-7224C49458BB}"/>
                <c:ext xmlns:c16="http://schemas.microsoft.com/office/drawing/2014/chart" uri="{C3380CC4-5D6E-409C-BE32-E72D297353CC}">
                  <c16:uniqueId val="{00000012-D6C1-4E8F-87CA-12B5934E3A1E}"/>
                </c:ext>
              </c:extLst>
            </c:dLbl>
            <c:dLbl>
              <c:idx val="16"/>
              <c:delete val="1"/>
              <c:extLst>
                <c:ext xmlns:c15="http://schemas.microsoft.com/office/drawing/2012/chart" uri="{CE6537A1-D6FC-4f65-9D91-7224C49458BB}"/>
                <c:ext xmlns:c16="http://schemas.microsoft.com/office/drawing/2014/chart" uri="{C3380CC4-5D6E-409C-BE32-E72D297353CC}">
                  <c16:uniqueId val="{00000013-D6C1-4E8F-87CA-12B5934E3A1E}"/>
                </c:ext>
              </c:extLst>
            </c:dLbl>
            <c:dLbl>
              <c:idx val="17"/>
              <c:delete val="1"/>
              <c:extLst>
                <c:ext xmlns:c15="http://schemas.microsoft.com/office/drawing/2012/chart" uri="{CE6537A1-D6FC-4f65-9D91-7224C49458BB}"/>
                <c:ext xmlns:c16="http://schemas.microsoft.com/office/drawing/2014/chart" uri="{C3380CC4-5D6E-409C-BE32-E72D297353CC}">
                  <c16:uniqueId val="{00000014-D6C1-4E8F-87CA-12B5934E3A1E}"/>
                </c:ext>
              </c:extLst>
            </c:dLbl>
            <c:dLbl>
              <c:idx val="18"/>
              <c:delete val="1"/>
              <c:extLst>
                <c:ext xmlns:c15="http://schemas.microsoft.com/office/drawing/2012/chart" uri="{CE6537A1-D6FC-4f65-9D91-7224C49458BB}"/>
                <c:ext xmlns:c16="http://schemas.microsoft.com/office/drawing/2014/chart" uri="{C3380CC4-5D6E-409C-BE32-E72D297353CC}">
                  <c16:uniqueId val="{00000015-D6C1-4E8F-87CA-12B5934E3A1E}"/>
                </c:ext>
              </c:extLst>
            </c:dLbl>
            <c:dLbl>
              <c:idx val="19"/>
              <c:delete val="1"/>
              <c:extLst>
                <c:ext xmlns:c15="http://schemas.microsoft.com/office/drawing/2012/chart" uri="{CE6537A1-D6FC-4f65-9D91-7224C49458BB}"/>
                <c:ext xmlns:c16="http://schemas.microsoft.com/office/drawing/2014/chart" uri="{C3380CC4-5D6E-409C-BE32-E72D297353CC}">
                  <c16:uniqueId val="{00000016-D6C1-4E8F-87CA-12B5934E3A1E}"/>
                </c:ext>
              </c:extLst>
            </c:dLbl>
            <c:dLbl>
              <c:idx val="20"/>
              <c:delete val="1"/>
              <c:extLst>
                <c:ext xmlns:c15="http://schemas.microsoft.com/office/drawing/2012/chart" uri="{CE6537A1-D6FC-4f65-9D91-7224C49458BB}"/>
                <c:ext xmlns:c16="http://schemas.microsoft.com/office/drawing/2014/chart" uri="{C3380CC4-5D6E-409C-BE32-E72D297353CC}">
                  <c16:uniqueId val="{00000017-D6C1-4E8F-87CA-12B5934E3A1E}"/>
                </c:ext>
              </c:extLst>
            </c:dLbl>
            <c:dLbl>
              <c:idx val="21"/>
              <c:delete val="1"/>
              <c:extLst>
                <c:ext xmlns:c15="http://schemas.microsoft.com/office/drawing/2012/chart" uri="{CE6537A1-D6FC-4f65-9D91-7224C49458BB}"/>
                <c:ext xmlns:c16="http://schemas.microsoft.com/office/drawing/2014/chart" uri="{C3380CC4-5D6E-409C-BE32-E72D297353CC}">
                  <c16:uniqueId val="{00000018-D6C1-4E8F-87CA-12B5934E3A1E}"/>
                </c:ext>
              </c:extLst>
            </c:dLbl>
            <c:dLbl>
              <c:idx val="22"/>
              <c:delete val="1"/>
              <c:extLst>
                <c:ext xmlns:c15="http://schemas.microsoft.com/office/drawing/2012/chart" uri="{CE6537A1-D6FC-4f65-9D91-7224C49458BB}"/>
                <c:ext xmlns:c16="http://schemas.microsoft.com/office/drawing/2014/chart" uri="{C3380CC4-5D6E-409C-BE32-E72D297353CC}">
                  <c16:uniqueId val="{00000019-D6C1-4E8F-87CA-12B5934E3A1E}"/>
                </c:ext>
              </c:extLst>
            </c:dLbl>
            <c:dLbl>
              <c:idx val="23"/>
              <c:delete val="1"/>
              <c:extLst>
                <c:ext xmlns:c15="http://schemas.microsoft.com/office/drawing/2012/chart" uri="{CE6537A1-D6FC-4f65-9D91-7224C49458BB}"/>
                <c:ext xmlns:c16="http://schemas.microsoft.com/office/drawing/2014/chart" uri="{C3380CC4-5D6E-409C-BE32-E72D297353CC}">
                  <c16:uniqueId val="{0000001A-D6C1-4E8F-87CA-12B5934E3A1E}"/>
                </c:ext>
              </c:extLst>
            </c:dLbl>
            <c:dLbl>
              <c:idx val="24"/>
              <c:delete val="1"/>
              <c:extLst>
                <c:ext xmlns:c15="http://schemas.microsoft.com/office/drawing/2012/chart" uri="{CE6537A1-D6FC-4f65-9D91-7224C49458BB}"/>
                <c:ext xmlns:c16="http://schemas.microsoft.com/office/drawing/2014/chart" uri="{C3380CC4-5D6E-409C-BE32-E72D297353CC}">
                  <c16:uniqueId val="{0000001B-D6C1-4E8F-87CA-12B5934E3A1E}"/>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D6C1-4E8F-87CA-12B5934E3A1E}"/>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Ostprignitz-Ruppin (12068)</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35574</v>
      </c>
      <c r="F11" s="238">
        <v>35750</v>
      </c>
      <c r="G11" s="238">
        <v>36222</v>
      </c>
      <c r="H11" s="238">
        <v>35649</v>
      </c>
      <c r="I11" s="265">
        <v>35444</v>
      </c>
      <c r="J11" s="263">
        <v>130</v>
      </c>
      <c r="K11" s="266">
        <v>0.3667757589436858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18.679372575476471</v>
      </c>
      <c r="E13" s="115">
        <v>6645</v>
      </c>
      <c r="F13" s="114">
        <v>6564</v>
      </c>
      <c r="G13" s="114">
        <v>6740</v>
      </c>
      <c r="H13" s="114">
        <v>6690</v>
      </c>
      <c r="I13" s="140">
        <v>6639</v>
      </c>
      <c r="J13" s="115">
        <v>6</v>
      </c>
      <c r="K13" s="116">
        <v>9.0375056484410299E-2</v>
      </c>
    </row>
    <row r="14" spans="1:255" ht="14.1" customHeight="1" x14ac:dyDescent="0.2">
      <c r="A14" s="306" t="s">
        <v>230</v>
      </c>
      <c r="B14" s="307"/>
      <c r="C14" s="308"/>
      <c r="D14" s="113">
        <v>61.845730027548207</v>
      </c>
      <c r="E14" s="115">
        <v>22001</v>
      </c>
      <c r="F14" s="114">
        <v>22184</v>
      </c>
      <c r="G14" s="114">
        <v>22505</v>
      </c>
      <c r="H14" s="114">
        <v>21989</v>
      </c>
      <c r="I14" s="140">
        <v>21840</v>
      </c>
      <c r="J14" s="115">
        <v>161</v>
      </c>
      <c r="K14" s="116">
        <v>0.73717948717948723</v>
      </c>
    </row>
    <row r="15" spans="1:255" ht="14.1" customHeight="1" x14ac:dyDescent="0.2">
      <c r="A15" s="306" t="s">
        <v>231</v>
      </c>
      <c r="B15" s="307"/>
      <c r="C15" s="308"/>
      <c r="D15" s="113">
        <v>8.8351042896497436</v>
      </c>
      <c r="E15" s="115">
        <v>3143</v>
      </c>
      <c r="F15" s="114">
        <v>3233</v>
      </c>
      <c r="G15" s="114">
        <v>3212</v>
      </c>
      <c r="H15" s="114">
        <v>3237</v>
      </c>
      <c r="I15" s="140">
        <v>3232</v>
      </c>
      <c r="J15" s="115">
        <v>-89</v>
      </c>
      <c r="K15" s="116">
        <v>-2.7537128712871288</v>
      </c>
    </row>
    <row r="16" spans="1:255" ht="14.1" customHeight="1" x14ac:dyDescent="0.2">
      <c r="A16" s="306" t="s">
        <v>232</v>
      </c>
      <c r="B16" s="307"/>
      <c r="C16" s="308"/>
      <c r="D16" s="113">
        <v>10.181593298476415</v>
      </c>
      <c r="E16" s="115">
        <v>3622</v>
      </c>
      <c r="F16" s="114">
        <v>3623</v>
      </c>
      <c r="G16" s="114">
        <v>3618</v>
      </c>
      <c r="H16" s="114">
        <v>3586</v>
      </c>
      <c r="I16" s="140">
        <v>3579</v>
      </c>
      <c r="J16" s="115">
        <v>43</v>
      </c>
      <c r="K16" s="116">
        <v>1.2014529198100028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4.7928262213976502</v>
      </c>
      <c r="E18" s="115">
        <v>1705</v>
      </c>
      <c r="F18" s="114">
        <v>1689</v>
      </c>
      <c r="G18" s="114">
        <v>1748</v>
      </c>
      <c r="H18" s="114">
        <v>1674</v>
      </c>
      <c r="I18" s="140">
        <v>1699</v>
      </c>
      <c r="J18" s="115">
        <v>6</v>
      </c>
      <c r="K18" s="116">
        <v>0.35314891112419072</v>
      </c>
    </row>
    <row r="19" spans="1:255" ht="14.1" customHeight="1" x14ac:dyDescent="0.2">
      <c r="A19" s="306" t="s">
        <v>235</v>
      </c>
      <c r="B19" s="307" t="s">
        <v>236</v>
      </c>
      <c r="C19" s="308"/>
      <c r="D19" s="113">
        <v>2.7688761454995223</v>
      </c>
      <c r="E19" s="115">
        <v>985</v>
      </c>
      <c r="F19" s="114">
        <v>946</v>
      </c>
      <c r="G19" s="114">
        <v>995</v>
      </c>
      <c r="H19" s="114">
        <v>945</v>
      </c>
      <c r="I19" s="140">
        <v>941</v>
      </c>
      <c r="J19" s="115">
        <v>44</v>
      </c>
      <c r="K19" s="116">
        <v>4.6758767268862913</v>
      </c>
    </row>
    <row r="20" spans="1:255" ht="14.1" customHeight="1" x14ac:dyDescent="0.2">
      <c r="A20" s="306">
        <v>12</v>
      </c>
      <c r="B20" s="307" t="s">
        <v>237</v>
      </c>
      <c r="C20" s="308"/>
      <c r="D20" s="113">
        <v>1.1216056670602126</v>
      </c>
      <c r="E20" s="115">
        <v>399</v>
      </c>
      <c r="F20" s="114">
        <v>398</v>
      </c>
      <c r="G20" s="114">
        <v>462</v>
      </c>
      <c r="H20" s="114">
        <v>469</v>
      </c>
      <c r="I20" s="140">
        <v>424</v>
      </c>
      <c r="J20" s="115">
        <v>-25</v>
      </c>
      <c r="K20" s="116">
        <v>-5.8962264150943398</v>
      </c>
    </row>
    <row r="21" spans="1:255" ht="14.1" customHeight="1" x14ac:dyDescent="0.2">
      <c r="A21" s="306">
        <v>21</v>
      </c>
      <c r="B21" s="307" t="s">
        <v>238</v>
      </c>
      <c r="C21" s="308"/>
      <c r="D21" s="113">
        <v>0.17428458986900544</v>
      </c>
      <c r="E21" s="115">
        <v>62</v>
      </c>
      <c r="F21" s="114">
        <v>68</v>
      </c>
      <c r="G21" s="114">
        <v>73</v>
      </c>
      <c r="H21" s="114">
        <v>87</v>
      </c>
      <c r="I21" s="140">
        <v>88</v>
      </c>
      <c r="J21" s="115">
        <v>-26</v>
      </c>
      <c r="K21" s="116">
        <v>-29.545454545454547</v>
      </c>
    </row>
    <row r="22" spans="1:255" ht="14.1" customHeight="1" x14ac:dyDescent="0.2">
      <c r="A22" s="306">
        <v>22</v>
      </c>
      <c r="B22" s="307" t="s">
        <v>239</v>
      </c>
      <c r="C22" s="308"/>
      <c r="D22" s="113">
        <v>3.1455557429583405</v>
      </c>
      <c r="E22" s="115">
        <v>1119</v>
      </c>
      <c r="F22" s="114">
        <v>1119</v>
      </c>
      <c r="G22" s="114">
        <v>1147</v>
      </c>
      <c r="H22" s="114">
        <v>1114</v>
      </c>
      <c r="I22" s="140">
        <v>1100</v>
      </c>
      <c r="J22" s="115">
        <v>19</v>
      </c>
      <c r="K22" s="116">
        <v>1.7272727272727273</v>
      </c>
    </row>
    <row r="23" spans="1:255" ht="14.1" customHeight="1" x14ac:dyDescent="0.2">
      <c r="A23" s="306">
        <v>23</v>
      </c>
      <c r="B23" s="307" t="s">
        <v>240</v>
      </c>
      <c r="C23" s="308"/>
      <c r="D23" s="113">
        <v>0.53128689492325853</v>
      </c>
      <c r="E23" s="115">
        <v>189</v>
      </c>
      <c r="F23" s="114">
        <v>191</v>
      </c>
      <c r="G23" s="114">
        <v>188</v>
      </c>
      <c r="H23" s="114">
        <v>206</v>
      </c>
      <c r="I23" s="140">
        <v>190</v>
      </c>
      <c r="J23" s="115">
        <v>-1</v>
      </c>
      <c r="K23" s="116">
        <v>-0.52631578947368418</v>
      </c>
    </row>
    <row r="24" spans="1:255" ht="14.1" customHeight="1" x14ac:dyDescent="0.2">
      <c r="A24" s="306">
        <v>24</v>
      </c>
      <c r="B24" s="307" t="s">
        <v>241</v>
      </c>
      <c r="C24" s="308"/>
      <c r="D24" s="113">
        <v>3.466014504975544</v>
      </c>
      <c r="E24" s="115">
        <v>1233</v>
      </c>
      <c r="F24" s="114">
        <v>1254</v>
      </c>
      <c r="G24" s="114">
        <v>1280</v>
      </c>
      <c r="H24" s="114">
        <v>1284</v>
      </c>
      <c r="I24" s="140">
        <v>1296</v>
      </c>
      <c r="J24" s="115">
        <v>-63</v>
      </c>
      <c r="K24" s="116">
        <v>-4.8611111111111107</v>
      </c>
    </row>
    <row r="25" spans="1:255" ht="14.1" customHeight="1" x14ac:dyDescent="0.2">
      <c r="A25" s="306">
        <v>25</v>
      </c>
      <c r="B25" s="307" t="s">
        <v>242</v>
      </c>
      <c r="C25" s="308"/>
      <c r="D25" s="113">
        <v>4.2784055771068754</v>
      </c>
      <c r="E25" s="115">
        <v>1522</v>
      </c>
      <c r="F25" s="114">
        <v>1531</v>
      </c>
      <c r="G25" s="114">
        <v>1570</v>
      </c>
      <c r="H25" s="114">
        <v>1508</v>
      </c>
      <c r="I25" s="140">
        <v>1502</v>
      </c>
      <c r="J25" s="115">
        <v>20</v>
      </c>
      <c r="K25" s="116">
        <v>1.3315579227696406</v>
      </c>
    </row>
    <row r="26" spans="1:255" ht="14.1" customHeight="1" x14ac:dyDescent="0.2">
      <c r="A26" s="306">
        <v>26</v>
      </c>
      <c r="B26" s="307" t="s">
        <v>243</v>
      </c>
      <c r="C26" s="308"/>
      <c r="D26" s="113">
        <v>2.6845448923371</v>
      </c>
      <c r="E26" s="115">
        <v>955</v>
      </c>
      <c r="F26" s="114">
        <v>965</v>
      </c>
      <c r="G26" s="114">
        <v>967</v>
      </c>
      <c r="H26" s="114">
        <v>950</v>
      </c>
      <c r="I26" s="140">
        <v>949</v>
      </c>
      <c r="J26" s="115">
        <v>6</v>
      </c>
      <c r="K26" s="116">
        <v>0.63224446786090627</v>
      </c>
    </row>
    <row r="27" spans="1:255" ht="14.1" customHeight="1" x14ac:dyDescent="0.2">
      <c r="A27" s="306">
        <v>27</v>
      </c>
      <c r="B27" s="307" t="s">
        <v>244</v>
      </c>
      <c r="C27" s="308"/>
      <c r="D27" s="113">
        <v>1.6360263113509868</v>
      </c>
      <c r="E27" s="115">
        <v>582</v>
      </c>
      <c r="F27" s="114">
        <v>587</v>
      </c>
      <c r="G27" s="114">
        <v>586</v>
      </c>
      <c r="H27" s="114">
        <v>576</v>
      </c>
      <c r="I27" s="140">
        <v>584</v>
      </c>
      <c r="J27" s="115">
        <v>-2</v>
      </c>
      <c r="K27" s="116">
        <v>-0.34246575342465752</v>
      </c>
    </row>
    <row r="28" spans="1:255" ht="14.1" customHeight="1" x14ac:dyDescent="0.2">
      <c r="A28" s="306">
        <v>28</v>
      </c>
      <c r="B28" s="307" t="s">
        <v>245</v>
      </c>
      <c r="C28" s="308"/>
      <c r="D28" s="113">
        <v>0.30921459492888065</v>
      </c>
      <c r="E28" s="115">
        <v>110</v>
      </c>
      <c r="F28" s="114">
        <v>114</v>
      </c>
      <c r="G28" s="114">
        <v>113</v>
      </c>
      <c r="H28" s="114">
        <v>117</v>
      </c>
      <c r="I28" s="140">
        <v>113</v>
      </c>
      <c r="J28" s="115">
        <v>-3</v>
      </c>
      <c r="K28" s="116">
        <v>-2.6548672566371683</v>
      </c>
    </row>
    <row r="29" spans="1:255" ht="14.1" customHeight="1" x14ac:dyDescent="0.2">
      <c r="A29" s="306">
        <v>29</v>
      </c>
      <c r="B29" s="307" t="s">
        <v>246</v>
      </c>
      <c r="C29" s="308"/>
      <c r="D29" s="113">
        <v>3.5953224264912578</v>
      </c>
      <c r="E29" s="115">
        <v>1279</v>
      </c>
      <c r="F29" s="114">
        <v>1321</v>
      </c>
      <c r="G29" s="114">
        <v>1379</v>
      </c>
      <c r="H29" s="114">
        <v>1382</v>
      </c>
      <c r="I29" s="140">
        <v>1354</v>
      </c>
      <c r="J29" s="115">
        <v>-75</v>
      </c>
      <c r="K29" s="116">
        <v>-5.539143279172821</v>
      </c>
    </row>
    <row r="30" spans="1:255" ht="14.1" customHeight="1" x14ac:dyDescent="0.2">
      <c r="A30" s="306" t="s">
        <v>247</v>
      </c>
      <c r="B30" s="307" t="s">
        <v>248</v>
      </c>
      <c r="C30" s="308"/>
      <c r="D30" s="113">
        <v>1.5151515151515151</v>
      </c>
      <c r="E30" s="115">
        <v>539</v>
      </c>
      <c r="F30" s="114">
        <v>540</v>
      </c>
      <c r="G30" s="114">
        <v>547</v>
      </c>
      <c r="H30" s="114">
        <v>537</v>
      </c>
      <c r="I30" s="140">
        <v>536</v>
      </c>
      <c r="J30" s="115">
        <v>3</v>
      </c>
      <c r="K30" s="116">
        <v>0.55970149253731338</v>
      </c>
    </row>
    <row r="31" spans="1:255" ht="14.1" customHeight="1" x14ac:dyDescent="0.2">
      <c r="A31" s="306" t="s">
        <v>249</v>
      </c>
      <c r="B31" s="307" t="s">
        <v>250</v>
      </c>
      <c r="C31" s="308"/>
      <c r="D31" s="113">
        <v>2.0520604936189351</v>
      </c>
      <c r="E31" s="115">
        <v>730</v>
      </c>
      <c r="F31" s="114">
        <v>770</v>
      </c>
      <c r="G31" s="114">
        <v>821</v>
      </c>
      <c r="H31" s="114">
        <v>835</v>
      </c>
      <c r="I31" s="140">
        <v>808</v>
      </c>
      <c r="J31" s="115">
        <v>-78</v>
      </c>
      <c r="K31" s="116">
        <v>-9.653465346534654</v>
      </c>
    </row>
    <row r="32" spans="1:255" ht="14.1" customHeight="1" x14ac:dyDescent="0.2">
      <c r="A32" s="306">
        <v>31</v>
      </c>
      <c r="B32" s="307" t="s">
        <v>251</v>
      </c>
      <c r="C32" s="308"/>
      <c r="D32" s="113">
        <v>0.57064147973238888</v>
      </c>
      <c r="E32" s="115">
        <v>203</v>
      </c>
      <c r="F32" s="114">
        <v>202</v>
      </c>
      <c r="G32" s="114">
        <v>205</v>
      </c>
      <c r="H32" s="114">
        <v>203</v>
      </c>
      <c r="I32" s="140">
        <v>202</v>
      </c>
      <c r="J32" s="115">
        <v>1</v>
      </c>
      <c r="K32" s="116">
        <v>0.49504950495049505</v>
      </c>
    </row>
    <row r="33" spans="1:11" ht="14.1" customHeight="1" x14ac:dyDescent="0.2">
      <c r="A33" s="306">
        <v>32</v>
      </c>
      <c r="B33" s="307" t="s">
        <v>252</v>
      </c>
      <c r="C33" s="308"/>
      <c r="D33" s="113">
        <v>3.4463372125709788</v>
      </c>
      <c r="E33" s="115">
        <v>1226</v>
      </c>
      <c r="F33" s="114">
        <v>1223</v>
      </c>
      <c r="G33" s="114">
        <v>1267</v>
      </c>
      <c r="H33" s="114">
        <v>1251</v>
      </c>
      <c r="I33" s="140">
        <v>1235</v>
      </c>
      <c r="J33" s="115">
        <v>-9</v>
      </c>
      <c r="K33" s="116">
        <v>-0.72874493927125505</v>
      </c>
    </row>
    <row r="34" spans="1:11" ht="14.1" customHeight="1" x14ac:dyDescent="0.2">
      <c r="A34" s="306">
        <v>33</v>
      </c>
      <c r="B34" s="307" t="s">
        <v>253</v>
      </c>
      <c r="C34" s="308"/>
      <c r="D34" s="113">
        <v>1.4055208860403665</v>
      </c>
      <c r="E34" s="115">
        <v>500</v>
      </c>
      <c r="F34" s="114">
        <v>525</v>
      </c>
      <c r="G34" s="114">
        <v>544</v>
      </c>
      <c r="H34" s="114">
        <v>544</v>
      </c>
      <c r="I34" s="140">
        <v>532</v>
      </c>
      <c r="J34" s="115">
        <v>-32</v>
      </c>
      <c r="K34" s="116">
        <v>-6.0150375939849621</v>
      </c>
    </row>
    <row r="35" spans="1:11" ht="14.1" customHeight="1" x14ac:dyDescent="0.2">
      <c r="A35" s="306">
        <v>34</v>
      </c>
      <c r="B35" s="307" t="s">
        <v>254</v>
      </c>
      <c r="C35" s="308"/>
      <c r="D35" s="113">
        <v>2.5974025974025974</v>
      </c>
      <c r="E35" s="115">
        <v>924</v>
      </c>
      <c r="F35" s="114">
        <v>912</v>
      </c>
      <c r="G35" s="114">
        <v>951</v>
      </c>
      <c r="H35" s="114">
        <v>929</v>
      </c>
      <c r="I35" s="140">
        <v>909</v>
      </c>
      <c r="J35" s="115">
        <v>15</v>
      </c>
      <c r="K35" s="116">
        <v>1.6501650165016502</v>
      </c>
    </row>
    <row r="36" spans="1:11" ht="14.1" customHeight="1" x14ac:dyDescent="0.2">
      <c r="A36" s="306">
        <v>41</v>
      </c>
      <c r="B36" s="307" t="s">
        <v>255</v>
      </c>
      <c r="C36" s="308"/>
      <c r="D36" s="113">
        <v>0.43571147467251364</v>
      </c>
      <c r="E36" s="115">
        <v>155</v>
      </c>
      <c r="F36" s="114">
        <v>152</v>
      </c>
      <c r="G36" s="114">
        <v>152</v>
      </c>
      <c r="H36" s="114">
        <v>162</v>
      </c>
      <c r="I36" s="140">
        <v>171</v>
      </c>
      <c r="J36" s="115">
        <v>-16</v>
      </c>
      <c r="K36" s="116">
        <v>-9.3567251461988299</v>
      </c>
    </row>
    <row r="37" spans="1:11" ht="14.1" customHeight="1" x14ac:dyDescent="0.2">
      <c r="A37" s="306">
        <v>42</v>
      </c>
      <c r="B37" s="307" t="s">
        <v>256</v>
      </c>
      <c r="C37" s="308"/>
      <c r="D37" s="113">
        <v>0.17990667341316691</v>
      </c>
      <c r="E37" s="115">
        <v>64</v>
      </c>
      <c r="F37" s="114">
        <v>65</v>
      </c>
      <c r="G37" s="114">
        <v>63</v>
      </c>
      <c r="H37" s="114">
        <v>67</v>
      </c>
      <c r="I37" s="140">
        <v>67</v>
      </c>
      <c r="J37" s="115">
        <v>-3</v>
      </c>
      <c r="K37" s="116">
        <v>-4.4776119402985071</v>
      </c>
    </row>
    <row r="38" spans="1:11" ht="14.1" customHeight="1" x14ac:dyDescent="0.2">
      <c r="A38" s="306">
        <v>43</v>
      </c>
      <c r="B38" s="307" t="s">
        <v>257</v>
      </c>
      <c r="C38" s="308"/>
      <c r="D38" s="113">
        <v>0.41041209872378703</v>
      </c>
      <c r="E38" s="115">
        <v>146</v>
      </c>
      <c r="F38" s="114">
        <v>142</v>
      </c>
      <c r="G38" s="114">
        <v>147</v>
      </c>
      <c r="H38" s="114">
        <v>144</v>
      </c>
      <c r="I38" s="140">
        <v>146</v>
      </c>
      <c r="J38" s="115">
        <v>0</v>
      </c>
      <c r="K38" s="116">
        <v>0</v>
      </c>
    </row>
    <row r="39" spans="1:11" ht="14.1" customHeight="1" x14ac:dyDescent="0.2">
      <c r="A39" s="306">
        <v>51</v>
      </c>
      <c r="B39" s="307" t="s">
        <v>258</v>
      </c>
      <c r="C39" s="308"/>
      <c r="D39" s="113">
        <v>3.9607578568617527</v>
      </c>
      <c r="E39" s="115">
        <v>1409</v>
      </c>
      <c r="F39" s="114">
        <v>1416</v>
      </c>
      <c r="G39" s="114">
        <v>1445</v>
      </c>
      <c r="H39" s="114">
        <v>1374</v>
      </c>
      <c r="I39" s="140">
        <v>1380</v>
      </c>
      <c r="J39" s="115">
        <v>29</v>
      </c>
      <c r="K39" s="116">
        <v>2.1014492753623188</v>
      </c>
    </row>
    <row r="40" spans="1:11" ht="14.1" customHeight="1" x14ac:dyDescent="0.2">
      <c r="A40" s="306" t="s">
        <v>259</v>
      </c>
      <c r="B40" s="307" t="s">
        <v>260</v>
      </c>
      <c r="C40" s="308"/>
      <c r="D40" s="113">
        <v>3.1005790746050486</v>
      </c>
      <c r="E40" s="115">
        <v>1103</v>
      </c>
      <c r="F40" s="114">
        <v>1122</v>
      </c>
      <c r="G40" s="114">
        <v>1154</v>
      </c>
      <c r="H40" s="114">
        <v>1089</v>
      </c>
      <c r="I40" s="140">
        <v>1082</v>
      </c>
      <c r="J40" s="115">
        <v>21</v>
      </c>
      <c r="K40" s="116">
        <v>1.9408502772643252</v>
      </c>
    </row>
    <row r="41" spans="1:11" ht="14.1" customHeight="1" x14ac:dyDescent="0.2">
      <c r="A41" s="306"/>
      <c r="B41" s="307" t="s">
        <v>261</v>
      </c>
      <c r="C41" s="308"/>
      <c r="D41" s="113">
        <v>2.2516444594366671</v>
      </c>
      <c r="E41" s="115">
        <v>801</v>
      </c>
      <c r="F41" s="114">
        <v>816</v>
      </c>
      <c r="G41" s="114">
        <v>840</v>
      </c>
      <c r="H41" s="114">
        <v>789</v>
      </c>
      <c r="I41" s="140">
        <v>781</v>
      </c>
      <c r="J41" s="115">
        <v>20</v>
      </c>
      <c r="K41" s="116">
        <v>2.5608194622279128</v>
      </c>
    </row>
    <row r="42" spans="1:11" ht="14.1" customHeight="1" x14ac:dyDescent="0.2">
      <c r="A42" s="306">
        <v>52</v>
      </c>
      <c r="B42" s="307" t="s">
        <v>262</v>
      </c>
      <c r="C42" s="308"/>
      <c r="D42" s="113">
        <v>4.076010569517063</v>
      </c>
      <c r="E42" s="115">
        <v>1450</v>
      </c>
      <c r="F42" s="114">
        <v>1427</v>
      </c>
      <c r="G42" s="114">
        <v>1457</v>
      </c>
      <c r="H42" s="114">
        <v>1434</v>
      </c>
      <c r="I42" s="140">
        <v>1430</v>
      </c>
      <c r="J42" s="115">
        <v>20</v>
      </c>
      <c r="K42" s="116">
        <v>1.3986013986013985</v>
      </c>
    </row>
    <row r="43" spans="1:11" ht="14.1" customHeight="1" x14ac:dyDescent="0.2">
      <c r="A43" s="306" t="s">
        <v>263</v>
      </c>
      <c r="B43" s="307" t="s">
        <v>264</v>
      </c>
      <c r="C43" s="308"/>
      <c r="D43" s="113">
        <v>2.91505031764772</v>
      </c>
      <c r="E43" s="115">
        <v>1037</v>
      </c>
      <c r="F43" s="114">
        <v>1010</v>
      </c>
      <c r="G43" s="114">
        <v>1030</v>
      </c>
      <c r="H43" s="114">
        <v>1034</v>
      </c>
      <c r="I43" s="140">
        <v>1026</v>
      </c>
      <c r="J43" s="115">
        <v>11</v>
      </c>
      <c r="K43" s="116">
        <v>1.0721247563352827</v>
      </c>
    </row>
    <row r="44" spans="1:11" ht="14.1" customHeight="1" x14ac:dyDescent="0.2">
      <c r="A44" s="306">
        <v>53</v>
      </c>
      <c r="B44" s="307" t="s">
        <v>265</v>
      </c>
      <c r="C44" s="308"/>
      <c r="D44" s="113">
        <v>0.77022544555012085</v>
      </c>
      <c r="E44" s="115">
        <v>274</v>
      </c>
      <c r="F44" s="114">
        <v>275</v>
      </c>
      <c r="G44" s="114">
        <v>265</v>
      </c>
      <c r="H44" s="114">
        <v>266</v>
      </c>
      <c r="I44" s="140">
        <v>262</v>
      </c>
      <c r="J44" s="115">
        <v>12</v>
      </c>
      <c r="K44" s="116">
        <v>4.5801526717557248</v>
      </c>
    </row>
    <row r="45" spans="1:11" ht="14.1" customHeight="1" x14ac:dyDescent="0.2">
      <c r="A45" s="306" t="s">
        <v>266</v>
      </c>
      <c r="B45" s="307" t="s">
        <v>267</v>
      </c>
      <c r="C45" s="308"/>
      <c r="D45" s="113">
        <v>0.68027210884353739</v>
      </c>
      <c r="E45" s="115">
        <v>242</v>
      </c>
      <c r="F45" s="114">
        <v>244</v>
      </c>
      <c r="G45" s="114">
        <v>237</v>
      </c>
      <c r="H45" s="114">
        <v>237</v>
      </c>
      <c r="I45" s="140">
        <v>236</v>
      </c>
      <c r="J45" s="115">
        <v>6</v>
      </c>
      <c r="K45" s="116">
        <v>2.5423728813559321</v>
      </c>
    </row>
    <row r="46" spans="1:11" ht="14.1" customHeight="1" x14ac:dyDescent="0.2">
      <c r="A46" s="306">
        <v>54</v>
      </c>
      <c r="B46" s="307" t="s">
        <v>268</v>
      </c>
      <c r="C46" s="308"/>
      <c r="D46" s="113">
        <v>2.7632540619553607</v>
      </c>
      <c r="E46" s="115">
        <v>983</v>
      </c>
      <c r="F46" s="114">
        <v>964</v>
      </c>
      <c r="G46" s="114">
        <v>994</v>
      </c>
      <c r="H46" s="114">
        <v>922</v>
      </c>
      <c r="I46" s="140">
        <v>900</v>
      </c>
      <c r="J46" s="115">
        <v>83</v>
      </c>
      <c r="K46" s="116">
        <v>9.2222222222222214</v>
      </c>
    </row>
    <row r="47" spans="1:11" ht="14.1" customHeight="1" x14ac:dyDescent="0.2">
      <c r="A47" s="306">
        <v>61</v>
      </c>
      <c r="B47" s="307" t="s">
        <v>269</v>
      </c>
      <c r="C47" s="308"/>
      <c r="D47" s="113">
        <v>1.5826165176814528</v>
      </c>
      <c r="E47" s="115">
        <v>563</v>
      </c>
      <c r="F47" s="114">
        <v>574</v>
      </c>
      <c r="G47" s="114">
        <v>578</v>
      </c>
      <c r="H47" s="114">
        <v>573</v>
      </c>
      <c r="I47" s="140">
        <v>564</v>
      </c>
      <c r="J47" s="115">
        <v>-1</v>
      </c>
      <c r="K47" s="116">
        <v>-0.1773049645390071</v>
      </c>
    </row>
    <row r="48" spans="1:11" ht="14.1" customHeight="1" x14ac:dyDescent="0.2">
      <c r="A48" s="306">
        <v>62</v>
      </c>
      <c r="B48" s="307" t="s">
        <v>270</v>
      </c>
      <c r="C48" s="308"/>
      <c r="D48" s="113">
        <v>7.4211502782931351</v>
      </c>
      <c r="E48" s="115">
        <v>2640</v>
      </c>
      <c r="F48" s="114">
        <v>2641</v>
      </c>
      <c r="G48" s="114">
        <v>2647</v>
      </c>
      <c r="H48" s="114">
        <v>2616</v>
      </c>
      <c r="I48" s="140">
        <v>2595</v>
      </c>
      <c r="J48" s="115">
        <v>45</v>
      </c>
      <c r="K48" s="116">
        <v>1.7341040462427746</v>
      </c>
    </row>
    <row r="49" spans="1:11" ht="14.1" customHeight="1" x14ac:dyDescent="0.2">
      <c r="A49" s="306">
        <v>63</v>
      </c>
      <c r="B49" s="307" t="s">
        <v>271</v>
      </c>
      <c r="C49" s="308"/>
      <c r="D49" s="113">
        <v>2.8447742733457018</v>
      </c>
      <c r="E49" s="115">
        <v>1012</v>
      </c>
      <c r="F49" s="114">
        <v>1057</v>
      </c>
      <c r="G49" s="114">
        <v>1147</v>
      </c>
      <c r="H49" s="114">
        <v>1135</v>
      </c>
      <c r="I49" s="140">
        <v>1052</v>
      </c>
      <c r="J49" s="115">
        <v>-40</v>
      </c>
      <c r="K49" s="116">
        <v>-3.8022813688212929</v>
      </c>
    </row>
    <row r="50" spans="1:11" ht="14.1" customHeight="1" x14ac:dyDescent="0.2">
      <c r="A50" s="306" t="s">
        <v>272</v>
      </c>
      <c r="B50" s="307" t="s">
        <v>273</v>
      </c>
      <c r="C50" s="308"/>
      <c r="D50" s="113">
        <v>0.65778377466689153</v>
      </c>
      <c r="E50" s="115">
        <v>234</v>
      </c>
      <c r="F50" s="114">
        <v>251</v>
      </c>
      <c r="G50" s="114">
        <v>264</v>
      </c>
      <c r="H50" s="114">
        <v>271</v>
      </c>
      <c r="I50" s="140">
        <v>262</v>
      </c>
      <c r="J50" s="115">
        <v>-28</v>
      </c>
      <c r="K50" s="116">
        <v>-10.687022900763358</v>
      </c>
    </row>
    <row r="51" spans="1:11" ht="14.1" customHeight="1" x14ac:dyDescent="0.2">
      <c r="A51" s="306" t="s">
        <v>274</v>
      </c>
      <c r="B51" s="307" t="s">
        <v>275</v>
      </c>
      <c r="C51" s="308"/>
      <c r="D51" s="113">
        <v>1.9424298645077867</v>
      </c>
      <c r="E51" s="115">
        <v>691</v>
      </c>
      <c r="F51" s="114">
        <v>718</v>
      </c>
      <c r="G51" s="114">
        <v>774</v>
      </c>
      <c r="H51" s="114">
        <v>753</v>
      </c>
      <c r="I51" s="140">
        <v>682</v>
      </c>
      <c r="J51" s="115">
        <v>9</v>
      </c>
      <c r="K51" s="116">
        <v>1.3196480938416422</v>
      </c>
    </row>
    <row r="52" spans="1:11" ht="14.1" customHeight="1" x14ac:dyDescent="0.2">
      <c r="A52" s="306">
        <v>71</v>
      </c>
      <c r="B52" s="307" t="s">
        <v>276</v>
      </c>
      <c r="C52" s="308"/>
      <c r="D52" s="113">
        <v>7.7893967504357118</v>
      </c>
      <c r="E52" s="115">
        <v>2771</v>
      </c>
      <c r="F52" s="114">
        <v>2767</v>
      </c>
      <c r="G52" s="114">
        <v>2788</v>
      </c>
      <c r="H52" s="114">
        <v>2717</v>
      </c>
      <c r="I52" s="140">
        <v>2708</v>
      </c>
      <c r="J52" s="115">
        <v>63</v>
      </c>
      <c r="K52" s="116">
        <v>2.3264401772525849</v>
      </c>
    </row>
    <row r="53" spans="1:11" ht="14.1" customHeight="1" x14ac:dyDescent="0.2">
      <c r="A53" s="306" t="s">
        <v>277</v>
      </c>
      <c r="B53" s="307" t="s">
        <v>278</v>
      </c>
      <c r="C53" s="308"/>
      <c r="D53" s="113">
        <v>2.4034407151290269</v>
      </c>
      <c r="E53" s="115">
        <v>855</v>
      </c>
      <c r="F53" s="114">
        <v>861</v>
      </c>
      <c r="G53" s="114">
        <v>859</v>
      </c>
      <c r="H53" s="114">
        <v>837</v>
      </c>
      <c r="I53" s="140">
        <v>831</v>
      </c>
      <c r="J53" s="115">
        <v>24</v>
      </c>
      <c r="K53" s="116">
        <v>2.8880866425992782</v>
      </c>
    </row>
    <row r="54" spans="1:11" ht="14.1" customHeight="1" x14ac:dyDescent="0.2">
      <c r="A54" s="306" t="s">
        <v>279</v>
      </c>
      <c r="B54" s="307" t="s">
        <v>280</v>
      </c>
      <c r="C54" s="308"/>
      <c r="D54" s="113">
        <v>4.312138078371845</v>
      </c>
      <c r="E54" s="115">
        <v>1534</v>
      </c>
      <c r="F54" s="114">
        <v>1526</v>
      </c>
      <c r="G54" s="114">
        <v>1550</v>
      </c>
      <c r="H54" s="114">
        <v>1522</v>
      </c>
      <c r="I54" s="140">
        <v>1518</v>
      </c>
      <c r="J54" s="115">
        <v>16</v>
      </c>
      <c r="K54" s="116">
        <v>1.0540184453227932</v>
      </c>
    </row>
    <row r="55" spans="1:11" ht="14.1" customHeight="1" x14ac:dyDescent="0.2">
      <c r="A55" s="306">
        <v>72</v>
      </c>
      <c r="B55" s="307" t="s">
        <v>281</v>
      </c>
      <c r="C55" s="308"/>
      <c r="D55" s="113">
        <v>2.729521560690392</v>
      </c>
      <c r="E55" s="115">
        <v>971</v>
      </c>
      <c r="F55" s="114">
        <v>974</v>
      </c>
      <c r="G55" s="114">
        <v>983</v>
      </c>
      <c r="H55" s="114">
        <v>974</v>
      </c>
      <c r="I55" s="140">
        <v>978</v>
      </c>
      <c r="J55" s="115">
        <v>-7</v>
      </c>
      <c r="K55" s="116">
        <v>-0.71574642126789367</v>
      </c>
    </row>
    <row r="56" spans="1:11" ht="14.1" customHeight="1" x14ac:dyDescent="0.2">
      <c r="A56" s="306" t="s">
        <v>282</v>
      </c>
      <c r="B56" s="307" t="s">
        <v>283</v>
      </c>
      <c r="C56" s="308"/>
      <c r="D56" s="113">
        <v>1.1975037949063922</v>
      </c>
      <c r="E56" s="115">
        <v>426</v>
      </c>
      <c r="F56" s="114">
        <v>427</v>
      </c>
      <c r="G56" s="114">
        <v>433</v>
      </c>
      <c r="H56" s="114">
        <v>423</v>
      </c>
      <c r="I56" s="140">
        <v>430</v>
      </c>
      <c r="J56" s="115">
        <v>-4</v>
      </c>
      <c r="K56" s="116">
        <v>-0.93023255813953487</v>
      </c>
    </row>
    <row r="57" spans="1:11" ht="14.1" customHeight="1" x14ac:dyDescent="0.2">
      <c r="A57" s="306" t="s">
        <v>284</v>
      </c>
      <c r="B57" s="307" t="s">
        <v>285</v>
      </c>
      <c r="C57" s="308"/>
      <c r="D57" s="113">
        <v>1.2312362961713612</v>
      </c>
      <c r="E57" s="115">
        <v>438</v>
      </c>
      <c r="F57" s="114">
        <v>439</v>
      </c>
      <c r="G57" s="114">
        <v>442</v>
      </c>
      <c r="H57" s="114">
        <v>445</v>
      </c>
      <c r="I57" s="140">
        <v>444</v>
      </c>
      <c r="J57" s="115">
        <v>-6</v>
      </c>
      <c r="K57" s="116">
        <v>-1.3513513513513513</v>
      </c>
    </row>
    <row r="58" spans="1:11" ht="14.1" customHeight="1" x14ac:dyDescent="0.2">
      <c r="A58" s="306">
        <v>73</v>
      </c>
      <c r="B58" s="307" t="s">
        <v>286</v>
      </c>
      <c r="C58" s="308"/>
      <c r="D58" s="113">
        <v>4.9839770618991395</v>
      </c>
      <c r="E58" s="115">
        <v>1773</v>
      </c>
      <c r="F58" s="114">
        <v>1779</v>
      </c>
      <c r="G58" s="114">
        <v>1773</v>
      </c>
      <c r="H58" s="114">
        <v>1759</v>
      </c>
      <c r="I58" s="140">
        <v>1773</v>
      </c>
      <c r="J58" s="115">
        <v>0</v>
      </c>
      <c r="K58" s="116">
        <v>0</v>
      </c>
    </row>
    <row r="59" spans="1:11" ht="14.1" customHeight="1" x14ac:dyDescent="0.2">
      <c r="A59" s="306" t="s">
        <v>287</v>
      </c>
      <c r="B59" s="307" t="s">
        <v>288</v>
      </c>
      <c r="C59" s="308"/>
      <c r="D59" s="113">
        <v>4.4161466239388316</v>
      </c>
      <c r="E59" s="115">
        <v>1571</v>
      </c>
      <c r="F59" s="114">
        <v>1584</v>
      </c>
      <c r="G59" s="114">
        <v>1574</v>
      </c>
      <c r="H59" s="114">
        <v>1555</v>
      </c>
      <c r="I59" s="140">
        <v>1570</v>
      </c>
      <c r="J59" s="115">
        <v>1</v>
      </c>
      <c r="K59" s="116">
        <v>6.3694267515923567E-2</v>
      </c>
    </row>
    <row r="60" spans="1:11" ht="14.1" customHeight="1" x14ac:dyDescent="0.2">
      <c r="A60" s="306">
        <v>81</v>
      </c>
      <c r="B60" s="307" t="s">
        <v>289</v>
      </c>
      <c r="C60" s="308"/>
      <c r="D60" s="113">
        <v>10.662281441502222</v>
      </c>
      <c r="E60" s="115">
        <v>3793</v>
      </c>
      <c r="F60" s="114">
        <v>3864</v>
      </c>
      <c r="G60" s="114">
        <v>3749</v>
      </c>
      <c r="H60" s="114">
        <v>3737</v>
      </c>
      <c r="I60" s="140">
        <v>3735</v>
      </c>
      <c r="J60" s="115">
        <v>58</v>
      </c>
      <c r="K60" s="116">
        <v>1.5528781793842035</v>
      </c>
    </row>
    <row r="61" spans="1:11" ht="14.1" customHeight="1" x14ac:dyDescent="0.2">
      <c r="A61" s="306" t="s">
        <v>290</v>
      </c>
      <c r="B61" s="307" t="s">
        <v>291</v>
      </c>
      <c r="C61" s="308"/>
      <c r="D61" s="113">
        <v>1.6866250632484399</v>
      </c>
      <c r="E61" s="115">
        <v>600</v>
      </c>
      <c r="F61" s="114">
        <v>588</v>
      </c>
      <c r="G61" s="114">
        <v>589</v>
      </c>
      <c r="H61" s="114">
        <v>570</v>
      </c>
      <c r="I61" s="140">
        <v>574</v>
      </c>
      <c r="J61" s="115">
        <v>26</v>
      </c>
      <c r="K61" s="116">
        <v>4.529616724738676</v>
      </c>
    </row>
    <row r="62" spans="1:11" ht="14.1" customHeight="1" x14ac:dyDescent="0.2">
      <c r="A62" s="306" t="s">
        <v>292</v>
      </c>
      <c r="B62" s="307" t="s">
        <v>293</v>
      </c>
      <c r="C62" s="308"/>
      <c r="D62" s="113">
        <v>5.3690897846742001</v>
      </c>
      <c r="E62" s="115">
        <v>1910</v>
      </c>
      <c r="F62" s="114">
        <v>1925</v>
      </c>
      <c r="G62" s="114">
        <v>1870</v>
      </c>
      <c r="H62" s="114">
        <v>1866</v>
      </c>
      <c r="I62" s="140">
        <v>1861</v>
      </c>
      <c r="J62" s="115">
        <v>49</v>
      </c>
      <c r="K62" s="116">
        <v>2.6329930145083287</v>
      </c>
    </row>
    <row r="63" spans="1:11" ht="14.1" customHeight="1" x14ac:dyDescent="0.2">
      <c r="A63" s="306"/>
      <c r="B63" s="307" t="s">
        <v>294</v>
      </c>
      <c r="C63" s="308"/>
      <c r="D63" s="113">
        <v>4.8125035138022154</v>
      </c>
      <c r="E63" s="115">
        <v>1712</v>
      </c>
      <c r="F63" s="114">
        <v>1730</v>
      </c>
      <c r="G63" s="114">
        <v>1682</v>
      </c>
      <c r="H63" s="114">
        <v>1686</v>
      </c>
      <c r="I63" s="140">
        <v>1681</v>
      </c>
      <c r="J63" s="115">
        <v>31</v>
      </c>
      <c r="K63" s="116">
        <v>1.8441403926234385</v>
      </c>
    </row>
    <row r="64" spans="1:11" ht="14.1" customHeight="1" x14ac:dyDescent="0.2">
      <c r="A64" s="306" t="s">
        <v>295</v>
      </c>
      <c r="B64" s="307" t="s">
        <v>296</v>
      </c>
      <c r="C64" s="308"/>
      <c r="D64" s="113">
        <v>1.2481025468038456</v>
      </c>
      <c r="E64" s="115">
        <v>444</v>
      </c>
      <c r="F64" s="114">
        <v>450</v>
      </c>
      <c r="G64" s="114">
        <v>444</v>
      </c>
      <c r="H64" s="114">
        <v>453</v>
      </c>
      <c r="I64" s="140">
        <v>447</v>
      </c>
      <c r="J64" s="115">
        <v>-3</v>
      </c>
      <c r="K64" s="116">
        <v>-0.67114093959731547</v>
      </c>
    </row>
    <row r="65" spans="1:11" ht="14.1" customHeight="1" x14ac:dyDescent="0.2">
      <c r="A65" s="306" t="s">
        <v>297</v>
      </c>
      <c r="B65" s="307" t="s">
        <v>298</v>
      </c>
      <c r="C65" s="308"/>
      <c r="D65" s="113">
        <v>1.1469050430089391</v>
      </c>
      <c r="E65" s="115">
        <v>408</v>
      </c>
      <c r="F65" s="114">
        <v>415</v>
      </c>
      <c r="G65" s="114">
        <v>367</v>
      </c>
      <c r="H65" s="114">
        <v>363</v>
      </c>
      <c r="I65" s="140">
        <v>371</v>
      </c>
      <c r="J65" s="115">
        <v>37</v>
      </c>
      <c r="K65" s="116">
        <v>9.9730458221024261</v>
      </c>
    </row>
    <row r="66" spans="1:11" ht="14.1" customHeight="1" x14ac:dyDescent="0.2">
      <c r="A66" s="306">
        <v>82</v>
      </c>
      <c r="B66" s="307" t="s">
        <v>299</v>
      </c>
      <c r="C66" s="308"/>
      <c r="D66" s="113">
        <v>4.3824141226738629</v>
      </c>
      <c r="E66" s="115">
        <v>1559</v>
      </c>
      <c r="F66" s="114">
        <v>1551</v>
      </c>
      <c r="G66" s="114">
        <v>1569</v>
      </c>
      <c r="H66" s="114">
        <v>1559</v>
      </c>
      <c r="I66" s="140">
        <v>1558</v>
      </c>
      <c r="J66" s="115">
        <v>1</v>
      </c>
      <c r="K66" s="116">
        <v>6.4184852374839535E-2</v>
      </c>
    </row>
    <row r="67" spans="1:11" ht="14.1" customHeight="1" x14ac:dyDescent="0.2">
      <c r="A67" s="306" t="s">
        <v>300</v>
      </c>
      <c r="B67" s="307" t="s">
        <v>301</v>
      </c>
      <c r="C67" s="308"/>
      <c r="D67" s="113">
        <v>3.3367065834598302</v>
      </c>
      <c r="E67" s="115">
        <v>1187</v>
      </c>
      <c r="F67" s="114">
        <v>1173</v>
      </c>
      <c r="G67" s="114">
        <v>1192</v>
      </c>
      <c r="H67" s="114">
        <v>1187</v>
      </c>
      <c r="I67" s="140">
        <v>1195</v>
      </c>
      <c r="J67" s="115">
        <v>-8</v>
      </c>
      <c r="K67" s="116">
        <v>-0.66945606694560666</v>
      </c>
    </row>
    <row r="68" spans="1:11" ht="14.1" customHeight="1" x14ac:dyDescent="0.2">
      <c r="A68" s="306" t="s">
        <v>302</v>
      </c>
      <c r="B68" s="307" t="s">
        <v>303</v>
      </c>
      <c r="C68" s="308"/>
      <c r="D68" s="113">
        <v>0.60999606454151911</v>
      </c>
      <c r="E68" s="115">
        <v>217</v>
      </c>
      <c r="F68" s="114">
        <v>219</v>
      </c>
      <c r="G68" s="114">
        <v>217</v>
      </c>
      <c r="H68" s="114">
        <v>214</v>
      </c>
      <c r="I68" s="140">
        <v>210</v>
      </c>
      <c r="J68" s="115">
        <v>7</v>
      </c>
      <c r="K68" s="116">
        <v>3.3333333333333335</v>
      </c>
    </row>
    <row r="69" spans="1:11" ht="14.1" customHeight="1" x14ac:dyDescent="0.2">
      <c r="A69" s="306">
        <v>83</v>
      </c>
      <c r="B69" s="307" t="s">
        <v>304</v>
      </c>
      <c r="C69" s="308"/>
      <c r="D69" s="113">
        <v>7.7612863327149038</v>
      </c>
      <c r="E69" s="115">
        <v>2761</v>
      </c>
      <c r="F69" s="114">
        <v>2780</v>
      </c>
      <c r="G69" s="114">
        <v>2760</v>
      </c>
      <c r="H69" s="114">
        <v>2690</v>
      </c>
      <c r="I69" s="140">
        <v>2694</v>
      </c>
      <c r="J69" s="115">
        <v>67</v>
      </c>
      <c r="K69" s="116">
        <v>2.4870081662954715</v>
      </c>
    </row>
    <row r="70" spans="1:11" ht="14.1" customHeight="1" x14ac:dyDescent="0.2">
      <c r="A70" s="306" t="s">
        <v>305</v>
      </c>
      <c r="B70" s="307" t="s">
        <v>306</v>
      </c>
      <c r="C70" s="308"/>
      <c r="D70" s="113">
        <v>7.0360375555180754</v>
      </c>
      <c r="E70" s="115">
        <v>2503</v>
      </c>
      <c r="F70" s="114">
        <v>2512</v>
      </c>
      <c r="G70" s="114">
        <v>2495</v>
      </c>
      <c r="H70" s="114">
        <v>2423</v>
      </c>
      <c r="I70" s="140">
        <v>2428</v>
      </c>
      <c r="J70" s="115">
        <v>75</v>
      </c>
      <c r="K70" s="116">
        <v>3.088962108731466</v>
      </c>
    </row>
    <row r="71" spans="1:11" ht="14.1" customHeight="1" x14ac:dyDescent="0.2">
      <c r="A71" s="306"/>
      <c r="B71" s="307" t="s">
        <v>307</v>
      </c>
      <c r="C71" s="308"/>
      <c r="D71" s="113">
        <v>4.1181761960982737</v>
      </c>
      <c r="E71" s="115">
        <v>1465</v>
      </c>
      <c r="F71" s="114">
        <v>1475</v>
      </c>
      <c r="G71" s="114">
        <v>1457</v>
      </c>
      <c r="H71" s="114">
        <v>1423</v>
      </c>
      <c r="I71" s="140">
        <v>1422</v>
      </c>
      <c r="J71" s="115">
        <v>43</v>
      </c>
      <c r="K71" s="116">
        <v>3.0239099859353025</v>
      </c>
    </row>
    <row r="72" spans="1:11" ht="14.1" customHeight="1" x14ac:dyDescent="0.2">
      <c r="A72" s="306">
        <v>84</v>
      </c>
      <c r="B72" s="307" t="s">
        <v>308</v>
      </c>
      <c r="C72" s="308"/>
      <c r="D72" s="113">
        <v>2.4456063417102376</v>
      </c>
      <c r="E72" s="115">
        <v>870</v>
      </c>
      <c r="F72" s="114">
        <v>861</v>
      </c>
      <c r="G72" s="114">
        <v>864</v>
      </c>
      <c r="H72" s="114">
        <v>868</v>
      </c>
      <c r="I72" s="140">
        <v>884</v>
      </c>
      <c r="J72" s="115">
        <v>-14</v>
      </c>
      <c r="K72" s="116">
        <v>-1.5837104072398189</v>
      </c>
    </row>
    <row r="73" spans="1:11" ht="14.1" customHeight="1" x14ac:dyDescent="0.2">
      <c r="A73" s="306" t="s">
        <v>309</v>
      </c>
      <c r="B73" s="307" t="s">
        <v>310</v>
      </c>
      <c r="C73" s="308"/>
      <c r="D73" s="113">
        <v>1.591049642997695</v>
      </c>
      <c r="E73" s="115">
        <v>566</v>
      </c>
      <c r="F73" s="114">
        <v>559</v>
      </c>
      <c r="G73" s="114">
        <v>565</v>
      </c>
      <c r="H73" s="114">
        <v>545</v>
      </c>
      <c r="I73" s="140">
        <v>562</v>
      </c>
      <c r="J73" s="115">
        <v>4</v>
      </c>
      <c r="K73" s="116">
        <v>0.71174377224199292</v>
      </c>
    </row>
    <row r="74" spans="1:11" ht="14.1" customHeight="1" x14ac:dyDescent="0.2">
      <c r="A74" s="306" t="s">
        <v>311</v>
      </c>
      <c r="B74" s="307" t="s">
        <v>312</v>
      </c>
      <c r="C74" s="308"/>
      <c r="D74" s="113">
        <v>0.25018271771518524</v>
      </c>
      <c r="E74" s="115">
        <v>89</v>
      </c>
      <c r="F74" s="114">
        <v>90</v>
      </c>
      <c r="G74" s="114">
        <v>93</v>
      </c>
      <c r="H74" s="114">
        <v>111</v>
      </c>
      <c r="I74" s="140">
        <v>114</v>
      </c>
      <c r="J74" s="115">
        <v>-25</v>
      </c>
      <c r="K74" s="116">
        <v>-21.92982456140351</v>
      </c>
    </row>
    <row r="75" spans="1:11" ht="14.1" customHeight="1" x14ac:dyDescent="0.2">
      <c r="A75" s="306" t="s">
        <v>313</v>
      </c>
      <c r="B75" s="307" t="s">
        <v>314</v>
      </c>
      <c r="C75" s="308"/>
      <c r="D75" s="113">
        <v>0.27548209366391185</v>
      </c>
      <c r="E75" s="115">
        <v>98</v>
      </c>
      <c r="F75" s="114">
        <v>102</v>
      </c>
      <c r="G75" s="114">
        <v>96</v>
      </c>
      <c r="H75" s="114">
        <v>100</v>
      </c>
      <c r="I75" s="140">
        <v>96</v>
      </c>
      <c r="J75" s="115">
        <v>2</v>
      </c>
      <c r="K75" s="116">
        <v>2.0833333333333335</v>
      </c>
    </row>
    <row r="76" spans="1:11" ht="14.1" customHeight="1" x14ac:dyDescent="0.2">
      <c r="A76" s="306">
        <v>91</v>
      </c>
      <c r="B76" s="307" t="s">
        <v>315</v>
      </c>
      <c r="C76" s="308"/>
      <c r="D76" s="113">
        <v>0.13211896328779446</v>
      </c>
      <c r="E76" s="115">
        <v>47</v>
      </c>
      <c r="F76" s="114">
        <v>45</v>
      </c>
      <c r="G76" s="114">
        <v>41</v>
      </c>
      <c r="H76" s="114">
        <v>40</v>
      </c>
      <c r="I76" s="140">
        <v>41</v>
      </c>
      <c r="J76" s="115">
        <v>6</v>
      </c>
      <c r="K76" s="116">
        <v>14.634146341463415</v>
      </c>
    </row>
    <row r="77" spans="1:11" ht="14.1" customHeight="1" x14ac:dyDescent="0.2">
      <c r="A77" s="306">
        <v>92</v>
      </c>
      <c r="B77" s="307" t="s">
        <v>316</v>
      </c>
      <c r="C77" s="308"/>
      <c r="D77" s="113">
        <v>0.28110417720807329</v>
      </c>
      <c r="E77" s="115">
        <v>100</v>
      </c>
      <c r="F77" s="114">
        <v>104</v>
      </c>
      <c r="G77" s="114">
        <v>110</v>
      </c>
      <c r="H77" s="114">
        <v>107</v>
      </c>
      <c r="I77" s="140">
        <v>111</v>
      </c>
      <c r="J77" s="115">
        <v>-11</v>
      </c>
      <c r="K77" s="116">
        <v>-9.9099099099099099</v>
      </c>
    </row>
    <row r="78" spans="1:11" ht="14.1" customHeight="1" x14ac:dyDescent="0.2">
      <c r="A78" s="306">
        <v>93</v>
      </c>
      <c r="B78" s="307" t="s">
        <v>317</v>
      </c>
      <c r="C78" s="308"/>
      <c r="D78" s="113" t="s">
        <v>513</v>
      </c>
      <c r="E78" s="115" t="s">
        <v>513</v>
      </c>
      <c r="F78" s="114">
        <v>22</v>
      </c>
      <c r="G78" s="114">
        <v>20</v>
      </c>
      <c r="H78" s="114">
        <v>21</v>
      </c>
      <c r="I78" s="140" t="s">
        <v>513</v>
      </c>
      <c r="J78" s="115" t="s">
        <v>513</v>
      </c>
      <c r="K78" s="116" t="s">
        <v>513</v>
      </c>
    </row>
    <row r="79" spans="1:11" ht="14.1" customHeight="1" x14ac:dyDescent="0.2">
      <c r="A79" s="306">
        <v>94</v>
      </c>
      <c r="B79" s="307" t="s">
        <v>318</v>
      </c>
      <c r="C79" s="308"/>
      <c r="D79" s="113">
        <v>0.11525271265531006</v>
      </c>
      <c r="E79" s="115">
        <v>41</v>
      </c>
      <c r="F79" s="114">
        <v>45</v>
      </c>
      <c r="G79" s="114">
        <v>43</v>
      </c>
      <c r="H79" s="114">
        <v>43</v>
      </c>
      <c r="I79" s="140">
        <v>42</v>
      </c>
      <c r="J79" s="115">
        <v>-1</v>
      </c>
      <c r="K79" s="116">
        <v>-2.3809523809523809</v>
      </c>
    </row>
    <row r="80" spans="1:11" ht="14.1" customHeight="1" x14ac:dyDescent="0.2">
      <c r="A80" s="306" t="s">
        <v>319</v>
      </c>
      <c r="B80" s="307" t="s">
        <v>320</v>
      </c>
      <c r="C80" s="308"/>
      <c r="D80" s="113" t="s">
        <v>513</v>
      </c>
      <c r="E80" s="115" t="s">
        <v>513</v>
      </c>
      <c r="F80" s="114">
        <v>0</v>
      </c>
      <c r="G80" s="114">
        <v>0</v>
      </c>
      <c r="H80" s="114">
        <v>0</v>
      </c>
      <c r="I80" s="140" t="s">
        <v>513</v>
      </c>
      <c r="J80" s="115" t="s">
        <v>513</v>
      </c>
      <c r="K80" s="116" t="s">
        <v>513</v>
      </c>
    </row>
    <row r="81" spans="1:11" ht="14.1" customHeight="1" x14ac:dyDescent="0.2">
      <c r="A81" s="310" t="s">
        <v>321</v>
      </c>
      <c r="B81" s="311" t="s">
        <v>224</v>
      </c>
      <c r="C81" s="312"/>
      <c r="D81" s="125">
        <v>0.45819980884915951</v>
      </c>
      <c r="E81" s="143">
        <v>163</v>
      </c>
      <c r="F81" s="144">
        <v>146</v>
      </c>
      <c r="G81" s="144">
        <v>147</v>
      </c>
      <c r="H81" s="144">
        <v>147</v>
      </c>
      <c r="I81" s="145">
        <v>154</v>
      </c>
      <c r="J81" s="143">
        <v>9</v>
      </c>
      <c r="K81" s="146">
        <v>5.8441558441558445</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4383</v>
      </c>
      <c r="E12" s="114">
        <v>4552</v>
      </c>
      <c r="F12" s="114">
        <v>4541</v>
      </c>
      <c r="G12" s="114">
        <v>4582</v>
      </c>
      <c r="H12" s="140">
        <v>4512</v>
      </c>
      <c r="I12" s="115">
        <v>-129</v>
      </c>
      <c r="J12" s="116">
        <v>-2.8590425531914891</v>
      </c>
      <c r="K12"/>
      <c r="L12"/>
      <c r="M12"/>
      <c r="N12"/>
      <c r="O12"/>
      <c r="P12"/>
    </row>
    <row r="13" spans="1:16" s="110" customFormat="1" ht="14.45" customHeight="1" x14ac:dyDescent="0.2">
      <c r="A13" s="120" t="s">
        <v>105</v>
      </c>
      <c r="B13" s="119" t="s">
        <v>106</v>
      </c>
      <c r="C13" s="113">
        <v>44.581336983801052</v>
      </c>
      <c r="D13" s="115">
        <v>1954</v>
      </c>
      <c r="E13" s="114">
        <v>2014</v>
      </c>
      <c r="F13" s="114">
        <v>2038</v>
      </c>
      <c r="G13" s="114">
        <v>2055</v>
      </c>
      <c r="H13" s="140">
        <v>2000</v>
      </c>
      <c r="I13" s="115">
        <v>-46</v>
      </c>
      <c r="J13" s="116">
        <v>-2.2999999999999998</v>
      </c>
      <c r="K13"/>
      <c r="L13"/>
      <c r="M13"/>
      <c r="N13"/>
      <c r="O13"/>
      <c r="P13"/>
    </row>
    <row r="14" spans="1:16" s="110" customFormat="1" ht="14.45" customHeight="1" x14ac:dyDescent="0.2">
      <c r="A14" s="120"/>
      <c r="B14" s="119" t="s">
        <v>107</v>
      </c>
      <c r="C14" s="113">
        <v>55.418663016198948</v>
      </c>
      <c r="D14" s="115">
        <v>2429</v>
      </c>
      <c r="E14" s="114">
        <v>2538</v>
      </c>
      <c r="F14" s="114">
        <v>2503</v>
      </c>
      <c r="G14" s="114">
        <v>2527</v>
      </c>
      <c r="H14" s="140">
        <v>2512</v>
      </c>
      <c r="I14" s="115">
        <v>-83</v>
      </c>
      <c r="J14" s="116">
        <v>-3.3041401273885351</v>
      </c>
      <c r="K14"/>
      <c r="L14"/>
      <c r="M14"/>
      <c r="N14"/>
      <c r="O14"/>
      <c r="P14"/>
    </row>
    <row r="15" spans="1:16" s="110" customFormat="1" ht="14.45" customHeight="1" x14ac:dyDescent="0.2">
      <c r="A15" s="118" t="s">
        <v>105</v>
      </c>
      <c r="B15" s="121" t="s">
        <v>108</v>
      </c>
      <c r="C15" s="113">
        <v>11.909650924024641</v>
      </c>
      <c r="D15" s="115">
        <v>522</v>
      </c>
      <c r="E15" s="114">
        <v>563</v>
      </c>
      <c r="F15" s="114">
        <v>552</v>
      </c>
      <c r="G15" s="114">
        <v>605</v>
      </c>
      <c r="H15" s="140">
        <v>555</v>
      </c>
      <c r="I15" s="115">
        <v>-33</v>
      </c>
      <c r="J15" s="116">
        <v>-5.9459459459459456</v>
      </c>
      <c r="K15"/>
      <c r="L15"/>
      <c r="M15"/>
      <c r="N15"/>
      <c r="O15"/>
      <c r="P15"/>
    </row>
    <row r="16" spans="1:16" s="110" customFormat="1" ht="14.45" customHeight="1" x14ac:dyDescent="0.2">
      <c r="A16" s="118"/>
      <c r="B16" s="121" t="s">
        <v>109</v>
      </c>
      <c r="C16" s="113">
        <v>38.215833903718917</v>
      </c>
      <c r="D16" s="115">
        <v>1675</v>
      </c>
      <c r="E16" s="114">
        <v>1750</v>
      </c>
      <c r="F16" s="114">
        <v>1735</v>
      </c>
      <c r="G16" s="114">
        <v>1731</v>
      </c>
      <c r="H16" s="140">
        <v>1762</v>
      </c>
      <c r="I16" s="115">
        <v>-87</v>
      </c>
      <c r="J16" s="116">
        <v>-4.937570942111237</v>
      </c>
      <c r="K16"/>
      <c r="L16"/>
      <c r="M16"/>
      <c r="N16"/>
      <c r="O16"/>
      <c r="P16"/>
    </row>
    <row r="17" spans="1:16" s="110" customFormat="1" ht="14.45" customHeight="1" x14ac:dyDescent="0.2">
      <c r="A17" s="118"/>
      <c r="B17" s="121" t="s">
        <v>110</v>
      </c>
      <c r="C17" s="113">
        <v>25.462012320328544</v>
      </c>
      <c r="D17" s="115">
        <v>1116</v>
      </c>
      <c r="E17" s="114">
        <v>1139</v>
      </c>
      <c r="F17" s="114">
        <v>1145</v>
      </c>
      <c r="G17" s="114">
        <v>1165</v>
      </c>
      <c r="H17" s="140">
        <v>1192</v>
      </c>
      <c r="I17" s="115">
        <v>-76</v>
      </c>
      <c r="J17" s="116">
        <v>-6.375838926174497</v>
      </c>
      <c r="K17"/>
      <c r="L17"/>
      <c r="M17"/>
      <c r="N17"/>
      <c r="O17"/>
      <c r="P17"/>
    </row>
    <row r="18" spans="1:16" s="110" customFormat="1" ht="14.45" customHeight="1" x14ac:dyDescent="0.2">
      <c r="A18" s="120"/>
      <c r="B18" s="121" t="s">
        <v>111</v>
      </c>
      <c r="C18" s="113">
        <v>24.412502851927904</v>
      </c>
      <c r="D18" s="115">
        <v>1070</v>
      </c>
      <c r="E18" s="114">
        <v>1100</v>
      </c>
      <c r="F18" s="114">
        <v>1109</v>
      </c>
      <c r="G18" s="114">
        <v>1081</v>
      </c>
      <c r="H18" s="140">
        <v>1003</v>
      </c>
      <c r="I18" s="115">
        <v>67</v>
      </c>
      <c r="J18" s="116">
        <v>6.6799601196410769</v>
      </c>
      <c r="K18"/>
      <c r="L18"/>
      <c r="M18"/>
      <c r="N18"/>
      <c r="O18"/>
      <c r="P18"/>
    </row>
    <row r="19" spans="1:16" s="110" customFormat="1" ht="14.45" customHeight="1" x14ac:dyDescent="0.2">
      <c r="A19" s="120"/>
      <c r="B19" s="121" t="s">
        <v>112</v>
      </c>
      <c r="C19" s="113">
        <v>3.4679443303673283</v>
      </c>
      <c r="D19" s="115">
        <v>152</v>
      </c>
      <c r="E19" s="114">
        <v>152</v>
      </c>
      <c r="F19" s="114">
        <v>169</v>
      </c>
      <c r="G19" s="114">
        <v>138</v>
      </c>
      <c r="H19" s="140">
        <v>110</v>
      </c>
      <c r="I19" s="115">
        <v>42</v>
      </c>
      <c r="J19" s="116">
        <v>38.18181818181818</v>
      </c>
      <c r="K19"/>
      <c r="L19"/>
      <c r="M19"/>
      <c r="N19"/>
      <c r="O19"/>
      <c r="P19"/>
    </row>
    <row r="20" spans="1:16" s="110" customFormat="1" ht="14.45" customHeight="1" x14ac:dyDescent="0.2">
      <c r="A20" s="120" t="s">
        <v>113</v>
      </c>
      <c r="B20" s="119" t="s">
        <v>116</v>
      </c>
      <c r="C20" s="113">
        <v>97.376226328998399</v>
      </c>
      <c r="D20" s="115">
        <v>4268</v>
      </c>
      <c r="E20" s="114">
        <v>4436</v>
      </c>
      <c r="F20" s="114">
        <v>4421</v>
      </c>
      <c r="G20" s="114">
        <v>4474</v>
      </c>
      <c r="H20" s="140">
        <v>4400</v>
      </c>
      <c r="I20" s="115">
        <v>-132</v>
      </c>
      <c r="J20" s="116">
        <v>-3</v>
      </c>
      <c r="K20"/>
      <c r="L20"/>
      <c r="M20"/>
      <c r="N20"/>
      <c r="O20"/>
      <c r="P20"/>
    </row>
    <row r="21" spans="1:16" s="110" customFormat="1" ht="14.45" customHeight="1" x14ac:dyDescent="0.2">
      <c r="A21" s="123"/>
      <c r="B21" s="124" t="s">
        <v>117</v>
      </c>
      <c r="C21" s="125">
        <v>2.4184348619666896</v>
      </c>
      <c r="D21" s="143">
        <v>106</v>
      </c>
      <c r="E21" s="144">
        <v>107</v>
      </c>
      <c r="F21" s="144">
        <v>112</v>
      </c>
      <c r="G21" s="144">
        <v>100</v>
      </c>
      <c r="H21" s="145">
        <v>105</v>
      </c>
      <c r="I21" s="143">
        <v>1</v>
      </c>
      <c r="J21" s="146">
        <v>0.95238095238095233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121792</v>
      </c>
      <c r="E23" s="114">
        <v>126422</v>
      </c>
      <c r="F23" s="114">
        <v>126864</v>
      </c>
      <c r="G23" s="114">
        <v>128228</v>
      </c>
      <c r="H23" s="140">
        <v>125044</v>
      </c>
      <c r="I23" s="115">
        <v>-3252</v>
      </c>
      <c r="J23" s="116">
        <v>-2.6006845590352197</v>
      </c>
      <c r="K23"/>
      <c r="L23"/>
      <c r="M23"/>
      <c r="N23"/>
      <c r="O23"/>
      <c r="P23"/>
    </row>
    <row r="24" spans="1:16" s="110" customFormat="1" ht="14.45" customHeight="1" x14ac:dyDescent="0.2">
      <c r="A24" s="120" t="s">
        <v>105</v>
      </c>
      <c r="B24" s="119" t="s">
        <v>106</v>
      </c>
      <c r="C24" s="113">
        <v>44.745139253809775</v>
      </c>
      <c r="D24" s="115">
        <v>54496</v>
      </c>
      <c r="E24" s="114">
        <v>56221</v>
      </c>
      <c r="F24" s="114">
        <v>56337</v>
      </c>
      <c r="G24" s="114">
        <v>56991</v>
      </c>
      <c r="H24" s="140">
        <v>55648</v>
      </c>
      <c r="I24" s="115">
        <v>-1152</v>
      </c>
      <c r="J24" s="116">
        <v>-2.0701552616446235</v>
      </c>
      <c r="K24"/>
      <c r="L24"/>
      <c r="M24"/>
      <c r="N24"/>
      <c r="O24"/>
      <c r="P24"/>
    </row>
    <row r="25" spans="1:16" s="110" customFormat="1" ht="14.45" customHeight="1" x14ac:dyDescent="0.2">
      <c r="A25" s="120"/>
      <c r="B25" s="119" t="s">
        <v>107</v>
      </c>
      <c r="C25" s="113">
        <v>55.254860746190225</v>
      </c>
      <c r="D25" s="115">
        <v>67296</v>
      </c>
      <c r="E25" s="114">
        <v>70201</v>
      </c>
      <c r="F25" s="114">
        <v>70527</v>
      </c>
      <c r="G25" s="114">
        <v>71237</v>
      </c>
      <c r="H25" s="140">
        <v>69396</v>
      </c>
      <c r="I25" s="115">
        <v>-2100</v>
      </c>
      <c r="J25" s="116">
        <v>-3.0261110150440946</v>
      </c>
      <c r="K25"/>
      <c r="L25"/>
      <c r="M25"/>
      <c r="N25"/>
      <c r="O25"/>
      <c r="P25"/>
    </row>
    <row r="26" spans="1:16" s="110" customFormat="1" ht="14.45" customHeight="1" x14ac:dyDescent="0.2">
      <c r="A26" s="118" t="s">
        <v>105</v>
      </c>
      <c r="B26" s="121" t="s">
        <v>108</v>
      </c>
      <c r="C26" s="113">
        <v>15.221853652128219</v>
      </c>
      <c r="D26" s="115">
        <v>18539</v>
      </c>
      <c r="E26" s="114">
        <v>19536</v>
      </c>
      <c r="F26" s="114">
        <v>19583</v>
      </c>
      <c r="G26" s="114">
        <v>20556</v>
      </c>
      <c r="H26" s="140">
        <v>18278</v>
      </c>
      <c r="I26" s="115">
        <v>261</v>
      </c>
      <c r="J26" s="116">
        <v>1.4279461647882701</v>
      </c>
      <c r="K26"/>
      <c r="L26"/>
      <c r="M26"/>
      <c r="N26"/>
      <c r="O26"/>
      <c r="P26"/>
    </row>
    <row r="27" spans="1:16" s="110" customFormat="1" ht="14.45" customHeight="1" x14ac:dyDescent="0.2">
      <c r="A27" s="118"/>
      <c r="B27" s="121" t="s">
        <v>109</v>
      </c>
      <c r="C27" s="113">
        <v>41.124211770888074</v>
      </c>
      <c r="D27" s="115">
        <v>50086</v>
      </c>
      <c r="E27" s="114">
        <v>52315</v>
      </c>
      <c r="F27" s="114">
        <v>52419</v>
      </c>
      <c r="G27" s="114">
        <v>52835</v>
      </c>
      <c r="H27" s="140">
        <v>52954</v>
      </c>
      <c r="I27" s="115">
        <v>-2868</v>
      </c>
      <c r="J27" s="116">
        <v>-5.4160214525814858</v>
      </c>
      <c r="K27"/>
      <c r="L27"/>
      <c r="M27"/>
      <c r="N27"/>
      <c r="O27"/>
      <c r="P27"/>
    </row>
    <row r="28" spans="1:16" s="110" customFormat="1" ht="14.45" customHeight="1" x14ac:dyDescent="0.2">
      <c r="A28" s="118"/>
      <c r="B28" s="121" t="s">
        <v>110</v>
      </c>
      <c r="C28" s="113">
        <v>21.836409616395166</v>
      </c>
      <c r="D28" s="115">
        <v>26595</v>
      </c>
      <c r="E28" s="114">
        <v>27262</v>
      </c>
      <c r="F28" s="114">
        <v>27616</v>
      </c>
      <c r="G28" s="114">
        <v>28005</v>
      </c>
      <c r="H28" s="140">
        <v>28144</v>
      </c>
      <c r="I28" s="115">
        <v>-1549</v>
      </c>
      <c r="J28" s="116">
        <v>-5.503837407617965</v>
      </c>
      <c r="K28"/>
      <c r="L28"/>
      <c r="M28"/>
      <c r="N28"/>
      <c r="O28"/>
      <c r="P28"/>
    </row>
    <row r="29" spans="1:16" s="110" customFormat="1" ht="14.45" customHeight="1" x14ac:dyDescent="0.2">
      <c r="A29" s="118"/>
      <c r="B29" s="121" t="s">
        <v>111</v>
      </c>
      <c r="C29" s="113">
        <v>21.816703888596951</v>
      </c>
      <c r="D29" s="115">
        <v>26571</v>
      </c>
      <c r="E29" s="114">
        <v>27308</v>
      </c>
      <c r="F29" s="114">
        <v>27245</v>
      </c>
      <c r="G29" s="114">
        <v>26831</v>
      </c>
      <c r="H29" s="140">
        <v>25668</v>
      </c>
      <c r="I29" s="115">
        <v>903</v>
      </c>
      <c r="J29" s="116">
        <v>3.5179990649836372</v>
      </c>
      <c r="K29"/>
      <c r="L29"/>
      <c r="M29"/>
      <c r="N29"/>
      <c r="O29"/>
      <c r="P29"/>
    </row>
    <row r="30" spans="1:16" s="110" customFormat="1" ht="14.45" customHeight="1" x14ac:dyDescent="0.2">
      <c r="A30" s="120"/>
      <c r="B30" s="121" t="s">
        <v>112</v>
      </c>
      <c r="C30" s="113">
        <v>2.6225039411455597</v>
      </c>
      <c r="D30" s="115">
        <v>3194</v>
      </c>
      <c r="E30" s="114">
        <v>3314</v>
      </c>
      <c r="F30" s="114">
        <v>3386</v>
      </c>
      <c r="G30" s="114">
        <v>2857</v>
      </c>
      <c r="H30" s="140">
        <v>2762</v>
      </c>
      <c r="I30" s="115">
        <v>432</v>
      </c>
      <c r="J30" s="116">
        <v>15.640839971035481</v>
      </c>
      <c r="K30"/>
      <c r="L30"/>
      <c r="M30"/>
      <c r="N30"/>
      <c r="O30"/>
      <c r="P30"/>
    </row>
    <row r="31" spans="1:16" s="110" customFormat="1" ht="14.45" customHeight="1" x14ac:dyDescent="0.2">
      <c r="A31" s="120" t="s">
        <v>113</v>
      </c>
      <c r="B31" s="119" t="s">
        <v>116</v>
      </c>
      <c r="C31" s="113">
        <v>93.941309774040988</v>
      </c>
      <c r="D31" s="115">
        <v>114413</v>
      </c>
      <c r="E31" s="114">
        <v>118509</v>
      </c>
      <c r="F31" s="114">
        <v>119471</v>
      </c>
      <c r="G31" s="114">
        <v>120876</v>
      </c>
      <c r="H31" s="140">
        <v>118079</v>
      </c>
      <c r="I31" s="115">
        <v>-3666</v>
      </c>
      <c r="J31" s="116">
        <v>-3.104701089948255</v>
      </c>
      <c r="K31"/>
      <c r="L31"/>
      <c r="M31"/>
      <c r="N31"/>
      <c r="O31"/>
      <c r="P31"/>
    </row>
    <row r="32" spans="1:16" s="110" customFormat="1" ht="14.45" customHeight="1" x14ac:dyDescent="0.2">
      <c r="A32" s="123"/>
      <c r="B32" s="124" t="s">
        <v>117</v>
      </c>
      <c r="C32" s="125">
        <v>5.8838018917498687</v>
      </c>
      <c r="D32" s="143">
        <v>7166</v>
      </c>
      <c r="E32" s="144">
        <v>7696</v>
      </c>
      <c r="F32" s="144">
        <v>7177</v>
      </c>
      <c r="G32" s="144">
        <v>7128</v>
      </c>
      <c r="H32" s="145">
        <v>6741</v>
      </c>
      <c r="I32" s="143">
        <v>425</v>
      </c>
      <c r="J32" s="146">
        <v>6.3047025663848091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5041</v>
      </c>
      <c r="E56" s="114">
        <v>5192</v>
      </c>
      <c r="F56" s="114">
        <v>5238</v>
      </c>
      <c r="G56" s="114">
        <v>5349</v>
      </c>
      <c r="H56" s="140">
        <v>5170</v>
      </c>
      <c r="I56" s="115">
        <v>-129</v>
      </c>
      <c r="J56" s="116">
        <v>-2.495164410058027</v>
      </c>
      <c r="K56"/>
      <c r="L56"/>
      <c r="M56"/>
      <c r="N56"/>
      <c r="O56"/>
      <c r="P56"/>
    </row>
    <row r="57" spans="1:16" s="110" customFormat="1" ht="14.45" customHeight="1" x14ac:dyDescent="0.2">
      <c r="A57" s="120" t="s">
        <v>105</v>
      </c>
      <c r="B57" s="119" t="s">
        <v>106</v>
      </c>
      <c r="C57" s="113">
        <v>45.546518547907162</v>
      </c>
      <c r="D57" s="115">
        <v>2296</v>
      </c>
      <c r="E57" s="114">
        <v>2349</v>
      </c>
      <c r="F57" s="114">
        <v>2401</v>
      </c>
      <c r="G57" s="114">
        <v>2439</v>
      </c>
      <c r="H57" s="140">
        <v>2348</v>
      </c>
      <c r="I57" s="115">
        <v>-52</v>
      </c>
      <c r="J57" s="116">
        <v>-2.2146507666098807</v>
      </c>
    </row>
    <row r="58" spans="1:16" s="110" customFormat="1" ht="14.45" customHeight="1" x14ac:dyDescent="0.2">
      <c r="A58" s="120"/>
      <c r="B58" s="119" t="s">
        <v>107</v>
      </c>
      <c r="C58" s="113">
        <v>54.453481452092838</v>
      </c>
      <c r="D58" s="115">
        <v>2745</v>
      </c>
      <c r="E58" s="114">
        <v>2843</v>
      </c>
      <c r="F58" s="114">
        <v>2837</v>
      </c>
      <c r="G58" s="114">
        <v>2910</v>
      </c>
      <c r="H58" s="140">
        <v>2822</v>
      </c>
      <c r="I58" s="115">
        <v>-77</v>
      </c>
      <c r="J58" s="116">
        <v>-2.7285613040396881</v>
      </c>
    </row>
    <row r="59" spans="1:16" s="110" customFormat="1" ht="14.45" customHeight="1" x14ac:dyDescent="0.2">
      <c r="A59" s="118" t="s">
        <v>105</v>
      </c>
      <c r="B59" s="121" t="s">
        <v>108</v>
      </c>
      <c r="C59" s="113">
        <v>11.58500297560008</v>
      </c>
      <c r="D59" s="115">
        <v>584</v>
      </c>
      <c r="E59" s="114">
        <v>603</v>
      </c>
      <c r="F59" s="114">
        <v>627</v>
      </c>
      <c r="G59" s="114">
        <v>692</v>
      </c>
      <c r="H59" s="140">
        <v>579</v>
      </c>
      <c r="I59" s="115">
        <v>5</v>
      </c>
      <c r="J59" s="116">
        <v>0.86355785837651122</v>
      </c>
    </row>
    <row r="60" spans="1:16" s="110" customFormat="1" ht="14.45" customHeight="1" x14ac:dyDescent="0.2">
      <c r="A60" s="118"/>
      <c r="B60" s="121" t="s">
        <v>109</v>
      </c>
      <c r="C60" s="113">
        <v>37.909145010910535</v>
      </c>
      <c r="D60" s="115">
        <v>1911</v>
      </c>
      <c r="E60" s="114">
        <v>2005</v>
      </c>
      <c r="F60" s="114">
        <v>2016</v>
      </c>
      <c r="G60" s="114">
        <v>2049</v>
      </c>
      <c r="H60" s="140">
        <v>2063</v>
      </c>
      <c r="I60" s="115">
        <v>-152</v>
      </c>
      <c r="J60" s="116">
        <v>-7.3679108095007271</v>
      </c>
    </row>
    <row r="61" spans="1:16" s="110" customFormat="1" ht="14.45" customHeight="1" x14ac:dyDescent="0.2">
      <c r="A61" s="118"/>
      <c r="B61" s="121" t="s">
        <v>110</v>
      </c>
      <c r="C61" s="113">
        <v>25.887720690339219</v>
      </c>
      <c r="D61" s="115">
        <v>1305</v>
      </c>
      <c r="E61" s="114">
        <v>1324</v>
      </c>
      <c r="F61" s="114">
        <v>1347</v>
      </c>
      <c r="G61" s="114">
        <v>1389</v>
      </c>
      <c r="H61" s="140">
        <v>1389</v>
      </c>
      <c r="I61" s="115">
        <v>-84</v>
      </c>
      <c r="J61" s="116">
        <v>-6.0475161987041037</v>
      </c>
    </row>
    <row r="62" spans="1:16" s="110" customFormat="1" ht="14.45" customHeight="1" x14ac:dyDescent="0.2">
      <c r="A62" s="120"/>
      <c r="B62" s="121" t="s">
        <v>111</v>
      </c>
      <c r="C62" s="113">
        <v>24.61813132315017</v>
      </c>
      <c r="D62" s="115">
        <v>1241</v>
      </c>
      <c r="E62" s="114">
        <v>1260</v>
      </c>
      <c r="F62" s="114">
        <v>1248</v>
      </c>
      <c r="G62" s="114">
        <v>1219</v>
      </c>
      <c r="H62" s="140">
        <v>1139</v>
      </c>
      <c r="I62" s="115">
        <v>102</v>
      </c>
      <c r="J62" s="116">
        <v>8.9552238805970141</v>
      </c>
    </row>
    <row r="63" spans="1:16" s="110" customFormat="1" ht="14.45" customHeight="1" x14ac:dyDescent="0.2">
      <c r="A63" s="120"/>
      <c r="B63" s="121" t="s">
        <v>112</v>
      </c>
      <c r="C63" s="113">
        <v>3.6302320968061892</v>
      </c>
      <c r="D63" s="115">
        <v>183</v>
      </c>
      <c r="E63" s="114">
        <v>175</v>
      </c>
      <c r="F63" s="114">
        <v>177</v>
      </c>
      <c r="G63" s="114">
        <v>138</v>
      </c>
      <c r="H63" s="140">
        <v>130</v>
      </c>
      <c r="I63" s="115">
        <v>53</v>
      </c>
      <c r="J63" s="116">
        <v>40.769230769230766</v>
      </c>
    </row>
    <row r="64" spans="1:16" s="110" customFormat="1" ht="14.45" customHeight="1" x14ac:dyDescent="0.2">
      <c r="A64" s="120" t="s">
        <v>113</v>
      </c>
      <c r="B64" s="119" t="s">
        <v>116</v>
      </c>
      <c r="C64" s="113">
        <v>97.599682602658206</v>
      </c>
      <c r="D64" s="115">
        <v>4920</v>
      </c>
      <c r="E64" s="114">
        <v>5063</v>
      </c>
      <c r="F64" s="114">
        <v>5113</v>
      </c>
      <c r="G64" s="114">
        <v>5215</v>
      </c>
      <c r="H64" s="140">
        <v>5050</v>
      </c>
      <c r="I64" s="115">
        <v>-130</v>
      </c>
      <c r="J64" s="116">
        <v>-2.5742574257425743</v>
      </c>
    </row>
    <row r="65" spans="1:10" s="110" customFormat="1" ht="14.45" customHeight="1" x14ac:dyDescent="0.2">
      <c r="A65" s="123"/>
      <c r="B65" s="124" t="s">
        <v>117</v>
      </c>
      <c r="C65" s="125">
        <v>2.2217813925808372</v>
      </c>
      <c r="D65" s="143">
        <v>112</v>
      </c>
      <c r="E65" s="144">
        <v>120</v>
      </c>
      <c r="F65" s="144">
        <v>117</v>
      </c>
      <c r="G65" s="144">
        <v>126</v>
      </c>
      <c r="H65" s="145">
        <v>113</v>
      </c>
      <c r="I65" s="143">
        <v>-1</v>
      </c>
      <c r="J65" s="146">
        <v>-0.88495575221238942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4383</v>
      </c>
      <c r="G11" s="114">
        <v>4552</v>
      </c>
      <c r="H11" s="114">
        <v>4541</v>
      </c>
      <c r="I11" s="114">
        <v>4582</v>
      </c>
      <c r="J11" s="140">
        <v>4512</v>
      </c>
      <c r="K11" s="114">
        <v>-129</v>
      </c>
      <c r="L11" s="116">
        <v>-2.8590425531914891</v>
      </c>
    </row>
    <row r="12" spans="1:17" s="110" customFormat="1" ht="24" customHeight="1" x14ac:dyDescent="0.2">
      <c r="A12" s="604" t="s">
        <v>185</v>
      </c>
      <c r="B12" s="605"/>
      <c r="C12" s="605"/>
      <c r="D12" s="606"/>
      <c r="E12" s="113">
        <v>44.581336983801052</v>
      </c>
      <c r="F12" s="115">
        <v>1954</v>
      </c>
      <c r="G12" s="114">
        <v>2014</v>
      </c>
      <c r="H12" s="114">
        <v>2038</v>
      </c>
      <c r="I12" s="114">
        <v>2055</v>
      </c>
      <c r="J12" s="140">
        <v>2000</v>
      </c>
      <c r="K12" s="114">
        <v>-46</v>
      </c>
      <c r="L12" s="116">
        <v>-2.2999999999999998</v>
      </c>
    </row>
    <row r="13" spans="1:17" s="110" customFormat="1" ht="15" customHeight="1" x14ac:dyDescent="0.2">
      <c r="A13" s="120"/>
      <c r="B13" s="612" t="s">
        <v>107</v>
      </c>
      <c r="C13" s="612"/>
      <c r="E13" s="113">
        <v>55.418663016198948</v>
      </c>
      <c r="F13" s="115">
        <v>2429</v>
      </c>
      <c r="G13" s="114">
        <v>2538</v>
      </c>
      <c r="H13" s="114">
        <v>2503</v>
      </c>
      <c r="I13" s="114">
        <v>2527</v>
      </c>
      <c r="J13" s="140">
        <v>2512</v>
      </c>
      <c r="K13" s="114">
        <v>-83</v>
      </c>
      <c r="L13" s="116">
        <v>-3.3041401273885351</v>
      </c>
    </row>
    <row r="14" spans="1:17" s="110" customFormat="1" ht="22.5" customHeight="1" x14ac:dyDescent="0.2">
      <c r="A14" s="604" t="s">
        <v>186</v>
      </c>
      <c r="B14" s="605"/>
      <c r="C14" s="605"/>
      <c r="D14" s="606"/>
      <c r="E14" s="113">
        <v>11.909650924024641</v>
      </c>
      <c r="F14" s="115">
        <v>522</v>
      </c>
      <c r="G14" s="114">
        <v>563</v>
      </c>
      <c r="H14" s="114">
        <v>552</v>
      </c>
      <c r="I14" s="114">
        <v>605</v>
      </c>
      <c r="J14" s="140">
        <v>555</v>
      </c>
      <c r="K14" s="114">
        <v>-33</v>
      </c>
      <c r="L14" s="116">
        <v>-5.9459459459459456</v>
      </c>
    </row>
    <row r="15" spans="1:17" s="110" customFormat="1" ht="15" customHeight="1" x14ac:dyDescent="0.2">
      <c r="A15" s="120"/>
      <c r="B15" s="119"/>
      <c r="C15" s="258" t="s">
        <v>106</v>
      </c>
      <c r="E15" s="113">
        <v>39.463601532567047</v>
      </c>
      <c r="F15" s="115">
        <v>206</v>
      </c>
      <c r="G15" s="114">
        <v>220</v>
      </c>
      <c r="H15" s="114">
        <v>223</v>
      </c>
      <c r="I15" s="114">
        <v>238</v>
      </c>
      <c r="J15" s="140">
        <v>216</v>
      </c>
      <c r="K15" s="114">
        <v>-10</v>
      </c>
      <c r="L15" s="116">
        <v>-4.6296296296296298</v>
      </c>
    </row>
    <row r="16" spans="1:17" s="110" customFormat="1" ht="15" customHeight="1" x14ac:dyDescent="0.2">
      <c r="A16" s="120"/>
      <c r="B16" s="119"/>
      <c r="C16" s="258" t="s">
        <v>107</v>
      </c>
      <c r="E16" s="113">
        <v>60.536398467432953</v>
      </c>
      <c r="F16" s="115">
        <v>316</v>
      </c>
      <c r="G16" s="114">
        <v>343</v>
      </c>
      <c r="H16" s="114">
        <v>329</v>
      </c>
      <c r="I16" s="114">
        <v>367</v>
      </c>
      <c r="J16" s="140">
        <v>339</v>
      </c>
      <c r="K16" s="114">
        <v>-23</v>
      </c>
      <c r="L16" s="116">
        <v>-6.7846607669616521</v>
      </c>
    </row>
    <row r="17" spans="1:12" s="110" customFormat="1" ht="15" customHeight="1" x14ac:dyDescent="0.2">
      <c r="A17" s="120"/>
      <c r="B17" s="121" t="s">
        <v>109</v>
      </c>
      <c r="C17" s="258"/>
      <c r="E17" s="113">
        <v>38.215833903718917</v>
      </c>
      <c r="F17" s="115">
        <v>1675</v>
      </c>
      <c r="G17" s="114">
        <v>1750</v>
      </c>
      <c r="H17" s="114">
        <v>1735</v>
      </c>
      <c r="I17" s="114">
        <v>1731</v>
      </c>
      <c r="J17" s="140">
        <v>1762</v>
      </c>
      <c r="K17" s="114">
        <v>-87</v>
      </c>
      <c r="L17" s="116">
        <v>-4.937570942111237</v>
      </c>
    </row>
    <row r="18" spans="1:12" s="110" customFormat="1" ht="15" customHeight="1" x14ac:dyDescent="0.2">
      <c r="A18" s="120"/>
      <c r="B18" s="119"/>
      <c r="C18" s="258" t="s">
        <v>106</v>
      </c>
      <c r="E18" s="113">
        <v>39.940298507462686</v>
      </c>
      <c r="F18" s="115">
        <v>669</v>
      </c>
      <c r="G18" s="114">
        <v>681</v>
      </c>
      <c r="H18" s="114">
        <v>690</v>
      </c>
      <c r="I18" s="114">
        <v>697</v>
      </c>
      <c r="J18" s="140">
        <v>702</v>
      </c>
      <c r="K18" s="114">
        <v>-33</v>
      </c>
      <c r="L18" s="116">
        <v>-4.700854700854701</v>
      </c>
    </row>
    <row r="19" spans="1:12" s="110" customFormat="1" ht="15" customHeight="1" x14ac:dyDescent="0.2">
      <c r="A19" s="120"/>
      <c r="B19" s="119"/>
      <c r="C19" s="258" t="s">
        <v>107</v>
      </c>
      <c r="E19" s="113">
        <v>60.059701492537314</v>
      </c>
      <c r="F19" s="115">
        <v>1006</v>
      </c>
      <c r="G19" s="114">
        <v>1069</v>
      </c>
      <c r="H19" s="114">
        <v>1045</v>
      </c>
      <c r="I19" s="114">
        <v>1034</v>
      </c>
      <c r="J19" s="140">
        <v>1060</v>
      </c>
      <c r="K19" s="114">
        <v>-54</v>
      </c>
      <c r="L19" s="116">
        <v>-5.0943396226415096</v>
      </c>
    </row>
    <row r="20" spans="1:12" s="110" customFormat="1" ht="15" customHeight="1" x14ac:dyDescent="0.2">
      <c r="A20" s="120"/>
      <c r="B20" s="121" t="s">
        <v>110</v>
      </c>
      <c r="C20" s="258"/>
      <c r="E20" s="113">
        <v>25.462012320328544</v>
      </c>
      <c r="F20" s="115">
        <v>1116</v>
      </c>
      <c r="G20" s="114">
        <v>1139</v>
      </c>
      <c r="H20" s="114">
        <v>1145</v>
      </c>
      <c r="I20" s="114">
        <v>1165</v>
      </c>
      <c r="J20" s="140">
        <v>1192</v>
      </c>
      <c r="K20" s="114">
        <v>-76</v>
      </c>
      <c r="L20" s="116">
        <v>-6.375838926174497</v>
      </c>
    </row>
    <row r="21" spans="1:12" s="110" customFormat="1" ht="15" customHeight="1" x14ac:dyDescent="0.2">
      <c r="A21" s="120"/>
      <c r="B21" s="119"/>
      <c r="C21" s="258" t="s">
        <v>106</v>
      </c>
      <c r="E21" s="113">
        <v>39.784946236559136</v>
      </c>
      <c r="F21" s="115">
        <v>444</v>
      </c>
      <c r="G21" s="114">
        <v>467</v>
      </c>
      <c r="H21" s="114">
        <v>478</v>
      </c>
      <c r="I21" s="114">
        <v>490</v>
      </c>
      <c r="J21" s="140">
        <v>499</v>
      </c>
      <c r="K21" s="114">
        <v>-55</v>
      </c>
      <c r="L21" s="116">
        <v>-11.022044088176353</v>
      </c>
    </row>
    <row r="22" spans="1:12" s="110" customFormat="1" ht="15" customHeight="1" x14ac:dyDescent="0.2">
      <c r="A22" s="120"/>
      <c r="B22" s="119"/>
      <c r="C22" s="258" t="s">
        <v>107</v>
      </c>
      <c r="E22" s="113">
        <v>60.215053763440864</v>
      </c>
      <c r="F22" s="115">
        <v>672</v>
      </c>
      <c r="G22" s="114">
        <v>672</v>
      </c>
      <c r="H22" s="114">
        <v>667</v>
      </c>
      <c r="I22" s="114">
        <v>675</v>
      </c>
      <c r="J22" s="140">
        <v>693</v>
      </c>
      <c r="K22" s="114">
        <v>-21</v>
      </c>
      <c r="L22" s="116">
        <v>-3.0303030303030303</v>
      </c>
    </row>
    <row r="23" spans="1:12" s="110" customFormat="1" ht="15" customHeight="1" x14ac:dyDescent="0.2">
      <c r="A23" s="120"/>
      <c r="B23" s="121" t="s">
        <v>111</v>
      </c>
      <c r="C23" s="258"/>
      <c r="E23" s="113">
        <v>24.412502851927904</v>
      </c>
      <c r="F23" s="115">
        <v>1070</v>
      </c>
      <c r="G23" s="114">
        <v>1100</v>
      </c>
      <c r="H23" s="114">
        <v>1109</v>
      </c>
      <c r="I23" s="114">
        <v>1081</v>
      </c>
      <c r="J23" s="140">
        <v>1003</v>
      </c>
      <c r="K23" s="114">
        <v>67</v>
      </c>
      <c r="L23" s="116">
        <v>6.6799601196410769</v>
      </c>
    </row>
    <row r="24" spans="1:12" s="110" customFormat="1" ht="15" customHeight="1" x14ac:dyDescent="0.2">
      <c r="A24" s="120"/>
      <c r="B24" s="119"/>
      <c r="C24" s="258" t="s">
        <v>106</v>
      </c>
      <c r="E24" s="113">
        <v>59.345794392523366</v>
      </c>
      <c r="F24" s="115">
        <v>635</v>
      </c>
      <c r="G24" s="114">
        <v>646</v>
      </c>
      <c r="H24" s="114">
        <v>647</v>
      </c>
      <c r="I24" s="114">
        <v>630</v>
      </c>
      <c r="J24" s="140">
        <v>583</v>
      </c>
      <c r="K24" s="114">
        <v>52</v>
      </c>
      <c r="L24" s="116">
        <v>8.9193825042881638</v>
      </c>
    </row>
    <row r="25" spans="1:12" s="110" customFormat="1" ht="15" customHeight="1" x14ac:dyDescent="0.2">
      <c r="A25" s="120"/>
      <c r="B25" s="119"/>
      <c r="C25" s="258" t="s">
        <v>107</v>
      </c>
      <c r="E25" s="113">
        <v>40.654205607476634</v>
      </c>
      <c r="F25" s="115">
        <v>435</v>
      </c>
      <c r="G25" s="114">
        <v>454</v>
      </c>
      <c r="H25" s="114">
        <v>462</v>
      </c>
      <c r="I25" s="114">
        <v>451</v>
      </c>
      <c r="J25" s="140">
        <v>420</v>
      </c>
      <c r="K25" s="114">
        <v>15</v>
      </c>
      <c r="L25" s="116">
        <v>3.5714285714285716</v>
      </c>
    </row>
    <row r="26" spans="1:12" s="110" customFormat="1" ht="15" customHeight="1" x14ac:dyDescent="0.2">
      <c r="A26" s="120"/>
      <c r="C26" s="121" t="s">
        <v>187</v>
      </c>
      <c r="D26" s="110" t="s">
        <v>188</v>
      </c>
      <c r="E26" s="113">
        <v>3.4679443303673283</v>
      </c>
      <c r="F26" s="115">
        <v>152</v>
      </c>
      <c r="G26" s="114">
        <v>152</v>
      </c>
      <c r="H26" s="114">
        <v>169</v>
      </c>
      <c r="I26" s="114">
        <v>138</v>
      </c>
      <c r="J26" s="140">
        <v>110</v>
      </c>
      <c r="K26" s="114">
        <v>42</v>
      </c>
      <c r="L26" s="116">
        <v>38.18181818181818</v>
      </c>
    </row>
    <row r="27" spans="1:12" s="110" customFormat="1" ht="15" customHeight="1" x14ac:dyDescent="0.2">
      <c r="A27" s="120"/>
      <c r="B27" s="119"/>
      <c r="D27" s="259" t="s">
        <v>106</v>
      </c>
      <c r="E27" s="113">
        <v>61.184210526315788</v>
      </c>
      <c r="F27" s="115">
        <v>93</v>
      </c>
      <c r="G27" s="114">
        <v>89</v>
      </c>
      <c r="H27" s="114">
        <v>98</v>
      </c>
      <c r="I27" s="114">
        <v>74</v>
      </c>
      <c r="J27" s="140">
        <v>62</v>
      </c>
      <c r="K27" s="114">
        <v>31</v>
      </c>
      <c r="L27" s="116">
        <v>50</v>
      </c>
    </row>
    <row r="28" spans="1:12" s="110" customFormat="1" ht="15" customHeight="1" x14ac:dyDescent="0.2">
      <c r="A28" s="120"/>
      <c r="B28" s="119"/>
      <c r="D28" s="259" t="s">
        <v>107</v>
      </c>
      <c r="E28" s="113">
        <v>38.815789473684212</v>
      </c>
      <c r="F28" s="115">
        <v>59</v>
      </c>
      <c r="G28" s="114">
        <v>63</v>
      </c>
      <c r="H28" s="114">
        <v>71</v>
      </c>
      <c r="I28" s="114">
        <v>64</v>
      </c>
      <c r="J28" s="140">
        <v>48</v>
      </c>
      <c r="K28" s="114">
        <v>11</v>
      </c>
      <c r="L28" s="116">
        <v>22.916666666666668</v>
      </c>
    </row>
    <row r="29" spans="1:12" s="110" customFormat="1" ht="24" customHeight="1" x14ac:dyDescent="0.2">
      <c r="A29" s="604" t="s">
        <v>189</v>
      </c>
      <c r="B29" s="605"/>
      <c r="C29" s="605"/>
      <c r="D29" s="606"/>
      <c r="E29" s="113">
        <v>97.376226328998399</v>
      </c>
      <c r="F29" s="115">
        <v>4268</v>
      </c>
      <c r="G29" s="114">
        <v>4436</v>
      </c>
      <c r="H29" s="114">
        <v>4421</v>
      </c>
      <c r="I29" s="114">
        <v>4474</v>
      </c>
      <c r="J29" s="140">
        <v>4400</v>
      </c>
      <c r="K29" s="114">
        <v>-132</v>
      </c>
      <c r="L29" s="116">
        <v>-3</v>
      </c>
    </row>
    <row r="30" spans="1:12" s="110" customFormat="1" ht="15" customHeight="1" x14ac:dyDescent="0.2">
      <c r="A30" s="120"/>
      <c r="B30" s="119"/>
      <c r="C30" s="258" t="s">
        <v>106</v>
      </c>
      <c r="E30" s="113">
        <v>44.634489222118091</v>
      </c>
      <c r="F30" s="115">
        <v>1905</v>
      </c>
      <c r="G30" s="114">
        <v>1956</v>
      </c>
      <c r="H30" s="114">
        <v>1978</v>
      </c>
      <c r="I30" s="114">
        <v>1999</v>
      </c>
      <c r="J30" s="140">
        <v>1944</v>
      </c>
      <c r="K30" s="114">
        <v>-39</v>
      </c>
      <c r="L30" s="116">
        <v>-2.0061728395061729</v>
      </c>
    </row>
    <row r="31" spans="1:12" s="110" customFormat="1" ht="15" customHeight="1" x14ac:dyDescent="0.2">
      <c r="A31" s="120"/>
      <c r="B31" s="119"/>
      <c r="C31" s="258" t="s">
        <v>107</v>
      </c>
      <c r="E31" s="113">
        <v>55.365510777881909</v>
      </c>
      <c r="F31" s="115">
        <v>2363</v>
      </c>
      <c r="G31" s="114">
        <v>2480</v>
      </c>
      <c r="H31" s="114">
        <v>2443</v>
      </c>
      <c r="I31" s="114">
        <v>2475</v>
      </c>
      <c r="J31" s="140">
        <v>2456</v>
      </c>
      <c r="K31" s="114">
        <v>-93</v>
      </c>
      <c r="L31" s="116">
        <v>-3.7866449511400653</v>
      </c>
    </row>
    <row r="32" spans="1:12" s="110" customFormat="1" ht="15" customHeight="1" x14ac:dyDescent="0.2">
      <c r="A32" s="120"/>
      <c r="B32" s="119" t="s">
        <v>117</v>
      </c>
      <c r="C32" s="258"/>
      <c r="E32" s="113">
        <v>2.4184348619666896</v>
      </c>
      <c r="F32" s="114">
        <v>106</v>
      </c>
      <c r="G32" s="114">
        <v>107</v>
      </c>
      <c r="H32" s="114">
        <v>112</v>
      </c>
      <c r="I32" s="114">
        <v>100</v>
      </c>
      <c r="J32" s="140">
        <v>105</v>
      </c>
      <c r="K32" s="114">
        <v>1</v>
      </c>
      <c r="L32" s="116">
        <v>0.95238095238095233</v>
      </c>
    </row>
    <row r="33" spans="1:12" s="110" customFormat="1" ht="15" customHeight="1" x14ac:dyDescent="0.2">
      <c r="A33" s="120"/>
      <c r="B33" s="119"/>
      <c r="C33" s="258" t="s">
        <v>106</v>
      </c>
      <c r="E33" s="113">
        <v>45.283018867924525</v>
      </c>
      <c r="F33" s="114">
        <v>48</v>
      </c>
      <c r="G33" s="114">
        <v>57</v>
      </c>
      <c r="H33" s="114">
        <v>59</v>
      </c>
      <c r="I33" s="114">
        <v>55</v>
      </c>
      <c r="J33" s="140">
        <v>56</v>
      </c>
      <c r="K33" s="114">
        <v>-8</v>
      </c>
      <c r="L33" s="116">
        <v>-14.285714285714286</v>
      </c>
    </row>
    <row r="34" spans="1:12" s="110" customFormat="1" ht="15" customHeight="1" x14ac:dyDescent="0.2">
      <c r="A34" s="120"/>
      <c r="B34" s="119"/>
      <c r="C34" s="258" t="s">
        <v>107</v>
      </c>
      <c r="E34" s="113">
        <v>54.716981132075475</v>
      </c>
      <c r="F34" s="114">
        <v>58</v>
      </c>
      <c r="G34" s="114">
        <v>50</v>
      </c>
      <c r="H34" s="114">
        <v>53</v>
      </c>
      <c r="I34" s="114">
        <v>45</v>
      </c>
      <c r="J34" s="140">
        <v>49</v>
      </c>
      <c r="K34" s="114">
        <v>9</v>
      </c>
      <c r="L34" s="116">
        <v>18.367346938775512</v>
      </c>
    </row>
    <row r="35" spans="1:12" s="110" customFormat="1" ht="24" customHeight="1" x14ac:dyDescent="0.2">
      <c r="A35" s="604" t="s">
        <v>192</v>
      </c>
      <c r="B35" s="605"/>
      <c r="C35" s="605"/>
      <c r="D35" s="606"/>
      <c r="E35" s="113">
        <v>12.046543463381246</v>
      </c>
      <c r="F35" s="114">
        <v>528</v>
      </c>
      <c r="G35" s="114">
        <v>551</v>
      </c>
      <c r="H35" s="114">
        <v>578</v>
      </c>
      <c r="I35" s="114">
        <v>605</v>
      </c>
      <c r="J35" s="114">
        <v>570</v>
      </c>
      <c r="K35" s="318">
        <v>-42</v>
      </c>
      <c r="L35" s="319">
        <v>-7.3684210526315788</v>
      </c>
    </row>
    <row r="36" spans="1:12" s="110" customFormat="1" ht="15" customHeight="1" x14ac:dyDescent="0.2">
      <c r="A36" s="120"/>
      <c r="B36" s="119"/>
      <c r="C36" s="258" t="s">
        <v>106</v>
      </c>
      <c r="E36" s="113">
        <v>41.856060606060609</v>
      </c>
      <c r="F36" s="114">
        <v>221</v>
      </c>
      <c r="G36" s="114">
        <v>234</v>
      </c>
      <c r="H36" s="114">
        <v>248</v>
      </c>
      <c r="I36" s="114">
        <v>258</v>
      </c>
      <c r="J36" s="114">
        <v>248</v>
      </c>
      <c r="K36" s="318">
        <v>-27</v>
      </c>
      <c r="L36" s="116">
        <v>-10.887096774193548</v>
      </c>
    </row>
    <row r="37" spans="1:12" s="110" customFormat="1" ht="15" customHeight="1" x14ac:dyDescent="0.2">
      <c r="A37" s="120"/>
      <c r="B37" s="119"/>
      <c r="C37" s="258" t="s">
        <v>107</v>
      </c>
      <c r="E37" s="113">
        <v>58.143939393939391</v>
      </c>
      <c r="F37" s="114">
        <v>307</v>
      </c>
      <c r="G37" s="114">
        <v>317</v>
      </c>
      <c r="H37" s="114">
        <v>330</v>
      </c>
      <c r="I37" s="114">
        <v>347</v>
      </c>
      <c r="J37" s="140">
        <v>322</v>
      </c>
      <c r="K37" s="114">
        <v>-15</v>
      </c>
      <c r="L37" s="116">
        <v>-4.658385093167702</v>
      </c>
    </row>
    <row r="38" spans="1:12" s="110" customFormat="1" ht="15" customHeight="1" x14ac:dyDescent="0.2">
      <c r="A38" s="120"/>
      <c r="B38" s="119" t="s">
        <v>328</v>
      </c>
      <c r="C38" s="258"/>
      <c r="E38" s="113">
        <v>64.590463153091491</v>
      </c>
      <c r="F38" s="114">
        <v>2831</v>
      </c>
      <c r="G38" s="114">
        <v>2901</v>
      </c>
      <c r="H38" s="114">
        <v>2882</v>
      </c>
      <c r="I38" s="114">
        <v>2895</v>
      </c>
      <c r="J38" s="140">
        <v>2817</v>
      </c>
      <c r="K38" s="114">
        <v>14</v>
      </c>
      <c r="L38" s="116">
        <v>0.4969826056088037</v>
      </c>
    </row>
    <row r="39" spans="1:12" s="110" customFormat="1" ht="15" customHeight="1" x14ac:dyDescent="0.2">
      <c r="A39" s="120"/>
      <c r="B39" s="119"/>
      <c r="C39" s="258" t="s">
        <v>106</v>
      </c>
      <c r="E39" s="113">
        <v>44.754503708936774</v>
      </c>
      <c r="F39" s="115">
        <v>1267</v>
      </c>
      <c r="G39" s="114">
        <v>1290</v>
      </c>
      <c r="H39" s="114">
        <v>1288</v>
      </c>
      <c r="I39" s="114">
        <v>1298</v>
      </c>
      <c r="J39" s="140">
        <v>1242</v>
      </c>
      <c r="K39" s="114">
        <v>25</v>
      </c>
      <c r="L39" s="116">
        <v>2.0128824476650564</v>
      </c>
    </row>
    <row r="40" spans="1:12" s="110" customFormat="1" ht="15" customHeight="1" x14ac:dyDescent="0.2">
      <c r="A40" s="120"/>
      <c r="B40" s="119"/>
      <c r="C40" s="258" t="s">
        <v>107</v>
      </c>
      <c r="E40" s="113">
        <v>55.245496291063226</v>
      </c>
      <c r="F40" s="115">
        <v>1564</v>
      </c>
      <c r="G40" s="114">
        <v>1611</v>
      </c>
      <c r="H40" s="114">
        <v>1594</v>
      </c>
      <c r="I40" s="114">
        <v>1597</v>
      </c>
      <c r="J40" s="140">
        <v>1575</v>
      </c>
      <c r="K40" s="114">
        <v>-11</v>
      </c>
      <c r="L40" s="116">
        <v>-0.69841269841269837</v>
      </c>
    </row>
    <row r="41" spans="1:12" s="110" customFormat="1" ht="15" customHeight="1" x14ac:dyDescent="0.2">
      <c r="A41" s="120"/>
      <c r="B41" s="320" t="s">
        <v>516</v>
      </c>
      <c r="C41" s="258"/>
      <c r="E41" s="113">
        <v>7.9169518594569928</v>
      </c>
      <c r="F41" s="115">
        <v>347</v>
      </c>
      <c r="G41" s="114">
        <v>364</v>
      </c>
      <c r="H41" s="114">
        <v>368</v>
      </c>
      <c r="I41" s="114">
        <v>363</v>
      </c>
      <c r="J41" s="140">
        <v>366</v>
      </c>
      <c r="K41" s="114">
        <v>-19</v>
      </c>
      <c r="L41" s="116">
        <v>-5.1912568306010929</v>
      </c>
    </row>
    <row r="42" spans="1:12" s="110" customFormat="1" ht="15" customHeight="1" x14ac:dyDescent="0.2">
      <c r="A42" s="120"/>
      <c r="B42" s="119"/>
      <c r="C42" s="268" t="s">
        <v>106</v>
      </c>
      <c r="D42" s="182"/>
      <c r="E42" s="113">
        <v>44.668587896253605</v>
      </c>
      <c r="F42" s="115">
        <v>155</v>
      </c>
      <c r="G42" s="114">
        <v>156</v>
      </c>
      <c r="H42" s="114">
        <v>172</v>
      </c>
      <c r="I42" s="114">
        <v>167</v>
      </c>
      <c r="J42" s="140">
        <v>162</v>
      </c>
      <c r="K42" s="114">
        <v>-7</v>
      </c>
      <c r="L42" s="116">
        <v>-4.3209876543209873</v>
      </c>
    </row>
    <row r="43" spans="1:12" s="110" customFormat="1" ht="15" customHeight="1" x14ac:dyDescent="0.2">
      <c r="A43" s="120"/>
      <c r="B43" s="119"/>
      <c r="C43" s="268" t="s">
        <v>107</v>
      </c>
      <c r="D43" s="182"/>
      <c r="E43" s="113">
        <v>55.331412103746395</v>
      </c>
      <c r="F43" s="115">
        <v>192</v>
      </c>
      <c r="G43" s="114">
        <v>208</v>
      </c>
      <c r="H43" s="114">
        <v>196</v>
      </c>
      <c r="I43" s="114">
        <v>196</v>
      </c>
      <c r="J43" s="140">
        <v>204</v>
      </c>
      <c r="K43" s="114">
        <v>-12</v>
      </c>
      <c r="L43" s="116">
        <v>-5.882352941176471</v>
      </c>
    </row>
    <row r="44" spans="1:12" s="110" customFormat="1" ht="15" customHeight="1" x14ac:dyDescent="0.2">
      <c r="A44" s="120"/>
      <c r="B44" s="119" t="s">
        <v>205</v>
      </c>
      <c r="C44" s="268"/>
      <c r="D44" s="182"/>
      <c r="E44" s="113">
        <v>15.446041524070271</v>
      </c>
      <c r="F44" s="115">
        <v>677</v>
      </c>
      <c r="G44" s="114">
        <v>736</v>
      </c>
      <c r="H44" s="114">
        <v>713</v>
      </c>
      <c r="I44" s="114">
        <v>719</v>
      </c>
      <c r="J44" s="140">
        <v>759</v>
      </c>
      <c r="K44" s="114">
        <v>-82</v>
      </c>
      <c r="L44" s="116">
        <v>-10.803689064558629</v>
      </c>
    </row>
    <row r="45" spans="1:12" s="110" customFormat="1" ht="15" customHeight="1" x14ac:dyDescent="0.2">
      <c r="A45" s="120"/>
      <c r="B45" s="119"/>
      <c r="C45" s="268" t="s">
        <v>106</v>
      </c>
      <c r="D45" s="182"/>
      <c r="E45" s="113">
        <v>45.937961595273265</v>
      </c>
      <c r="F45" s="115">
        <v>311</v>
      </c>
      <c r="G45" s="114">
        <v>334</v>
      </c>
      <c r="H45" s="114">
        <v>330</v>
      </c>
      <c r="I45" s="114">
        <v>332</v>
      </c>
      <c r="J45" s="140">
        <v>348</v>
      </c>
      <c r="K45" s="114">
        <v>-37</v>
      </c>
      <c r="L45" s="116">
        <v>-10.632183908045977</v>
      </c>
    </row>
    <row r="46" spans="1:12" s="110" customFormat="1" ht="15" customHeight="1" x14ac:dyDescent="0.2">
      <c r="A46" s="123"/>
      <c r="B46" s="124"/>
      <c r="C46" s="260" t="s">
        <v>107</v>
      </c>
      <c r="D46" s="261"/>
      <c r="E46" s="125">
        <v>54.062038404726735</v>
      </c>
      <c r="F46" s="143">
        <v>366</v>
      </c>
      <c r="G46" s="144">
        <v>402</v>
      </c>
      <c r="H46" s="144">
        <v>383</v>
      </c>
      <c r="I46" s="144">
        <v>387</v>
      </c>
      <c r="J46" s="145">
        <v>411</v>
      </c>
      <c r="K46" s="144">
        <v>-45</v>
      </c>
      <c r="L46" s="146">
        <v>-10.948905109489051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4383</v>
      </c>
      <c r="E11" s="114">
        <v>4552</v>
      </c>
      <c r="F11" s="114">
        <v>4541</v>
      </c>
      <c r="G11" s="114">
        <v>4582</v>
      </c>
      <c r="H11" s="140">
        <v>4512</v>
      </c>
      <c r="I11" s="115">
        <v>-129</v>
      </c>
      <c r="J11" s="116">
        <v>-2.8590425531914891</v>
      </c>
    </row>
    <row r="12" spans="1:15" s="110" customFormat="1" ht="24.95" customHeight="1" x14ac:dyDescent="0.2">
      <c r="A12" s="193" t="s">
        <v>132</v>
      </c>
      <c r="B12" s="194" t="s">
        <v>133</v>
      </c>
      <c r="C12" s="113">
        <v>7.5519050878393799</v>
      </c>
      <c r="D12" s="115">
        <v>331</v>
      </c>
      <c r="E12" s="114">
        <v>325</v>
      </c>
      <c r="F12" s="114">
        <v>337</v>
      </c>
      <c r="G12" s="114">
        <v>342</v>
      </c>
      <c r="H12" s="140">
        <v>321</v>
      </c>
      <c r="I12" s="115">
        <v>10</v>
      </c>
      <c r="J12" s="116">
        <v>3.1152647975077881</v>
      </c>
    </row>
    <row r="13" spans="1:15" s="110" customFormat="1" ht="24.95" customHeight="1" x14ac:dyDescent="0.2">
      <c r="A13" s="193" t="s">
        <v>134</v>
      </c>
      <c r="B13" s="199" t="s">
        <v>214</v>
      </c>
      <c r="C13" s="113">
        <v>0.73009354323522702</v>
      </c>
      <c r="D13" s="115">
        <v>32</v>
      </c>
      <c r="E13" s="114">
        <v>34</v>
      </c>
      <c r="F13" s="114">
        <v>34</v>
      </c>
      <c r="G13" s="114">
        <v>38</v>
      </c>
      <c r="H13" s="140">
        <v>28</v>
      </c>
      <c r="I13" s="115">
        <v>4</v>
      </c>
      <c r="J13" s="116">
        <v>14.285714285714286</v>
      </c>
    </row>
    <row r="14" spans="1:15" s="287" customFormat="1" ht="24.95" customHeight="1" x14ac:dyDescent="0.2">
      <c r="A14" s="193" t="s">
        <v>215</v>
      </c>
      <c r="B14" s="199" t="s">
        <v>137</v>
      </c>
      <c r="C14" s="113">
        <v>6.1373488478211273</v>
      </c>
      <c r="D14" s="115">
        <v>269</v>
      </c>
      <c r="E14" s="114">
        <v>292</v>
      </c>
      <c r="F14" s="114">
        <v>271</v>
      </c>
      <c r="G14" s="114">
        <v>290</v>
      </c>
      <c r="H14" s="140">
        <v>286</v>
      </c>
      <c r="I14" s="115">
        <v>-17</v>
      </c>
      <c r="J14" s="116">
        <v>-5.9440559440559442</v>
      </c>
      <c r="K14" s="110"/>
      <c r="L14" s="110"/>
      <c r="M14" s="110"/>
      <c r="N14" s="110"/>
      <c r="O14" s="110"/>
    </row>
    <row r="15" spans="1:15" s="110" customFormat="1" ht="24.95" customHeight="1" x14ac:dyDescent="0.2">
      <c r="A15" s="193" t="s">
        <v>216</v>
      </c>
      <c r="B15" s="199" t="s">
        <v>217</v>
      </c>
      <c r="C15" s="113">
        <v>2.9203741729409081</v>
      </c>
      <c r="D15" s="115">
        <v>128</v>
      </c>
      <c r="E15" s="114">
        <v>119</v>
      </c>
      <c r="F15" s="114">
        <v>117</v>
      </c>
      <c r="G15" s="114">
        <v>131</v>
      </c>
      <c r="H15" s="140">
        <v>128</v>
      </c>
      <c r="I15" s="115">
        <v>0</v>
      </c>
      <c r="J15" s="116">
        <v>0</v>
      </c>
    </row>
    <row r="16" spans="1:15" s="287" customFormat="1" ht="24.95" customHeight="1" x14ac:dyDescent="0.2">
      <c r="A16" s="193" t="s">
        <v>218</v>
      </c>
      <c r="B16" s="199" t="s">
        <v>141</v>
      </c>
      <c r="C16" s="113">
        <v>2.2359114761578827</v>
      </c>
      <c r="D16" s="115">
        <v>98</v>
      </c>
      <c r="E16" s="114">
        <v>126</v>
      </c>
      <c r="F16" s="114">
        <v>112</v>
      </c>
      <c r="G16" s="114">
        <v>112</v>
      </c>
      <c r="H16" s="140">
        <v>110</v>
      </c>
      <c r="I16" s="115">
        <v>-12</v>
      </c>
      <c r="J16" s="116">
        <v>-10.909090909090908</v>
      </c>
      <c r="K16" s="110"/>
      <c r="L16" s="110"/>
      <c r="M16" s="110"/>
      <c r="N16" s="110"/>
      <c r="O16" s="110"/>
    </row>
    <row r="17" spans="1:15" s="110" customFormat="1" ht="24.95" customHeight="1" x14ac:dyDescent="0.2">
      <c r="A17" s="193" t="s">
        <v>142</v>
      </c>
      <c r="B17" s="199" t="s">
        <v>220</v>
      </c>
      <c r="C17" s="113">
        <v>0.98106319872233627</v>
      </c>
      <c r="D17" s="115">
        <v>43</v>
      </c>
      <c r="E17" s="114">
        <v>47</v>
      </c>
      <c r="F17" s="114">
        <v>42</v>
      </c>
      <c r="G17" s="114">
        <v>47</v>
      </c>
      <c r="H17" s="140">
        <v>48</v>
      </c>
      <c r="I17" s="115">
        <v>-5</v>
      </c>
      <c r="J17" s="116">
        <v>-10.416666666666666</v>
      </c>
    </row>
    <row r="18" spans="1:15" s="287" customFormat="1" ht="24.95" customHeight="1" x14ac:dyDescent="0.2">
      <c r="A18" s="201" t="s">
        <v>144</v>
      </c>
      <c r="B18" s="202" t="s">
        <v>145</v>
      </c>
      <c r="C18" s="113">
        <v>7.8256901665525893</v>
      </c>
      <c r="D18" s="115">
        <v>343</v>
      </c>
      <c r="E18" s="114">
        <v>341</v>
      </c>
      <c r="F18" s="114">
        <v>346</v>
      </c>
      <c r="G18" s="114">
        <v>338</v>
      </c>
      <c r="H18" s="140">
        <v>347</v>
      </c>
      <c r="I18" s="115">
        <v>-4</v>
      </c>
      <c r="J18" s="116">
        <v>-1.1527377521613833</v>
      </c>
      <c r="K18" s="110"/>
      <c r="L18" s="110"/>
      <c r="M18" s="110"/>
      <c r="N18" s="110"/>
      <c r="O18" s="110"/>
    </row>
    <row r="19" spans="1:15" s="110" customFormat="1" ht="24.95" customHeight="1" x14ac:dyDescent="0.2">
      <c r="A19" s="193" t="s">
        <v>146</v>
      </c>
      <c r="B19" s="199" t="s">
        <v>147</v>
      </c>
      <c r="C19" s="113">
        <v>14.168377823408624</v>
      </c>
      <c r="D19" s="115">
        <v>621</v>
      </c>
      <c r="E19" s="114">
        <v>631</v>
      </c>
      <c r="F19" s="114">
        <v>615</v>
      </c>
      <c r="G19" s="114">
        <v>651</v>
      </c>
      <c r="H19" s="140">
        <v>615</v>
      </c>
      <c r="I19" s="115">
        <v>6</v>
      </c>
      <c r="J19" s="116">
        <v>0.97560975609756095</v>
      </c>
    </row>
    <row r="20" spans="1:15" s="287" customFormat="1" ht="24.95" customHeight="1" x14ac:dyDescent="0.2">
      <c r="A20" s="193" t="s">
        <v>148</v>
      </c>
      <c r="B20" s="199" t="s">
        <v>149</v>
      </c>
      <c r="C20" s="113">
        <v>5.5213324207164041</v>
      </c>
      <c r="D20" s="115">
        <v>242</v>
      </c>
      <c r="E20" s="114">
        <v>223</v>
      </c>
      <c r="F20" s="114">
        <v>225</v>
      </c>
      <c r="G20" s="114">
        <v>229</v>
      </c>
      <c r="H20" s="140">
        <v>217</v>
      </c>
      <c r="I20" s="115">
        <v>25</v>
      </c>
      <c r="J20" s="116">
        <v>11.52073732718894</v>
      </c>
      <c r="K20" s="110"/>
      <c r="L20" s="110"/>
      <c r="M20" s="110"/>
      <c r="N20" s="110"/>
      <c r="O20" s="110"/>
    </row>
    <row r="21" spans="1:15" s="110" customFormat="1" ht="24.95" customHeight="1" x14ac:dyDescent="0.2">
      <c r="A21" s="201" t="s">
        <v>150</v>
      </c>
      <c r="B21" s="202" t="s">
        <v>151</v>
      </c>
      <c r="C21" s="113">
        <v>11.019849418206707</v>
      </c>
      <c r="D21" s="115">
        <v>483</v>
      </c>
      <c r="E21" s="114">
        <v>578</v>
      </c>
      <c r="F21" s="114">
        <v>588</v>
      </c>
      <c r="G21" s="114">
        <v>576</v>
      </c>
      <c r="H21" s="140">
        <v>556</v>
      </c>
      <c r="I21" s="115">
        <v>-73</v>
      </c>
      <c r="J21" s="116">
        <v>-13.129496402877697</v>
      </c>
    </row>
    <row r="22" spans="1:15" s="110" customFormat="1" ht="24.95" customHeight="1" x14ac:dyDescent="0.2">
      <c r="A22" s="201" t="s">
        <v>152</v>
      </c>
      <c r="B22" s="199" t="s">
        <v>153</v>
      </c>
      <c r="C22" s="113">
        <v>1.0723248916267396</v>
      </c>
      <c r="D22" s="115">
        <v>47</v>
      </c>
      <c r="E22" s="114">
        <v>49</v>
      </c>
      <c r="F22" s="114">
        <v>48</v>
      </c>
      <c r="G22" s="114">
        <v>49</v>
      </c>
      <c r="H22" s="140">
        <v>46</v>
      </c>
      <c r="I22" s="115">
        <v>1</v>
      </c>
      <c r="J22" s="116">
        <v>2.1739130434782608</v>
      </c>
    </row>
    <row r="23" spans="1:15" s="110" customFormat="1" ht="24.95" customHeight="1" x14ac:dyDescent="0.2">
      <c r="A23" s="193" t="s">
        <v>154</v>
      </c>
      <c r="B23" s="199" t="s">
        <v>155</v>
      </c>
      <c r="C23" s="113">
        <v>1.0951403148528405</v>
      </c>
      <c r="D23" s="115">
        <v>48</v>
      </c>
      <c r="E23" s="114">
        <v>43</v>
      </c>
      <c r="F23" s="114">
        <v>39</v>
      </c>
      <c r="G23" s="114">
        <v>36</v>
      </c>
      <c r="H23" s="140">
        <v>40</v>
      </c>
      <c r="I23" s="115">
        <v>8</v>
      </c>
      <c r="J23" s="116">
        <v>20</v>
      </c>
    </row>
    <row r="24" spans="1:15" s="110" customFormat="1" ht="24.95" customHeight="1" x14ac:dyDescent="0.2">
      <c r="A24" s="193" t="s">
        <v>156</v>
      </c>
      <c r="B24" s="199" t="s">
        <v>221</v>
      </c>
      <c r="C24" s="113">
        <v>7.3237508555783712</v>
      </c>
      <c r="D24" s="115">
        <v>321</v>
      </c>
      <c r="E24" s="114">
        <v>332</v>
      </c>
      <c r="F24" s="114">
        <v>340</v>
      </c>
      <c r="G24" s="114">
        <v>332</v>
      </c>
      <c r="H24" s="140">
        <v>333</v>
      </c>
      <c r="I24" s="115">
        <v>-12</v>
      </c>
      <c r="J24" s="116">
        <v>-3.6036036036036037</v>
      </c>
    </row>
    <row r="25" spans="1:15" s="110" customFormat="1" ht="24.95" customHeight="1" x14ac:dyDescent="0.2">
      <c r="A25" s="193" t="s">
        <v>222</v>
      </c>
      <c r="B25" s="204" t="s">
        <v>159</v>
      </c>
      <c r="C25" s="113">
        <v>8.8295687885010263</v>
      </c>
      <c r="D25" s="115">
        <v>387</v>
      </c>
      <c r="E25" s="114">
        <v>392</v>
      </c>
      <c r="F25" s="114">
        <v>389</v>
      </c>
      <c r="G25" s="114">
        <v>388</v>
      </c>
      <c r="H25" s="140">
        <v>455</v>
      </c>
      <c r="I25" s="115">
        <v>-68</v>
      </c>
      <c r="J25" s="116">
        <v>-14.945054945054945</v>
      </c>
    </row>
    <row r="26" spans="1:15" s="110" customFormat="1" ht="24.95" customHeight="1" x14ac:dyDescent="0.2">
      <c r="A26" s="201">
        <v>782.78300000000002</v>
      </c>
      <c r="B26" s="203" t="s">
        <v>160</v>
      </c>
      <c r="C26" s="113">
        <v>0.5703855806525211</v>
      </c>
      <c r="D26" s="115">
        <v>25</v>
      </c>
      <c r="E26" s="114">
        <v>36</v>
      </c>
      <c r="F26" s="114">
        <v>34</v>
      </c>
      <c r="G26" s="114">
        <v>21</v>
      </c>
      <c r="H26" s="140">
        <v>23</v>
      </c>
      <c r="I26" s="115">
        <v>2</v>
      </c>
      <c r="J26" s="116">
        <v>8.695652173913043</v>
      </c>
    </row>
    <row r="27" spans="1:15" s="110" customFormat="1" ht="24.95" customHeight="1" x14ac:dyDescent="0.2">
      <c r="A27" s="193" t="s">
        <v>161</v>
      </c>
      <c r="B27" s="199" t="s">
        <v>162</v>
      </c>
      <c r="C27" s="113">
        <v>2.5553274013232947</v>
      </c>
      <c r="D27" s="115">
        <v>112</v>
      </c>
      <c r="E27" s="114">
        <v>118</v>
      </c>
      <c r="F27" s="114">
        <v>110</v>
      </c>
      <c r="G27" s="114">
        <v>119</v>
      </c>
      <c r="H27" s="140">
        <v>114</v>
      </c>
      <c r="I27" s="115">
        <v>-2</v>
      </c>
      <c r="J27" s="116">
        <v>-1.7543859649122806</v>
      </c>
    </row>
    <row r="28" spans="1:15" s="110" customFormat="1" ht="24.95" customHeight="1" x14ac:dyDescent="0.2">
      <c r="A28" s="193" t="s">
        <v>163</v>
      </c>
      <c r="B28" s="199" t="s">
        <v>164</v>
      </c>
      <c r="C28" s="113">
        <v>2.0762035135751766</v>
      </c>
      <c r="D28" s="115">
        <v>91</v>
      </c>
      <c r="E28" s="114">
        <v>90</v>
      </c>
      <c r="F28" s="114">
        <v>101</v>
      </c>
      <c r="G28" s="114">
        <v>107</v>
      </c>
      <c r="H28" s="140">
        <v>98</v>
      </c>
      <c r="I28" s="115">
        <v>-7</v>
      </c>
      <c r="J28" s="116">
        <v>-7.1428571428571432</v>
      </c>
    </row>
    <row r="29" spans="1:15" s="110" customFormat="1" ht="24.95" customHeight="1" x14ac:dyDescent="0.2">
      <c r="A29" s="193">
        <v>86</v>
      </c>
      <c r="B29" s="199" t="s">
        <v>165</v>
      </c>
      <c r="C29" s="113">
        <v>6.5936573123431437</v>
      </c>
      <c r="D29" s="115">
        <v>289</v>
      </c>
      <c r="E29" s="114">
        <v>281</v>
      </c>
      <c r="F29" s="114">
        <v>276</v>
      </c>
      <c r="G29" s="114">
        <v>277</v>
      </c>
      <c r="H29" s="140">
        <v>270</v>
      </c>
      <c r="I29" s="115">
        <v>19</v>
      </c>
      <c r="J29" s="116">
        <v>7.0370370370370372</v>
      </c>
    </row>
    <row r="30" spans="1:15" s="110" customFormat="1" ht="24.95" customHeight="1" x14ac:dyDescent="0.2">
      <c r="A30" s="193">
        <v>87.88</v>
      </c>
      <c r="B30" s="204" t="s">
        <v>166</v>
      </c>
      <c r="C30" s="113">
        <v>5.8407483458818161</v>
      </c>
      <c r="D30" s="115">
        <v>256</v>
      </c>
      <c r="E30" s="114">
        <v>265</v>
      </c>
      <c r="F30" s="114">
        <v>261</v>
      </c>
      <c r="G30" s="114">
        <v>265</v>
      </c>
      <c r="H30" s="140">
        <v>266</v>
      </c>
      <c r="I30" s="115">
        <v>-10</v>
      </c>
      <c r="J30" s="116">
        <v>-3.7593984962406015</v>
      </c>
    </row>
    <row r="31" spans="1:15" s="110" customFormat="1" ht="24.95" customHeight="1" x14ac:dyDescent="0.2">
      <c r="A31" s="193" t="s">
        <v>167</v>
      </c>
      <c r="B31" s="199" t="s">
        <v>168</v>
      </c>
      <c r="C31" s="113">
        <v>11.08829568788501</v>
      </c>
      <c r="D31" s="115">
        <v>486</v>
      </c>
      <c r="E31" s="114">
        <v>522</v>
      </c>
      <c r="F31" s="114">
        <v>527</v>
      </c>
      <c r="G31" s="114">
        <v>523</v>
      </c>
      <c r="H31" s="140">
        <v>496</v>
      </c>
      <c r="I31" s="115">
        <v>-10</v>
      </c>
      <c r="J31" s="116">
        <v>-2.0161290322580645</v>
      </c>
    </row>
    <row r="32" spans="1:15" s="110" customFormat="1" ht="24.95" customHeight="1" x14ac:dyDescent="0.2">
      <c r="A32" s="193"/>
      <c r="B32" s="204" t="s">
        <v>169</v>
      </c>
      <c r="C32" s="113">
        <v>0</v>
      </c>
      <c r="D32" s="115">
        <v>0</v>
      </c>
      <c r="E32" s="114">
        <v>0</v>
      </c>
      <c r="F32" s="114">
        <v>0</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7.5519050878393799</v>
      </c>
      <c r="D34" s="115">
        <v>331</v>
      </c>
      <c r="E34" s="114">
        <v>325</v>
      </c>
      <c r="F34" s="114">
        <v>337</v>
      </c>
      <c r="G34" s="114">
        <v>342</v>
      </c>
      <c r="H34" s="140">
        <v>321</v>
      </c>
      <c r="I34" s="115">
        <v>10</v>
      </c>
      <c r="J34" s="116">
        <v>3.1152647975077881</v>
      </c>
    </row>
    <row r="35" spans="1:10" s="110" customFormat="1" ht="24.95" customHeight="1" x14ac:dyDescent="0.2">
      <c r="A35" s="292" t="s">
        <v>171</v>
      </c>
      <c r="B35" s="293" t="s">
        <v>172</v>
      </c>
      <c r="C35" s="113">
        <v>14.693132557608944</v>
      </c>
      <c r="D35" s="115">
        <v>644</v>
      </c>
      <c r="E35" s="114">
        <v>667</v>
      </c>
      <c r="F35" s="114">
        <v>651</v>
      </c>
      <c r="G35" s="114">
        <v>666</v>
      </c>
      <c r="H35" s="140">
        <v>661</v>
      </c>
      <c r="I35" s="115">
        <v>-17</v>
      </c>
      <c r="J35" s="116">
        <v>-2.571860816944024</v>
      </c>
    </row>
    <row r="36" spans="1:10" s="110" customFormat="1" ht="24.95" customHeight="1" x14ac:dyDescent="0.2">
      <c r="A36" s="294" t="s">
        <v>173</v>
      </c>
      <c r="B36" s="295" t="s">
        <v>174</v>
      </c>
      <c r="C36" s="125">
        <v>77.754962354551679</v>
      </c>
      <c r="D36" s="143">
        <v>3408</v>
      </c>
      <c r="E36" s="144">
        <v>3560</v>
      </c>
      <c r="F36" s="144">
        <v>3553</v>
      </c>
      <c r="G36" s="144">
        <v>3573</v>
      </c>
      <c r="H36" s="145">
        <v>3529</v>
      </c>
      <c r="I36" s="143">
        <v>-121</v>
      </c>
      <c r="J36" s="146">
        <v>-3.4287333522244263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4383</v>
      </c>
      <c r="F11" s="264">
        <v>4552</v>
      </c>
      <c r="G11" s="264">
        <v>4541</v>
      </c>
      <c r="H11" s="264">
        <v>4582</v>
      </c>
      <c r="I11" s="265">
        <v>4512</v>
      </c>
      <c r="J11" s="263">
        <v>-129</v>
      </c>
      <c r="K11" s="266">
        <v>-2.8590425531914891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39.493497604380565</v>
      </c>
      <c r="E13" s="115">
        <v>1731</v>
      </c>
      <c r="F13" s="114">
        <v>1784</v>
      </c>
      <c r="G13" s="114">
        <v>1785</v>
      </c>
      <c r="H13" s="114">
        <v>1782</v>
      </c>
      <c r="I13" s="140">
        <v>1741</v>
      </c>
      <c r="J13" s="115">
        <v>-10</v>
      </c>
      <c r="K13" s="116">
        <v>-0.57438253877082135</v>
      </c>
    </row>
    <row r="14" spans="1:15" ht="15.95" customHeight="1" x14ac:dyDescent="0.2">
      <c r="A14" s="306" t="s">
        <v>230</v>
      </c>
      <c r="B14" s="307"/>
      <c r="C14" s="308"/>
      <c r="D14" s="113">
        <v>45.493953912845086</v>
      </c>
      <c r="E14" s="115">
        <v>1994</v>
      </c>
      <c r="F14" s="114">
        <v>2082</v>
      </c>
      <c r="G14" s="114">
        <v>2064</v>
      </c>
      <c r="H14" s="114">
        <v>2107</v>
      </c>
      <c r="I14" s="140">
        <v>2103</v>
      </c>
      <c r="J14" s="115">
        <v>-109</v>
      </c>
      <c r="K14" s="116">
        <v>-5.1830718021873512</v>
      </c>
    </row>
    <row r="15" spans="1:15" ht="15.95" customHeight="1" x14ac:dyDescent="0.2">
      <c r="A15" s="306" t="s">
        <v>231</v>
      </c>
      <c r="B15" s="307"/>
      <c r="C15" s="308"/>
      <c r="D15" s="113">
        <v>6.6849190052475471</v>
      </c>
      <c r="E15" s="115">
        <v>293</v>
      </c>
      <c r="F15" s="114">
        <v>300</v>
      </c>
      <c r="G15" s="114">
        <v>301</v>
      </c>
      <c r="H15" s="114">
        <v>296</v>
      </c>
      <c r="I15" s="140">
        <v>286</v>
      </c>
      <c r="J15" s="115">
        <v>7</v>
      </c>
      <c r="K15" s="116">
        <v>2.4475524475524475</v>
      </c>
    </row>
    <row r="16" spans="1:15" ht="15.95" customHeight="1" x14ac:dyDescent="0.2">
      <c r="A16" s="306" t="s">
        <v>232</v>
      </c>
      <c r="B16" s="307"/>
      <c r="C16" s="308"/>
      <c r="D16" s="113">
        <v>4.1295916039242524</v>
      </c>
      <c r="E16" s="115">
        <v>181</v>
      </c>
      <c r="F16" s="114">
        <v>184</v>
      </c>
      <c r="G16" s="114">
        <v>194</v>
      </c>
      <c r="H16" s="114">
        <v>193</v>
      </c>
      <c r="I16" s="140">
        <v>198</v>
      </c>
      <c r="J16" s="115">
        <v>-17</v>
      </c>
      <c r="K16" s="116">
        <v>-8.5858585858585865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5.703855806525211</v>
      </c>
      <c r="E18" s="115">
        <v>250</v>
      </c>
      <c r="F18" s="114">
        <v>246</v>
      </c>
      <c r="G18" s="114">
        <v>253</v>
      </c>
      <c r="H18" s="114">
        <v>257</v>
      </c>
      <c r="I18" s="140">
        <v>253</v>
      </c>
      <c r="J18" s="115">
        <v>-3</v>
      </c>
      <c r="K18" s="116">
        <v>-1.1857707509881423</v>
      </c>
    </row>
    <row r="19" spans="1:11" ht="14.1" customHeight="1" x14ac:dyDescent="0.2">
      <c r="A19" s="306" t="s">
        <v>235</v>
      </c>
      <c r="B19" s="307" t="s">
        <v>236</v>
      </c>
      <c r="C19" s="308"/>
      <c r="D19" s="113">
        <v>4.5402692219940679</v>
      </c>
      <c r="E19" s="115">
        <v>199</v>
      </c>
      <c r="F19" s="114">
        <v>194</v>
      </c>
      <c r="G19" s="114">
        <v>198</v>
      </c>
      <c r="H19" s="114">
        <v>196</v>
      </c>
      <c r="I19" s="140">
        <v>190</v>
      </c>
      <c r="J19" s="115">
        <v>9</v>
      </c>
      <c r="K19" s="116">
        <v>4.7368421052631575</v>
      </c>
    </row>
    <row r="20" spans="1:11" ht="14.1" customHeight="1" x14ac:dyDescent="0.2">
      <c r="A20" s="306">
        <v>12</v>
      </c>
      <c r="B20" s="307" t="s">
        <v>237</v>
      </c>
      <c r="C20" s="308"/>
      <c r="D20" s="113">
        <v>2.2130960529317818</v>
      </c>
      <c r="E20" s="115">
        <v>97</v>
      </c>
      <c r="F20" s="114">
        <v>102</v>
      </c>
      <c r="G20" s="114">
        <v>102</v>
      </c>
      <c r="H20" s="114">
        <v>104</v>
      </c>
      <c r="I20" s="140">
        <v>107</v>
      </c>
      <c r="J20" s="115">
        <v>-10</v>
      </c>
      <c r="K20" s="116">
        <v>-9.3457943925233646</v>
      </c>
    </row>
    <row r="21" spans="1:11" ht="14.1" customHeight="1" x14ac:dyDescent="0.2">
      <c r="A21" s="306">
        <v>21</v>
      </c>
      <c r="B21" s="307" t="s">
        <v>238</v>
      </c>
      <c r="C21" s="308"/>
      <c r="D21" s="113" t="s">
        <v>513</v>
      </c>
      <c r="E21" s="115" t="s">
        <v>513</v>
      </c>
      <c r="F21" s="114" t="s">
        <v>513</v>
      </c>
      <c r="G21" s="114" t="s">
        <v>513</v>
      </c>
      <c r="H21" s="114" t="s">
        <v>513</v>
      </c>
      <c r="I21" s="140">
        <v>3</v>
      </c>
      <c r="J21" s="115" t="s">
        <v>513</v>
      </c>
      <c r="K21" s="116" t="s">
        <v>513</v>
      </c>
    </row>
    <row r="22" spans="1:11" ht="14.1" customHeight="1" x14ac:dyDescent="0.2">
      <c r="A22" s="306">
        <v>22</v>
      </c>
      <c r="B22" s="307" t="s">
        <v>239</v>
      </c>
      <c r="C22" s="308"/>
      <c r="D22" s="113">
        <v>0.50193931097421862</v>
      </c>
      <c r="E22" s="115">
        <v>22</v>
      </c>
      <c r="F22" s="114">
        <v>22</v>
      </c>
      <c r="G22" s="114">
        <v>25</v>
      </c>
      <c r="H22" s="114">
        <v>29</v>
      </c>
      <c r="I22" s="140">
        <v>27</v>
      </c>
      <c r="J22" s="115">
        <v>-5</v>
      </c>
      <c r="K22" s="116">
        <v>-18.518518518518519</v>
      </c>
    </row>
    <row r="23" spans="1:11" ht="14.1" customHeight="1" x14ac:dyDescent="0.2">
      <c r="A23" s="306">
        <v>23</v>
      </c>
      <c r="B23" s="307" t="s">
        <v>240</v>
      </c>
      <c r="C23" s="308"/>
      <c r="D23" s="113">
        <v>0.18252338580880675</v>
      </c>
      <c r="E23" s="115">
        <v>8</v>
      </c>
      <c r="F23" s="114">
        <v>9</v>
      </c>
      <c r="G23" s="114">
        <v>9</v>
      </c>
      <c r="H23" s="114">
        <v>12</v>
      </c>
      <c r="I23" s="140">
        <v>7</v>
      </c>
      <c r="J23" s="115">
        <v>1</v>
      </c>
      <c r="K23" s="116">
        <v>14.285714285714286</v>
      </c>
    </row>
    <row r="24" spans="1:11" ht="14.1" customHeight="1" x14ac:dyDescent="0.2">
      <c r="A24" s="306">
        <v>24</v>
      </c>
      <c r="B24" s="307" t="s">
        <v>241</v>
      </c>
      <c r="C24" s="308"/>
      <c r="D24" s="113">
        <v>1.0038786219484372</v>
      </c>
      <c r="E24" s="115">
        <v>44</v>
      </c>
      <c r="F24" s="114">
        <v>48</v>
      </c>
      <c r="G24" s="114">
        <v>44</v>
      </c>
      <c r="H24" s="114">
        <v>48</v>
      </c>
      <c r="I24" s="140">
        <v>47</v>
      </c>
      <c r="J24" s="115">
        <v>-3</v>
      </c>
      <c r="K24" s="116">
        <v>-6.3829787234042552</v>
      </c>
    </row>
    <row r="25" spans="1:11" ht="14.1" customHeight="1" x14ac:dyDescent="0.2">
      <c r="A25" s="306">
        <v>25</v>
      </c>
      <c r="B25" s="307" t="s">
        <v>242</v>
      </c>
      <c r="C25" s="308"/>
      <c r="D25" s="113">
        <v>1.4145562400182523</v>
      </c>
      <c r="E25" s="115">
        <v>62</v>
      </c>
      <c r="F25" s="114">
        <v>68</v>
      </c>
      <c r="G25" s="114">
        <v>67</v>
      </c>
      <c r="H25" s="114">
        <v>66</v>
      </c>
      <c r="I25" s="140">
        <v>69</v>
      </c>
      <c r="J25" s="115">
        <v>-7</v>
      </c>
      <c r="K25" s="116">
        <v>-10.144927536231885</v>
      </c>
    </row>
    <row r="26" spans="1:11" ht="14.1" customHeight="1" x14ac:dyDescent="0.2">
      <c r="A26" s="306">
        <v>26</v>
      </c>
      <c r="B26" s="307" t="s">
        <v>243</v>
      </c>
      <c r="C26" s="308"/>
      <c r="D26" s="113">
        <v>0.98106319872233627</v>
      </c>
      <c r="E26" s="115">
        <v>43</v>
      </c>
      <c r="F26" s="114">
        <v>48</v>
      </c>
      <c r="G26" s="114">
        <v>48</v>
      </c>
      <c r="H26" s="114">
        <v>49</v>
      </c>
      <c r="I26" s="140">
        <v>47</v>
      </c>
      <c r="J26" s="115">
        <v>-4</v>
      </c>
      <c r="K26" s="116">
        <v>-8.5106382978723403</v>
      </c>
    </row>
    <row r="27" spans="1:11" ht="14.1" customHeight="1" x14ac:dyDescent="0.2">
      <c r="A27" s="306">
        <v>27</v>
      </c>
      <c r="B27" s="307" t="s">
        <v>244</v>
      </c>
      <c r="C27" s="308"/>
      <c r="D27" s="113">
        <v>0.68446269678302529</v>
      </c>
      <c r="E27" s="115">
        <v>30</v>
      </c>
      <c r="F27" s="114">
        <v>29</v>
      </c>
      <c r="G27" s="114">
        <v>31</v>
      </c>
      <c r="H27" s="114">
        <v>29</v>
      </c>
      <c r="I27" s="140">
        <v>27</v>
      </c>
      <c r="J27" s="115">
        <v>3</v>
      </c>
      <c r="K27" s="116">
        <v>11.111111111111111</v>
      </c>
    </row>
    <row r="28" spans="1:11" ht="14.1" customHeight="1" x14ac:dyDescent="0.2">
      <c r="A28" s="306">
        <v>28</v>
      </c>
      <c r="B28" s="307" t="s">
        <v>245</v>
      </c>
      <c r="C28" s="308"/>
      <c r="D28" s="113">
        <v>0.13689253935660506</v>
      </c>
      <c r="E28" s="115">
        <v>6</v>
      </c>
      <c r="F28" s="114">
        <v>13</v>
      </c>
      <c r="G28" s="114">
        <v>9</v>
      </c>
      <c r="H28" s="114">
        <v>10</v>
      </c>
      <c r="I28" s="140">
        <v>11</v>
      </c>
      <c r="J28" s="115">
        <v>-5</v>
      </c>
      <c r="K28" s="116">
        <v>-45.454545454545453</v>
      </c>
    </row>
    <row r="29" spans="1:11" ht="14.1" customHeight="1" x14ac:dyDescent="0.2">
      <c r="A29" s="306">
        <v>29</v>
      </c>
      <c r="B29" s="307" t="s">
        <v>246</v>
      </c>
      <c r="C29" s="308"/>
      <c r="D29" s="113">
        <v>3.3082363677846223</v>
      </c>
      <c r="E29" s="115">
        <v>145</v>
      </c>
      <c r="F29" s="114">
        <v>162</v>
      </c>
      <c r="G29" s="114">
        <v>161</v>
      </c>
      <c r="H29" s="114">
        <v>176</v>
      </c>
      <c r="I29" s="140">
        <v>183</v>
      </c>
      <c r="J29" s="115">
        <v>-38</v>
      </c>
      <c r="K29" s="116">
        <v>-20.765027322404372</v>
      </c>
    </row>
    <row r="30" spans="1:11" ht="14.1" customHeight="1" x14ac:dyDescent="0.2">
      <c r="A30" s="306" t="s">
        <v>247</v>
      </c>
      <c r="B30" s="307" t="s">
        <v>248</v>
      </c>
      <c r="C30" s="308"/>
      <c r="D30" s="113" t="s">
        <v>513</v>
      </c>
      <c r="E30" s="115" t="s">
        <v>513</v>
      </c>
      <c r="F30" s="114">
        <v>27</v>
      </c>
      <c r="G30" s="114" t="s">
        <v>513</v>
      </c>
      <c r="H30" s="114" t="s">
        <v>513</v>
      </c>
      <c r="I30" s="140" t="s">
        <v>513</v>
      </c>
      <c r="J30" s="115" t="s">
        <v>513</v>
      </c>
      <c r="K30" s="116" t="s">
        <v>513</v>
      </c>
    </row>
    <row r="31" spans="1:11" ht="14.1" customHeight="1" x14ac:dyDescent="0.2">
      <c r="A31" s="306" t="s">
        <v>249</v>
      </c>
      <c r="B31" s="307" t="s">
        <v>250</v>
      </c>
      <c r="C31" s="308"/>
      <c r="D31" s="113">
        <v>2.6237736710015969</v>
      </c>
      <c r="E31" s="115">
        <v>115</v>
      </c>
      <c r="F31" s="114">
        <v>135</v>
      </c>
      <c r="G31" s="114">
        <v>136</v>
      </c>
      <c r="H31" s="114">
        <v>144</v>
      </c>
      <c r="I31" s="140">
        <v>153</v>
      </c>
      <c r="J31" s="115">
        <v>-38</v>
      </c>
      <c r="K31" s="116">
        <v>-24.836601307189543</v>
      </c>
    </row>
    <row r="32" spans="1:11" ht="14.1" customHeight="1" x14ac:dyDescent="0.2">
      <c r="A32" s="306">
        <v>31</v>
      </c>
      <c r="B32" s="307" t="s">
        <v>251</v>
      </c>
      <c r="C32" s="308"/>
      <c r="D32" s="113">
        <v>0.29660050193931098</v>
      </c>
      <c r="E32" s="115">
        <v>13</v>
      </c>
      <c r="F32" s="114">
        <v>13</v>
      </c>
      <c r="G32" s="114">
        <v>14</v>
      </c>
      <c r="H32" s="114">
        <v>15</v>
      </c>
      <c r="I32" s="140">
        <v>14</v>
      </c>
      <c r="J32" s="115">
        <v>-1</v>
      </c>
      <c r="K32" s="116">
        <v>-7.1428571428571432</v>
      </c>
    </row>
    <row r="33" spans="1:11" ht="14.1" customHeight="1" x14ac:dyDescent="0.2">
      <c r="A33" s="306">
        <v>32</v>
      </c>
      <c r="B33" s="307" t="s">
        <v>252</v>
      </c>
      <c r="C33" s="308"/>
      <c r="D33" s="113">
        <v>1.9849418206707734</v>
      </c>
      <c r="E33" s="115">
        <v>87</v>
      </c>
      <c r="F33" s="114">
        <v>89</v>
      </c>
      <c r="G33" s="114">
        <v>93</v>
      </c>
      <c r="H33" s="114">
        <v>91</v>
      </c>
      <c r="I33" s="140">
        <v>88</v>
      </c>
      <c r="J33" s="115">
        <v>-1</v>
      </c>
      <c r="K33" s="116">
        <v>-1.1363636363636365</v>
      </c>
    </row>
    <row r="34" spans="1:11" ht="14.1" customHeight="1" x14ac:dyDescent="0.2">
      <c r="A34" s="306">
        <v>33</v>
      </c>
      <c r="B34" s="307" t="s">
        <v>253</v>
      </c>
      <c r="C34" s="308"/>
      <c r="D34" s="113">
        <v>0.9126169290440338</v>
      </c>
      <c r="E34" s="115">
        <v>40</v>
      </c>
      <c r="F34" s="114">
        <v>35</v>
      </c>
      <c r="G34" s="114">
        <v>38</v>
      </c>
      <c r="H34" s="114">
        <v>39</v>
      </c>
      <c r="I34" s="140">
        <v>39</v>
      </c>
      <c r="J34" s="115">
        <v>1</v>
      </c>
      <c r="K34" s="116">
        <v>2.5641025641025643</v>
      </c>
    </row>
    <row r="35" spans="1:11" ht="14.1" customHeight="1" x14ac:dyDescent="0.2">
      <c r="A35" s="306">
        <v>34</v>
      </c>
      <c r="B35" s="307" t="s">
        <v>254</v>
      </c>
      <c r="C35" s="308"/>
      <c r="D35" s="113">
        <v>7.0043349304129592</v>
      </c>
      <c r="E35" s="115">
        <v>307</v>
      </c>
      <c r="F35" s="114">
        <v>306</v>
      </c>
      <c r="G35" s="114">
        <v>312</v>
      </c>
      <c r="H35" s="114">
        <v>299</v>
      </c>
      <c r="I35" s="140">
        <v>308</v>
      </c>
      <c r="J35" s="115">
        <v>-1</v>
      </c>
      <c r="K35" s="116">
        <v>-0.32467532467532467</v>
      </c>
    </row>
    <row r="36" spans="1:11" ht="14.1" customHeight="1" x14ac:dyDescent="0.2">
      <c r="A36" s="306">
        <v>41</v>
      </c>
      <c r="B36" s="307" t="s">
        <v>255</v>
      </c>
      <c r="C36" s="308"/>
      <c r="D36" s="113">
        <v>0.22815423226100845</v>
      </c>
      <c r="E36" s="115">
        <v>10</v>
      </c>
      <c r="F36" s="114">
        <v>11</v>
      </c>
      <c r="G36" s="114">
        <v>9</v>
      </c>
      <c r="H36" s="114">
        <v>11</v>
      </c>
      <c r="I36" s="140">
        <v>8</v>
      </c>
      <c r="J36" s="115">
        <v>2</v>
      </c>
      <c r="K36" s="116">
        <v>25</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0.29660050193931098</v>
      </c>
      <c r="E38" s="115">
        <v>13</v>
      </c>
      <c r="F38" s="114">
        <v>12</v>
      </c>
      <c r="G38" s="114">
        <v>12</v>
      </c>
      <c r="H38" s="114">
        <v>13</v>
      </c>
      <c r="I38" s="140">
        <v>12</v>
      </c>
      <c r="J38" s="115">
        <v>1</v>
      </c>
      <c r="K38" s="116">
        <v>8.3333333333333339</v>
      </c>
    </row>
    <row r="39" spans="1:11" ht="14.1" customHeight="1" x14ac:dyDescent="0.2">
      <c r="A39" s="306">
        <v>51</v>
      </c>
      <c r="B39" s="307" t="s">
        <v>258</v>
      </c>
      <c r="C39" s="308"/>
      <c r="D39" s="113">
        <v>2.760666210358202</v>
      </c>
      <c r="E39" s="115">
        <v>121</v>
      </c>
      <c r="F39" s="114">
        <v>113</v>
      </c>
      <c r="G39" s="114">
        <v>117</v>
      </c>
      <c r="H39" s="114">
        <v>120</v>
      </c>
      <c r="I39" s="140">
        <v>113</v>
      </c>
      <c r="J39" s="115">
        <v>8</v>
      </c>
      <c r="K39" s="116">
        <v>7.0796460176991154</v>
      </c>
    </row>
    <row r="40" spans="1:11" ht="14.1" customHeight="1" x14ac:dyDescent="0.2">
      <c r="A40" s="306" t="s">
        <v>259</v>
      </c>
      <c r="B40" s="307" t="s">
        <v>260</v>
      </c>
      <c r="C40" s="308"/>
      <c r="D40" s="113">
        <v>2.509696554871093</v>
      </c>
      <c r="E40" s="115">
        <v>110</v>
      </c>
      <c r="F40" s="114">
        <v>101</v>
      </c>
      <c r="G40" s="114">
        <v>106</v>
      </c>
      <c r="H40" s="114">
        <v>106</v>
      </c>
      <c r="I40" s="140">
        <v>102</v>
      </c>
      <c r="J40" s="115">
        <v>8</v>
      </c>
      <c r="K40" s="116">
        <v>7.8431372549019605</v>
      </c>
    </row>
    <row r="41" spans="1:11" ht="14.1" customHeight="1" x14ac:dyDescent="0.2">
      <c r="A41" s="306"/>
      <c r="B41" s="307" t="s">
        <v>261</v>
      </c>
      <c r="C41" s="308"/>
      <c r="D41" s="113">
        <v>1.9164955509924708</v>
      </c>
      <c r="E41" s="115">
        <v>84</v>
      </c>
      <c r="F41" s="114">
        <v>74</v>
      </c>
      <c r="G41" s="114">
        <v>79</v>
      </c>
      <c r="H41" s="114">
        <v>81</v>
      </c>
      <c r="I41" s="140">
        <v>75</v>
      </c>
      <c r="J41" s="115">
        <v>9</v>
      </c>
      <c r="K41" s="116">
        <v>12</v>
      </c>
    </row>
    <row r="42" spans="1:11" ht="14.1" customHeight="1" x14ac:dyDescent="0.2">
      <c r="A42" s="306">
        <v>52</v>
      </c>
      <c r="B42" s="307" t="s">
        <v>262</v>
      </c>
      <c r="C42" s="308"/>
      <c r="D42" s="113">
        <v>6.1373488478211273</v>
      </c>
      <c r="E42" s="115">
        <v>269</v>
      </c>
      <c r="F42" s="114">
        <v>282</v>
      </c>
      <c r="G42" s="114">
        <v>282</v>
      </c>
      <c r="H42" s="114">
        <v>286</v>
      </c>
      <c r="I42" s="140">
        <v>264</v>
      </c>
      <c r="J42" s="115">
        <v>5</v>
      </c>
      <c r="K42" s="116">
        <v>1.893939393939394</v>
      </c>
    </row>
    <row r="43" spans="1:11" ht="14.1" customHeight="1" x14ac:dyDescent="0.2">
      <c r="A43" s="306" t="s">
        <v>263</v>
      </c>
      <c r="B43" s="307" t="s">
        <v>264</v>
      </c>
      <c r="C43" s="308"/>
      <c r="D43" s="113">
        <v>5.6125941136208075</v>
      </c>
      <c r="E43" s="115">
        <v>246</v>
      </c>
      <c r="F43" s="114">
        <v>254</v>
      </c>
      <c r="G43" s="114">
        <v>253</v>
      </c>
      <c r="H43" s="114">
        <v>257</v>
      </c>
      <c r="I43" s="140">
        <v>239</v>
      </c>
      <c r="J43" s="115">
        <v>7</v>
      </c>
      <c r="K43" s="116">
        <v>2.9288702928870292</v>
      </c>
    </row>
    <row r="44" spans="1:11" ht="14.1" customHeight="1" x14ac:dyDescent="0.2">
      <c r="A44" s="306">
        <v>53</v>
      </c>
      <c r="B44" s="307" t="s">
        <v>265</v>
      </c>
      <c r="C44" s="308"/>
      <c r="D44" s="113">
        <v>0.63883185033082368</v>
      </c>
      <c r="E44" s="115">
        <v>28</v>
      </c>
      <c r="F44" s="114">
        <v>32</v>
      </c>
      <c r="G44" s="114">
        <v>32</v>
      </c>
      <c r="H44" s="114">
        <v>49</v>
      </c>
      <c r="I44" s="140">
        <v>44</v>
      </c>
      <c r="J44" s="115">
        <v>-16</v>
      </c>
      <c r="K44" s="116">
        <v>-36.363636363636367</v>
      </c>
    </row>
    <row r="45" spans="1:11" ht="14.1" customHeight="1" x14ac:dyDescent="0.2">
      <c r="A45" s="306" t="s">
        <v>266</v>
      </c>
      <c r="B45" s="307" t="s">
        <v>267</v>
      </c>
      <c r="C45" s="308"/>
      <c r="D45" s="113">
        <v>0.50193931097421862</v>
      </c>
      <c r="E45" s="115">
        <v>22</v>
      </c>
      <c r="F45" s="114">
        <v>25</v>
      </c>
      <c r="G45" s="114">
        <v>29</v>
      </c>
      <c r="H45" s="114">
        <v>42</v>
      </c>
      <c r="I45" s="140">
        <v>37</v>
      </c>
      <c r="J45" s="115">
        <v>-15</v>
      </c>
      <c r="K45" s="116">
        <v>-40.54054054054054</v>
      </c>
    </row>
    <row r="46" spans="1:11" ht="14.1" customHeight="1" x14ac:dyDescent="0.2">
      <c r="A46" s="306">
        <v>54</v>
      </c>
      <c r="B46" s="307" t="s">
        <v>268</v>
      </c>
      <c r="C46" s="308"/>
      <c r="D46" s="113">
        <v>12.639744467259868</v>
      </c>
      <c r="E46" s="115">
        <v>554</v>
      </c>
      <c r="F46" s="114">
        <v>561</v>
      </c>
      <c r="G46" s="114">
        <v>552</v>
      </c>
      <c r="H46" s="114">
        <v>531</v>
      </c>
      <c r="I46" s="140">
        <v>573</v>
      </c>
      <c r="J46" s="115">
        <v>-19</v>
      </c>
      <c r="K46" s="116">
        <v>-3.3158813263525304</v>
      </c>
    </row>
    <row r="47" spans="1:11" ht="14.1" customHeight="1" x14ac:dyDescent="0.2">
      <c r="A47" s="306">
        <v>61</v>
      </c>
      <c r="B47" s="307" t="s">
        <v>269</v>
      </c>
      <c r="C47" s="308"/>
      <c r="D47" s="113">
        <v>0.59320100387862196</v>
      </c>
      <c r="E47" s="115">
        <v>26</v>
      </c>
      <c r="F47" s="114">
        <v>29</v>
      </c>
      <c r="G47" s="114">
        <v>29</v>
      </c>
      <c r="H47" s="114">
        <v>29</v>
      </c>
      <c r="I47" s="140">
        <v>24</v>
      </c>
      <c r="J47" s="115">
        <v>2</v>
      </c>
      <c r="K47" s="116">
        <v>8.3333333333333339</v>
      </c>
    </row>
    <row r="48" spans="1:11" ht="14.1" customHeight="1" x14ac:dyDescent="0.2">
      <c r="A48" s="306">
        <v>62</v>
      </c>
      <c r="B48" s="307" t="s">
        <v>270</v>
      </c>
      <c r="C48" s="308"/>
      <c r="D48" s="113">
        <v>9.9018936801277668</v>
      </c>
      <c r="E48" s="115">
        <v>434</v>
      </c>
      <c r="F48" s="114">
        <v>446</v>
      </c>
      <c r="G48" s="114">
        <v>451</v>
      </c>
      <c r="H48" s="114">
        <v>484</v>
      </c>
      <c r="I48" s="140">
        <v>464</v>
      </c>
      <c r="J48" s="115">
        <v>-30</v>
      </c>
      <c r="K48" s="116">
        <v>-6.4655172413793105</v>
      </c>
    </row>
    <row r="49" spans="1:11" ht="14.1" customHeight="1" x14ac:dyDescent="0.2">
      <c r="A49" s="306">
        <v>63</v>
      </c>
      <c r="B49" s="307" t="s">
        <v>271</v>
      </c>
      <c r="C49" s="308"/>
      <c r="D49" s="113">
        <v>8.5785991330139169</v>
      </c>
      <c r="E49" s="115">
        <v>376</v>
      </c>
      <c r="F49" s="114">
        <v>439</v>
      </c>
      <c r="G49" s="114">
        <v>439</v>
      </c>
      <c r="H49" s="114">
        <v>429</v>
      </c>
      <c r="I49" s="140">
        <v>393</v>
      </c>
      <c r="J49" s="115">
        <v>-17</v>
      </c>
      <c r="K49" s="116">
        <v>-4.325699745547074</v>
      </c>
    </row>
    <row r="50" spans="1:11" ht="14.1" customHeight="1" x14ac:dyDescent="0.2">
      <c r="A50" s="306" t="s">
        <v>272</v>
      </c>
      <c r="B50" s="307" t="s">
        <v>273</v>
      </c>
      <c r="C50" s="308"/>
      <c r="D50" s="113">
        <v>0.70727812000912615</v>
      </c>
      <c r="E50" s="115">
        <v>31</v>
      </c>
      <c r="F50" s="114">
        <v>35</v>
      </c>
      <c r="G50" s="114">
        <v>35</v>
      </c>
      <c r="H50" s="114">
        <v>30</v>
      </c>
      <c r="I50" s="140">
        <v>30</v>
      </c>
      <c r="J50" s="115">
        <v>1</v>
      </c>
      <c r="K50" s="116">
        <v>3.3333333333333335</v>
      </c>
    </row>
    <row r="51" spans="1:11" ht="14.1" customHeight="1" x14ac:dyDescent="0.2">
      <c r="A51" s="306" t="s">
        <v>274</v>
      </c>
      <c r="B51" s="307" t="s">
        <v>275</v>
      </c>
      <c r="C51" s="308"/>
      <c r="D51" s="113">
        <v>7.0955966233173626</v>
      </c>
      <c r="E51" s="115">
        <v>311</v>
      </c>
      <c r="F51" s="114">
        <v>367</v>
      </c>
      <c r="G51" s="114">
        <v>359</v>
      </c>
      <c r="H51" s="114">
        <v>357</v>
      </c>
      <c r="I51" s="140">
        <v>324</v>
      </c>
      <c r="J51" s="115">
        <v>-13</v>
      </c>
      <c r="K51" s="116">
        <v>-4.0123456790123457</v>
      </c>
    </row>
    <row r="52" spans="1:11" ht="14.1" customHeight="1" x14ac:dyDescent="0.2">
      <c r="A52" s="306">
        <v>71</v>
      </c>
      <c r="B52" s="307" t="s">
        <v>276</v>
      </c>
      <c r="C52" s="308"/>
      <c r="D52" s="113">
        <v>12.753821583390373</v>
      </c>
      <c r="E52" s="115">
        <v>559</v>
      </c>
      <c r="F52" s="114">
        <v>577</v>
      </c>
      <c r="G52" s="114">
        <v>555</v>
      </c>
      <c r="H52" s="114">
        <v>537</v>
      </c>
      <c r="I52" s="140">
        <v>534</v>
      </c>
      <c r="J52" s="115">
        <v>25</v>
      </c>
      <c r="K52" s="116">
        <v>4.6816479400749067</v>
      </c>
    </row>
    <row r="53" spans="1:11" ht="14.1" customHeight="1" x14ac:dyDescent="0.2">
      <c r="A53" s="306" t="s">
        <v>277</v>
      </c>
      <c r="B53" s="307" t="s">
        <v>278</v>
      </c>
      <c r="C53" s="308"/>
      <c r="D53" s="113">
        <v>1.0495094684006387</v>
      </c>
      <c r="E53" s="115">
        <v>46</v>
      </c>
      <c r="F53" s="114">
        <v>44</v>
      </c>
      <c r="G53" s="114">
        <v>45</v>
      </c>
      <c r="H53" s="114">
        <v>45</v>
      </c>
      <c r="I53" s="140">
        <v>47</v>
      </c>
      <c r="J53" s="115">
        <v>-1</v>
      </c>
      <c r="K53" s="116">
        <v>-2.1276595744680851</v>
      </c>
    </row>
    <row r="54" spans="1:11" ht="14.1" customHeight="1" x14ac:dyDescent="0.2">
      <c r="A54" s="306" t="s">
        <v>279</v>
      </c>
      <c r="B54" s="307" t="s">
        <v>280</v>
      </c>
      <c r="C54" s="308"/>
      <c r="D54" s="113">
        <v>10.905772302076203</v>
      </c>
      <c r="E54" s="115">
        <v>478</v>
      </c>
      <c r="F54" s="114">
        <v>493</v>
      </c>
      <c r="G54" s="114">
        <v>471</v>
      </c>
      <c r="H54" s="114">
        <v>460</v>
      </c>
      <c r="I54" s="140">
        <v>456</v>
      </c>
      <c r="J54" s="115">
        <v>22</v>
      </c>
      <c r="K54" s="116">
        <v>4.8245614035087723</v>
      </c>
    </row>
    <row r="55" spans="1:11" ht="14.1" customHeight="1" x14ac:dyDescent="0.2">
      <c r="A55" s="306">
        <v>72</v>
      </c>
      <c r="B55" s="307" t="s">
        <v>281</v>
      </c>
      <c r="C55" s="308"/>
      <c r="D55" s="113">
        <v>1.9849418206707734</v>
      </c>
      <c r="E55" s="115">
        <v>87</v>
      </c>
      <c r="F55" s="114">
        <v>91</v>
      </c>
      <c r="G55" s="114">
        <v>85</v>
      </c>
      <c r="H55" s="114">
        <v>86</v>
      </c>
      <c r="I55" s="140">
        <v>88</v>
      </c>
      <c r="J55" s="115">
        <v>-1</v>
      </c>
      <c r="K55" s="116">
        <v>-1.1363636363636365</v>
      </c>
    </row>
    <row r="56" spans="1:11" ht="14.1" customHeight="1" x14ac:dyDescent="0.2">
      <c r="A56" s="306" t="s">
        <v>282</v>
      </c>
      <c r="B56" s="307" t="s">
        <v>283</v>
      </c>
      <c r="C56" s="308"/>
      <c r="D56" s="113">
        <v>0.15970796258270592</v>
      </c>
      <c r="E56" s="115">
        <v>7</v>
      </c>
      <c r="F56" s="114">
        <v>10</v>
      </c>
      <c r="G56" s="114">
        <v>10</v>
      </c>
      <c r="H56" s="114">
        <v>8</v>
      </c>
      <c r="I56" s="140">
        <v>8</v>
      </c>
      <c r="J56" s="115">
        <v>-1</v>
      </c>
      <c r="K56" s="116">
        <v>-12.5</v>
      </c>
    </row>
    <row r="57" spans="1:11" ht="14.1" customHeight="1" x14ac:dyDescent="0.2">
      <c r="A57" s="306" t="s">
        <v>284</v>
      </c>
      <c r="B57" s="307" t="s">
        <v>285</v>
      </c>
      <c r="C57" s="308"/>
      <c r="D57" s="113">
        <v>1.6427104722792607</v>
      </c>
      <c r="E57" s="115">
        <v>72</v>
      </c>
      <c r="F57" s="114">
        <v>74</v>
      </c>
      <c r="G57" s="114">
        <v>67</v>
      </c>
      <c r="H57" s="114">
        <v>70</v>
      </c>
      <c r="I57" s="140">
        <v>72</v>
      </c>
      <c r="J57" s="115">
        <v>0</v>
      </c>
      <c r="K57" s="116">
        <v>0</v>
      </c>
    </row>
    <row r="58" spans="1:11" ht="14.1" customHeight="1" x14ac:dyDescent="0.2">
      <c r="A58" s="306">
        <v>73</v>
      </c>
      <c r="B58" s="307" t="s">
        <v>286</v>
      </c>
      <c r="C58" s="308"/>
      <c r="D58" s="113">
        <v>0.95824777549623541</v>
      </c>
      <c r="E58" s="115">
        <v>42</v>
      </c>
      <c r="F58" s="114">
        <v>43</v>
      </c>
      <c r="G58" s="114">
        <v>45</v>
      </c>
      <c r="H58" s="114">
        <v>41</v>
      </c>
      <c r="I58" s="140">
        <v>44</v>
      </c>
      <c r="J58" s="115">
        <v>-2</v>
      </c>
      <c r="K58" s="116">
        <v>-4.5454545454545459</v>
      </c>
    </row>
    <row r="59" spans="1:11" ht="14.1" customHeight="1" x14ac:dyDescent="0.2">
      <c r="A59" s="306" t="s">
        <v>287</v>
      </c>
      <c r="B59" s="307" t="s">
        <v>288</v>
      </c>
      <c r="C59" s="308"/>
      <c r="D59" s="113">
        <v>0.63883185033082368</v>
      </c>
      <c r="E59" s="115">
        <v>28</v>
      </c>
      <c r="F59" s="114">
        <v>26</v>
      </c>
      <c r="G59" s="114">
        <v>26</v>
      </c>
      <c r="H59" s="114">
        <v>23</v>
      </c>
      <c r="I59" s="140">
        <v>25</v>
      </c>
      <c r="J59" s="115">
        <v>3</v>
      </c>
      <c r="K59" s="116">
        <v>12</v>
      </c>
    </row>
    <row r="60" spans="1:11" ht="14.1" customHeight="1" x14ac:dyDescent="0.2">
      <c r="A60" s="306">
        <v>81</v>
      </c>
      <c r="B60" s="307" t="s">
        <v>289</v>
      </c>
      <c r="C60" s="308"/>
      <c r="D60" s="113">
        <v>3.8101756787588408</v>
      </c>
      <c r="E60" s="115">
        <v>167</v>
      </c>
      <c r="F60" s="114">
        <v>165</v>
      </c>
      <c r="G60" s="114">
        <v>165</v>
      </c>
      <c r="H60" s="114">
        <v>165</v>
      </c>
      <c r="I60" s="140">
        <v>160</v>
      </c>
      <c r="J60" s="115">
        <v>7</v>
      </c>
      <c r="K60" s="116">
        <v>4.375</v>
      </c>
    </row>
    <row r="61" spans="1:11" ht="14.1" customHeight="1" x14ac:dyDescent="0.2">
      <c r="A61" s="306" t="s">
        <v>290</v>
      </c>
      <c r="B61" s="307" t="s">
        <v>291</v>
      </c>
      <c r="C61" s="308"/>
      <c r="D61" s="113">
        <v>0.88980150581793294</v>
      </c>
      <c r="E61" s="115">
        <v>39</v>
      </c>
      <c r="F61" s="114">
        <v>34</v>
      </c>
      <c r="G61" s="114">
        <v>35</v>
      </c>
      <c r="H61" s="114">
        <v>39</v>
      </c>
      <c r="I61" s="140">
        <v>40</v>
      </c>
      <c r="J61" s="115">
        <v>-1</v>
      </c>
      <c r="K61" s="116">
        <v>-2.5</v>
      </c>
    </row>
    <row r="62" spans="1:11" ht="14.1" customHeight="1" x14ac:dyDescent="0.2">
      <c r="A62" s="306" t="s">
        <v>292</v>
      </c>
      <c r="B62" s="307" t="s">
        <v>293</v>
      </c>
      <c r="C62" s="308"/>
      <c r="D62" s="113">
        <v>1.8252338580880676</v>
      </c>
      <c r="E62" s="115">
        <v>80</v>
      </c>
      <c r="F62" s="114">
        <v>81</v>
      </c>
      <c r="G62" s="114">
        <v>83</v>
      </c>
      <c r="H62" s="114">
        <v>80</v>
      </c>
      <c r="I62" s="140">
        <v>69</v>
      </c>
      <c r="J62" s="115">
        <v>11</v>
      </c>
      <c r="K62" s="116">
        <v>15.942028985507246</v>
      </c>
    </row>
    <row r="63" spans="1:11" ht="14.1" customHeight="1" x14ac:dyDescent="0.2">
      <c r="A63" s="306"/>
      <c r="B63" s="307" t="s">
        <v>294</v>
      </c>
      <c r="C63" s="308"/>
      <c r="D63" s="113">
        <v>1.6883413187314624</v>
      </c>
      <c r="E63" s="115">
        <v>74</v>
      </c>
      <c r="F63" s="114">
        <v>76</v>
      </c>
      <c r="G63" s="114">
        <v>78</v>
      </c>
      <c r="H63" s="114">
        <v>75</v>
      </c>
      <c r="I63" s="140">
        <v>64</v>
      </c>
      <c r="J63" s="115">
        <v>10</v>
      </c>
      <c r="K63" s="116">
        <v>15.625</v>
      </c>
    </row>
    <row r="64" spans="1:11" ht="14.1" customHeight="1" x14ac:dyDescent="0.2">
      <c r="A64" s="306" t="s">
        <v>295</v>
      </c>
      <c r="B64" s="307" t="s">
        <v>296</v>
      </c>
      <c r="C64" s="308"/>
      <c r="D64" s="113">
        <v>0.13689253935660506</v>
      </c>
      <c r="E64" s="115">
        <v>6</v>
      </c>
      <c r="F64" s="114">
        <v>6</v>
      </c>
      <c r="G64" s="114">
        <v>8</v>
      </c>
      <c r="H64" s="114">
        <v>5</v>
      </c>
      <c r="I64" s="140">
        <v>5</v>
      </c>
      <c r="J64" s="115">
        <v>1</v>
      </c>
      <c r="K64" s="116">
        <v>20</v>
      </c>
    </row>
    <row r="65" spans="1:11" ht="14.1" customHeight="1" x14ac:dyDescent="0.2">
      <c r="A65" s="306" t="s">
        <v>297</v>
      </c>
      <c r="B65" s="307" t="s">
        <v>298</v>
      </c>
      <c r="C65" s="308"/>
      <c r="D65" s="113">
        <v>0.73009354323522702</v>
      </c>
      <c r="E65" s="115">
        <v>32</v>
      </c>
      <c r="F65" s="114">
        <v>36</v>
      </c>
      <c r="G65" s="114">
        <v>30</v>
      </c>
      <c r="H65" s="114">
        <v>31</v>
      </c>
      <c r="I65" s="140">
        <v>31</v>
      </c>
      <c r="J65" s="115">
        <v>1</v>
      </c>
      <c r="K65" s="116">
        <v>3.225806451612903</v>
      </c>
    </row>
    <row r="66" spans="1:11" ht="14.1" customHeight="1" x14ac:dyDescent="0.2">
      <c r="A66" s="306">
        <v>82</v>
      </c>
      <c r="B66" s="307" t="s">
        <v>299</v>
      </c>
      <c r="C66" s="308"/>
      <c r="D66" s="113">
        <v>2.349988592288387</v>
      </c>
      <c r="E66" s="115">
        <v>103</v>
      </c>
      <c r="F66" s="114">
        <v>111</v>
      </c>
      <c r="G66" s="114">
        <v>105</v>
      </c>
      <c r="H66" s="114">
        <v>109</v>
      </c>
      <c r="I66" s="140">
        <v>108</v>
      </c>
      <c r="J66" s="115">
        <v>-5</v>
      </c>
      <c r="K66" s="116">
        <v>-4.6296296296296298</v>
      </c>
    </row>
    <row r="67" spans="1:11" ht="14.1" customHeight="1" x14ac:dyDescent="0.2">
      <c r="A67" s="306" t="s">
        <v>300</v>
      </c>
      <c r="B67" s="307" t="s">
        <v>301</v>
      </c>
      <c r="C67" s="308"/>
      <c r="D67" s="113">
        <v>1.4145562400182523</v>
      </c>
      <c r="E67" s="115">
        <v>62</v>
      </c>
      <c r="F67" s="114">
        <v>62</v>
      </c>
      <c r="G67" s="114">
        <v>62</v>
      </c>
      <c r="H67" s="114">
        <v>60</v>
      </c>
      <c r="I67" s="140">
        <v>62</v>
      </c>
      <c r="J67" s="115">
        <v>0</v>
      </c>
      <c r="K67" s="116">
        <v>0</v>
      </c>
    </row>
    <row r="68" spans="1:11" ht="14.1" customHeight="1" x14ac:dyDescent="0.2">
      <c r="A68" s="306" t="s">
        <v>302</v>
      </c>
      <c r="B68" s="307" t="s">
        <v>303</v>
      </c>
      <c r="C68" s="308"/>
      <c r="D68" s="113">
        <v>0.25096965548710931</v>
      </c>
      <c r="E68" s="115">
        <v>11</v>
      </c>
      <c r="F68" s="114">
        <v>12</v>
      </c>
      <c r="G68" s="114">
        <v>11</v>
      </c>
      <c r="H68" s="114">
        <v>14</v>
      </c>
      <c r="I68" s="140">
        <v>13</v>
      </c>
      <c r="J68" s="115">
        <v>-2</v>
      </c>
      <c r="K68" s="116">
        <v>-15.384615384615385</v>
      </c>
    </row>
    <row r="69" spans="1:11" ht="14.1" customHeight="1" x14ac:dyDescent="0.2">
      <c r="A69" s="306">
        <v>83</v>
      </c>
      <c r="B69" s="307" t="s">
        <v>304</v>
      </c>
      <c r="C69" s="308"/>
      <c r="D69" s="113">
        <v>2.6465890942276977</v>
      </c>
      <c r="E69" s="115">
        <v>116</v>
      </c>
      <c r="F69" s="114">
        <v>114</v>
      </c>
      <c r="G69" s="114">
        <v>119</v>
      </c>
      <c r="H69" s="114">
        <v>126</v>
      </c>
      <c r="I69" s="140">
        <v>131</v>
      </c>
      <c r="J69" s="115">
        <v>-15</v>
      </c>
      <c r="K69" s="116">
        <v>-11.450381679389313</v>
      </c>
    </row>
    <row r="70" spans="1:11" ht="14.1" customHeight="1" x14ac:dyDescent="0.2">
      <c r="A70" s="306" t="s">
        <v>305</v>
      </c>
      <c r="B70" s="307" t="s">
        <v>306</v>
      </c>
      <c r="C70" s="308"/>
      <c r="D70" s="113">
        <v>1.6427104722792607</v>
      </c>
      <c r="E70" s="115">
        <v>72</v>
      </c>
      <c r="F70" s="114">
        <v>73</v>
      </c>
      <c r="G70" s="114">
        <v>71</v>
      </c>
      <c r="H70" s="114">
        <v>75</v>
      </c>
      <c r="I70" s="140">
        <v>74</v>
      </c>
      <c r="J70" s="115">
        <v>-2</v>
      </c>
      <c r="K70" s="116">
        <v>-2.7027027027027026</v>
      </c>
    </row>
    <row r="71" spans="1:11" ht="14.1" customHeight="1" x14ac:dyDescent="0.2">
      <c r="A71" s="306"/>
      <c r="B71" s="307" t="s">
        <v>307</v>
      </c>
      <c r="C71" s="308"/>
      <c r="D71" s="113">
        <v>1.1179557380789413</v>
      </c>
      <c r="E71" s="115">
        <v>49</v>
      </c>
      <c r="F71" s="114">
        <v>48</v>
      </c>
      <c r="G71" s="114">
        <v>48</v>
      </c>
      <c r="H71" s="114">
        <v>50</v>
      </c>
      <c r="I71" s="140">
        <v>46</v>
      </c>
      <c r="J71" s="115">
        <v>3</v>
      </c>
      <c r="K71" s="116">
        <v>6.5217391304347823</v>
      </c>
    </row>
    <row r="72" spans="1:11" ht="14.1" customHeight="1" x14ac:dyDescent="0.2">
      <c r="A72" s="306">
        <v>84</v>
      </c>
      <c r="B72" s="307" t="s">
        <v>308</v>
      </c>
      <c r="C72" s="308"/>
      <c r="D72" s="113">
        <v>2.1674652064795801</v>
      </c>
      <c r="E72" s="115">
        <v>95</v>
      </c>
      <c r="F72" s="114">
        <v>89</v>
      </c>
      <c r="G72" s="114">
        <v>96</v>
      </c>
      <c r="H72" s="114">
        <v>103</v>
      </c>
      <c r="I72" s="140">
        <v>96</v>
      </c>
      <c r="J72" s="115">
        <v>-1</v>
      </c>
      <c r="K72" s="116">
        <v>-1.0416666666666667</v>
      </c>
    </row>
    <row r="73" spans="1:11" ht="14.1" customHeight="1" x14ac:dyDescent="0.2">
      <c r="A73" s="306" t="s">
        <v>309</v>
      </c>
      <c r="B73" s="307" t="s">
        <v>310</v>
      </c>
      <c r="C73" s="308"/>
      <c r="D73" s="113">
        <v>0.13689253935660506</v>
      </c>
      <c r="E73" s="115">
        <v>6</v>
      </c>
      <c r="F73" s="114">
        <v>6</v>
      </c>
      <c r="G73" s="114">
        <v>6</v>
      </c>
      <c r="H73" s="114">
        <v>6</v>
      </c>
      <c r="I73" s="140">
        <v>6</v>
      </c>
      <c r="J73" s="115">
        <v>0</v>
      </c>
      <c r="K73" s="116">
        <v>0</v>
      </c>
    </row>
    <row r="74" spans="1:11" ht="14.1" customHeight="1" x14ac:dyDescent="0.2">
      <c r="A74" s="306" t="s">
        <v>311</v>
      </c>
      <c r="B74" s="307" t="s">
        <v>312</v>
      </c>
      <c r="C74" s="308"/>
      <c r="D74" s="113">
        <v>0</v>
      </c>
      <c r="E74" s="115">
        <v>0</v>
      </c>
      <c r="F74" s="114">
        <v>0</v>
      </c>
      <c r="G74" s="114">
        <v>0</v>
      </c>
      <c r="H74" s="114" t="s">
        <v>513</v>
      </c>
      <c r="I74" s="140">
        <v>0</v>
      </c>
      <c r="J74" s="115">
        <v>0</v>
      </c>
      <c r="K74" s="116">
        <v>0</v>
      </c>
    </row>
    <row r="75" spans="1:11" ht="14.1" customHeight="1" x14ac:dyDescent="0.2">
      <c r="A75" s="306" t="s">
        <v>313</v>
      </c>
      <c r="B75" s="307" t="s">
        <v>314</v>
      </c>
      <c r="C75" s="308"/>
      <c r="D75" s="113">
        <v>1.2320328542094456</v>
      </c>
      <c r="E75" s="115">
        <v>54</v>
      </c>
      <c r="F75" s="114">
        <v>49</v>
      </c>
      <c r="G75" s="114">
        <v>54</v>
      </c>
      <c r="H75" s="114">
        <v>59</v>
      </c>
      <c r="I75" s="140">
        <v>57</v>
      </c>
      <c r="J75" s="115">
        <v>-3</v>
      </c>
      <c r="K75" s="116">
        <v>-5.2631578947368425</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0.36504677161761351</v>
      </c>
      <c r="E77" s="115">
        <v>16</v>
      </c>
      <c r="F77" s="114">
        <v>14</v>
      </c>
      <c r="G77" s="114">
        <v>13</v>
      </c>
      <c r="H77" s="114">
        <v>11</v>
      </c>
      <c r="I77" s="140">
        <v>11</v>
      </c>
      <c r="J77" s="115">
        <v>5</v>
      </c>
      <c r="K77" s="116">
        <v>45.454545454545453</v>
      </c>
    </row>
    <row r="78" spans="1:11" ht="14.1" customHeight="1" x14ac:dyDescent="0.2">
      <c r="A78" s="306">
        <v>93</v>
      </c>
      <c r="B78" s="307" t="s">
        <v>317</v>
      </c>
      <c r="C78" s="308"/>
      <c r="D78" s="113">
        <v>6.8446269678302529E-2</v>
      </c>
      <c r="E78" s="115">
        <v>3</v>
      </c>
      <c r="F78" s="114">
        <v>6</v>
      </c>
      <c r="G78" s="114">
        <v>7</v>
      </c>
      <c r="H78" s="114">
        <v>7</v>
      </c>
      <c r="I78" s="140">
        <v>7</v>
      </c>
      <c r="J78" s="115">
        <v>-4</v>
      </c>
      <c r="K78" s="116">
        <v>-57.142857142857146</v>
      </c>
    </row>
    <row r="79" spans="1:11" ht="14.1" customHeight="1" x14ac:dyDescent="0.2">
      <c r="A79" s="306">
        <v>94</v>
      </c>
      <c r="B79" s="307" t="s">
        <v>318</v>
      </c>
      <c r="C79" s="308"/>
      <c r="D79" s="113">
        <v>0.4791238877481177</v>
      </c>
      <c r="E79" s="115">
        <v>21</v>
      </c>
      <c r="F79" s="114">
        <v>20</v>
      </c>
      <c r="G79" s="114">
        <v>20</v>
      </c>
      <c r="H79" s="114">
        <v>12</v>
      </c>
      <c r="I79" s="140">
        <v>21</v>
      </c>
      <c r="J79" s="115">
        <v>0</v>
      </c>
      <c r="K79" s="116">
        <v>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4.198037873602555</v>
      </c>
      <c r="E81" s="143">
        <v>184</v>
      </c>
      <c r="F81" s="144">
        <v>202</v>
      </c>
      <c r="G81" s="144">
        <v>197</v>
      </c>
      <c r="H81" s="144">
        <v>204</v>
      </c>
      <c r="I81" s="145">
        <v>184</v>
      </c>
      <c r="J81" s="143">
        <v>0</v>
      </c>
      <c r="K81" s="146">
        <v>0</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2480</v>
      </c>
      <c r="G12" s="536">
        <v>1889</v>
      </c>
      <c r="H12" s="536">
        <v>2876</v>
      </c>
      <c r="I12" s="536">
        <v>2825</v>
      </c>
      <c r="J12" s="537">
        <v>2636</v>
      </c>
      <c r="K12" s="538">
        <v>-156</v>
      </c>
      <c r="L12" s="349">
        <v>-5.9180576631259481</v>
      </c>
    </row>
    <row r="13" spans="1:17" s="110" customFormat="1" ht="15" customHeight="1" x14ac:dyDescent="0.2">
      <c r="A13" s="350" t="s">
        <v>344</v>
      </c>
      <c r="B13" s="351" t="s">
        <v>345</v>
      </c>
      <c r="C13" s="347"/>
      <c r="D13" s="347"/>
      <c r="E13" s="348"/>
      <c r="F13" s="536">
        <v>1357</v>
      </c>
      <c r="G13" s="536">
        <v>888</v>
      </c>
      <c r="H13" s="536">
        <v>1585</v>
      </c>
      <c r="I13" s="536">
        <v>1654</v>
      </c>
      <c r="J13" s="537">
        <v>1424</v>
      </c>
      <c r="K13" s="538">
        <v>-67</v>
      </c>
      <c r="L13" s="349">
        <v>-4.7050561797752808</v>
      </c>
    </row>
    <row r="14" spans="1:17" s="110" customFormat="1" ht="22.5" customHeight="1" x14ac:dyDescent="0.2">
      <c r="A14" s="350"/>
      <c r="B14" s="351" t="s">
        <v>346</v>
      </c>
      <c r="C14" s="347"/>
      <c r="D14" s="347"/>
      <c r="E14" s="348"/>
      <c r="F14" s="536">
        <v>1123</v>
      </c>
      <c r="G14" s="536">
        <v>1001</v>
      </c>
      <c r="H14" s="536">
        <v>1291</v>
      </c>
      <c r="I14" s="536">
        <v>1171</v>
      </c>
      <c r="J14" s="537">
        <v>1212</v>
      </c>
      <c r="K14" s="538">
        <v>-89</v>
      </c>
      <c r="L14" s="349">
        <v>-7.3432343234323429</v>
      </c>
    </row>
    <row r="15" spans="1:17" s="110" customFormat="1" ht="15" customHeight="1" x14ac:dyDescent="0.2">
      <c r="A15" s="350" t="s">
        <v>347</v>
      </c>
      <c r="B15" s="351" t="s">
        <v>108</v>
      </c>
      <c r="C15" s="347"/>
      <c r="D15" s="347"/>
      <c r="E15" s="348"/>
      <c r="F15" s="536">
        <v>386</v>
      </c>
      <c r="G15" s="536">
        <v>376</v>
      </c>
      <c r="H15" s="536">
        <v>946</v>
      </c>
      <c r="I15" s="536">
        <v>476</v>
      </c>
      <c r="J15" s="537">
        <v>362</v>
      </c>
      <c r="K15" s="538">
        <v>24</v>
      </c>
      <c r="L15" s="349">
        <v>6.6298342541436464</v>
      </c>
    </row>
    <row r="16" spans="1:17" s="110" customFormat="1" ht="15" customHeight="1" x14ac:dyDescent="0.2">
      <c r="A16" s="350"/>
      <c r="B16" s="351" t="s">
        <v>109</v>
      </c>
      <c r="C16" s="347"/>
      <c r="D16" s="347"/>
      <c r="E16" s="348"/>
      <c r="F16" s="536">
        <v>1736</v>
      </c>
      <c r="G16" s="536">
        <v>1269</v>
      </c>
      <c r="H16" s="536">
        <v>1645</v>
      </c>
      <c r="I16" s="536">
        <v>1909</v>
      </c>
      <c r="J16" s="537">
        <v>1847</v>
      </c>
      <c r="K16" s="538">
        <v>-111</v>
      </c>
      <c r="L16" s="349">
        <v>-6.0097455332972389</v>
      </c>
    </row>
    <row r="17" spans="1:12" s="110" customFormat="1" ht="15" customHeight="1" x14ac:dyDescent="0.2">
      <c r="A17" s="350"/>
      <c r="B17" s="351" t="s">
        <v>110</v>
      </c>
      <c r="C17" s="347"/>
      <c r="D17" s="347"/>
      <c r="E17" s="348"/>
      <c r="F17" s="536">
        <v>313</v>
      </c>
      <c r="G17" s="536">
        <v>216</v>
      </c>
      <c r="H17" s="536">
        <v>257</v>
      </c>
      <c r="I17" s="536">
        <v>414</v>
      </c>
      <c r="J17" s="537">
        <v>394</v>
      </c>
      <c r="K17" s="538">
        <v>-81</v>
      </c>
      <c r="L17" s="349">
        <v>-20.558375634517766</v>
      </c>
    </row>
    <row r="18" spans="1:12" s="110" customFormat="1" ht="15" customHeight="1" x14ac:dyDescent="0.2">
      <c r="A18" s="350"/>
      <c r="B18" s="351" t="s">
        <v>111</v>
      </c>
      <c r="C18" s="347"/>
      <c r="D18" s="347"/>
      <c r="E18" s="348"/>
      <c r="F18" s="536">
        <v>45</v>
      </c>
      <c r="G18" s="536">
        <v>28</v>
      </c>
      <c r="H18" s="536">
        <v>28</v>
      </c>
      <c r="I18" s="536">
        <v>26</v>
      </c>
      <c r="J18" s="537">
        <v>33</v>
      </c>
      <c r="K18" s="538">
        <v>12</v>
      </c>
      <c r="L18" s="349">
        <v>36.363636363636367</v>
      </c>
    </row>
    <row r="19" spans="1:12" s="110" customFormat="1" ht="15" customHeight="1" x14ac:dyDescent="0.2">
      <c r="A19" s="118" t="s">
        <v>113</v>
      </c>
      <c r="B19" s="119" t="s">
        <v>181</v>
      </c>
      <c r="C19" s="347"/>
      <c r="D19" s="347"/>
      <c r="E19" s="348"/>
      <c r="F19" s="536">
        <v>1480</v>
      </c>
      <c r="G19" s="536">
        <v>1092</v>
      </c>
      <c r="H19" s="536">
        <v>1803</v>
      </c>
      <c r="I19" s="536">
        <v>1854</v>
      </c>
      <c r="J19" s="537">
        <v>1660</v>
      </c>
      <c r="K19" s="538">
        <v>-180</v>
      </c>
      <c r="L19" s="349">
        <v>-10.843373493975903</v>
      </c>
    </row>
    <row r="20" spans="1:12" s="110" customFormat="1" ht="15" customHeight="1" x14ac:dyDescent="0.2">
      <c r="A20" s="118"/>
      <c r="B20" s="119" t="s">
        <v>182</v>
      </c>
      <c r="C20" s="347"/>
      <c r="D20" s="347"/>
      <c r="E20" s="348"/>
      <c r="F20" s="536">
        <v>1000</v>
      </c>
      <c r="G20" s="536">
        <v>797</v>
      </c>
      <c r="H20" s="536">
        <v>1073</v>
      </c>
      <c r="I20" s="536">
        <v>971</v>
      </c>
      <c r="J20" s="537">
        <v>976</v>
      </c>
      <c r="K20" s="538">
        <v>24</v>
      </c>
      <c r="L20" s="349">
        <v>2.459016393442623</v>
      </c>
    </row>
    <row r="21" spans="1:12" s="110" customFormat="1" ht="15" customHeight="1" x14ac:dyDescent="0.2">
      <c r="A21" s="118" t="s">
        <v>113</v>
      </c>
      <c r="B21" s="119" t="s">
        <v>116</v>
      </c>
      <c r="C21" s="347"/>
      <c r="D21" s="347"/>
      <c r="E21" s="348"/>
      <c r="F21" s="536">
        <v>2246</v>
      </c>
      <c r="G21" s="536">
        <v>1706</v>
      </c>
      <c r="H21" s="536">
        <v>2547</v>
      </c>
      <c r="I21" s="536">
        <v>2561</v>
      </c>
      <c r="J21" s="537">
        <v>2401</v>
      </c>
      <c r="K21" s="538">
        <v>-155</v>
      </c>
      <c r="L21" s="349">
        <v>-6.4556434818825492</v>
      </c>
    </row>
    <row r="22" spans="1:12" s="110" customFormat="1" ht="15" customHeight="1" x14ac:dyDescent="0.2">
      <c r="A22" s="118"/>
      <c r="B22" s="119" t="s">
        <v>117</v>
      </c>
      <c r="C22" s="347"/>
      <c r="D22" s="347"/>
      <c r="E22" s="348"/>
      <c r="F22" s="536">
        <v>233</v>
      </c>
      <c r="G22" s="536">
        <v>183</v>
      </c>
      <c r="H22" s="536">
        <v>328</v>
      </c>
      <c r="I22" s="536">
        <v>262</v>
      </c>
      <c r="J22" s="537">
        <v>234</v>
      </c>
      <c r="K22" s="538">
        <v>-1</v>
      </c>
      <c r="L22" s="349">
        <v>-0.42735042735042733</v>
      </c>
    </row>
    <row r="23" spans="1:12" s="110" customFormat="1" ht="15" customHeight="1" x14ac:dyDescent="0.2">
      <c r="A23" s="352" t="s">
        <v>347</v>
      </c>
      <c r="B23" s="353" t="s">
        <v>193</v>
      </c>
      <c r="C23" s="354"/>
      <c r="D23" s="354"/>
      <c r="E23" s="355"/>
      <c r="F23" s="539">
        <v>46</v>
      </c>
      <c r="G23" s="539">
        <v>155</v>
      </c>
      <c r="H23" s="539">
        <v>478</v>
      </c>
      <c r="I23" s="539">
        <v>32</v>
      </c>
      <c r="J23" s="540">
        <v>63</v>
      </c>
      <c r="K23" s="541">
        <v>-17</v>
      </c>
      <c r="L23" s="356">
        <v>-26.984126984126984</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32.200000000000003</v>
      </c>
      <c r="G25" s="542">
        <v>34.1</v>
      </c>
      <c r="H25" s="542">
        <v>36.1</v>
      </c>
      <c r="I25" s="542">
        <v>29.9</v>
      </c>
      <c r="J25" s="542">
        <v>32.5</v>
      </c>
      <c r="K25" s="543" t="s">
        <v>349</v>
      </c>
      <c r="L25" s="364">
        <v>-0.29999999999999716</v>
      </c>
    </row>
    <row r="26" spans="1:12" s="110" customFormat="1" ht="15" customHeight="1" x14ac:dyDescent="0.2">
      <c r="A26" s="365" t="s">
        <v>105</v>
      </c>
      <c r="B26" s="366" t="s">
        <v>345</v>
      </c>
      <c r="C26" s="362"/>
      <c r="D26" s="362"/>
      <c r="E26" s="363"/>
      <c r="F26" s="542">
        <v>30.6</v>
      </c>
      <c r="G26" s="542">
        <v>33.9</v>
      </c>
      <c r="H26" s="542">
        <v>33.4</v>
      </c>
      <c r="I26" s="542">
        <v>26.2</v>
      </c>
      <c r="J26" s="544">
        <v>28.5</v>
      </c>
      <c r="K26" s="543" t="s">
        <v>349</v>
      </c>
      <c r="L26" s="364">
        <v>2.1000000000000014</v>
      </c>
    </row>
    <row r="27" spans="1:12" s="110" customFormat="1" ht="15" customHeight="1" x14ac:dyDescent="0.2">
      <c r="A27" s="365"/>
      <c r="B27" s="366" t="s">
        <v>346</v>
      </c>
      <c r="C27" s="362"/>
      <c r="D27" s="362"/>
      <c r="E27" s="363"/>
      <c r="F27" s="542">
        <v>34</v>
      </c>
      <c r="G27" s="542">
        <v>34.4</v>
      </c>
      <c r="H27" s="542">
        <v>39.200000000000003</v>
      </c>
      <c r="I27" s="542">
        <v>35.299999999999997</v>
      </c>
      <c r="J27" s="542">
        <v>37.200000000000003</v>
      </c>
      <c r="K27" s="543" t="s">
        <v>349</v>
      </c>
      <c r="L27" s="364">
        <v>-3.2000000000000028</v>
      </c>
    </row>
    <row r="28" spans="1:12" s="110" customFormat="1" ht="15" customHeight="1" x14ac:dyDescent="0.2">
      <c r="A28" s="365" t="s">
        <v>113</v>
      </c>
      <c r="B28" s="366" t="s">
        <v>108</v>
      </c>
      <c r="C28" s="362"/>
      <c r="D28" s="362"/>
      <c r="E28" s="363"/>
      <c r="F28" s="542">
        <v>43.1</v>
      </c>
      <c r="G28" s="542">
        <v>38.799999999999997</v>
      </c>
      <c r="H28" s="542">
        <v>51.2</v>
      </c>
      <c r="I28" s="542">
        <v>46.4</v>
      </c>
      <c r="J28" s="542">
        <v>40.799999999999997</v>
      </c>
      <c r="K28" s="543" t="s">
        <v>349</v>
      </c>
      <c r="L28" s="364">
        <v>2.3000000000000043</v>
      </c>
    </row>
    <row r="29" spans="1:12" s="110" customFormat="1" ht="11.25" x14ac:dyDescent="0.2">
      <c r="A29" s="365"/>
      <c r="B29" s="366" t="s">
        <v>109</v>
      </c>
      <c r="C29" s="362"/>
      <c r="D29" s="362"/>
      <c r="E29" s="363"/>
      <c r="F29" s="542">
        <v>29.8</v>
      </c>
      <c r="G29" s="542">
        <v>32.299999999999997</v>
      </c>
      <c r="H29" s="542">
        <v>32.200000000000003</v>
      </c>
      <c r="I29" s="542">
        <v>26.4</v>
      </c>
      <c r="J29" s="544">
        <v>31.7</v>
      </c>
      <c r="K29" s="543" t="s">
        <v>349</v>
      </c>
      <c r="L29" s="364">
        <v>-1.8999999999999986</v>
      </c>
    </row>
    <row r="30" spans="1:12" s="110" customFormat="1" ht="15" customHeight="1" x14ac:dyDescent="0.2">
      <c r="A30" s="365"/>
      <c r="B30" s="366" t="s">
        <v>110</v>
      </c>
      <c r="C30" s="362"/>
      <c r="D30" s="362"/>
      <c r="E30" s="363"/>
      <c r="F30" s="542">
        <v>31.5</v>
      </c>
      <c r="G30" s="542">
        <v>37</v>
      </c>
      <c r="H30" s="542">
        <v>30.6</v>
      </c>
      <c r="I30" s="542">
        <v>26.8</v>
      </c>
      <c r="J30" s="542">
        <v>29.1</v>
      </c>
      <c r="K30" s="543" t="s">
        <v>349</v>
      </c>
      <c r="L30" s="364">
        <v>2.3999999999999986</v>
      </c>
    </row>
    <row r="31" spans="1:12" s="110" customFormat="1" ht="15" customHeight="1" x14ac:dyDescent="0.2">
      <c r="A31" s="365"/>
      <c r="B31" s="366" t="s">
        <v>111</v>
      </c>
      <c r="C31" s="362"/>
      <c r="D31" s="362"/>
      <c r="E31" s="363"/>
      <c r="F31" s="542">
        <v>44.4</v>
      </c>
      <c r="G31" s="542">
        <v>53.6</v>
      </c>
      <c r="H31" s="542">
        <v>57.1</v>
      </c>
      <c r="I31" s="542">
        <v>50</v>
      </c>
      <c r="J31" s="542">
        <v>39.4</v>
      </c>
      <c r="K31" s="543" t="s">
        <v>349</v>
      </c>
      <c r="L31" s="364">
        <v>5</v>
      </c>
    </row>
    <row r="32" spans="1:12" s="110" customFormat="1" ht="15" customHeight="1" x14ac:dyDescent="0.2">
      <c r="A32" s="367" t="s">
        <v>113</v>
      </c>
      <c r="B32" s="368" t="s">
        <v>181</v>
      </c>
      <c r="C32" s="362"/>
      <c r="D32" s="362"/>
      <c r="E32" s="363"/>
      <c r="F32" s="542">
        <v>27.8</v>
      </c>
      <c r="G32" s="542">
        <v>27.1</v>
      </c>
      <c r="H32" s="542">
        <v>33.5</v>
      </c>
      <c r="I32" s="542">
        <v>24.6</v>
      </c>
      <c r="J32" s="544">
        <v>28.3</v>
      </c>
      <c r="K32" s="543" t="s">
        <v>349</v>
      </c>
      <c r="L32" s="364">
        <v>-0.5</v>
      </c>
    </row>
    <row r="33" spans="1:12" s="110" customFormat="1" ht="15" customHeight="1" x14ac:dyDescent="0.2">
      <c r="A33" s="367"/>
      <c r="B33" s="368" t="s">
        <v>182</v>
      </c>
      <c r="C33" s="362"/>
      <c r="D33" s="362"/>
      <c r="E33" s="363"/>
      <c r="F33" s="542">
        <v>38.4</v>
      </c>
      <c r="G33" s="542">
        <v>42.7</v>
      </c>
      <c r="H33" s="542">
        <v>39.299999999999997</v>
      </c>
      <c r="I33" s="542">
        <v>40.1</v>
      </c>
      <c r="J33" s="542">
        <v>39.4</v>
      </c>
      <c r="K33" s="543" t="s">
        <v>349</v>
      </c>
      <c r="L33" s="364">
        <v>-1</v>
      </c>
    </row>
    <row r="34" spans="1:12" s="369" customFormat="1" ht="15" customHeight="1" x14ac:dyDescent="0.2">
      <c r="A34" s="367" t="s">
        <v>113</v>
      </c>
      <c r="B34" s="368" t="s">
        <v>116</v>
      </c>
      <c r="C34" s="362"/>
      <c r="D34" s="362"/>
      <c r="E34" s="363"/>
      <c r="F34" s="542">
        <v>30.7</v>
      </c>
      <c r="G34" s="542">
        <v>33.700000000000003</v>
      </c>
      <c r="H34" s="542">
        <v>34.299999999999997</v>
      </c>
      <c r="I34" s="542">
        <v>27.5</v>
      </c>
      <c r="J34" s="542">
        <v>30.8</v>
      </c>
      <c r="K34" s="543" t="s">
        <v>349</v>
      </c>
      <c r="L34" s="364">
        <v>-0.10000000000000142</v>
      </c>
    </row>
    <row r="35" spans="1:12" s="369" customFormat="1" ht="11.25" x14ac:dyDescent="0.2">
      <c r="A35" s="370"/>
      <c r="B35" s="371" t="s">
        <v>117</v>
      </c>
      <c r="C35" s="372"/>
      <c r="D35" s="372"/>
      <c r="E35" s="373"/>
      <c r="F35" s="545">
        <v>45.6</v>
      </c>
      <c r="G35" s="545">
        <v>38.5</v>
      </c>
      <c r="H35" s="545">
        <v>48.3</v>
      </c>
      <c r="I35" s="545">
        <v>53.3</v>
      </c>
      <c r="J35" s="546">
        <v>50.2</v>
      </c>
      <c r="K35" s="547" t="s">
        <v>349</v>
      </c>
      <c r="L35" s="374">
        <v>-4.6000000000000014</v>
      </c>
    </row>
    <row r="36" spans="1:12" s="369" customFormat="1" ht="15.95" customHeight="1" x14ac:dyDescent="0.2">
      <c r="A36" s="375" t="s">
        <v>350</v>
      </c>
      <c r="B36" s="376"/>
      <c r="C36" s="377"/>
      <c r="D36" s="376"/>
      <c r="E36" s="378"/>
      <c r="F36" s="548">
        <v>2398</v>
      </c>
      <c r="G36" s="548">
        <v>1702</v>
      </c>
      <c r="H36" s="548">
        <v>2327</v>
      </c>
      <c r="I36" s="548">
        <v>2772</v>
      </c>
      <c r="J36" s="548">
        <v>2548</v>
      </c>
      <c r="K36" s="549">
        <v>-150</v>
      </c>
      <c r="L36" s="380">
        <v>-5.8869701726844585</v>
      </c>
    </row>
    <row r="37" spans="1:12" s="369" customFormat="1" ht="15.95" customHeight="1" x14ac:dyDescent="0.2">
      <c r="A37" s="381"/>
      <c r="B37" s="382" t="s">
        <v>113</v>
      </c>
      <c r="C37" s="382" t="s">
        <v>351</v>
      </c>
      <c r="D37" s="382"/>
      <c r="E37" s="383"/>
      <c r="F37" s="548">
        <v>771</v>
      </c>
      <c r="G37" s="548">
        <v>581</v>
      </c>
      <c r="H37" s="548">
        <v>840</v>
      </c>
      <c r="I37" s="548">
        <v>830</v>
      </c>
      <c r="J37" s="548">
        <v>828</v>
      </c>
      <c r="K37" s="549">
        <v>-57</v>
      </c>
      <c r="L37" s="380">
        <v>-6.8840579710144931</v>
      </c>
    </row>
    <row r="38" spans="1:12" s="369" customFormat="1" ht="15.95" customHeight="1" x14ac:dyDescent="0.2">
      <c r="A38" s="381"/>
      <c r="B38" s="384" t="s">
        <v>105</v>
      </c>
      <c r="C38" s="384" t="s">
        <v>106</v>
      </c>
      <c r="D38" s="385"/>
      <c r="E38" s="383"/>
      <c r="F38" s="548">
        <v>1310</v>
      </c>
      <c r="G38" s="548">
        <v>823</v>
      </c>
      <c r="H38" s="548">
        <v>1242</v>
      </c>
      <c r="I38" s="548">
        <v>1629</v>
      </c>
      <c r="J38" s="550">
        <v>1376</v>
      </c>
      <c r="K38" s="549">
        <v>-66</v>
      </c>
      <c r="L38" s="380">
        <v>-4.7965116279069768</v>
      </c>
    </row>
    <row r="39" spans="1:12" s="369" customFormat="1" ht="15.95" customHeight="1" x14ac:dyDescent="0.2">
      <c r="A39" s="381"/>
      <c r="B39" s="385"/>
      <c r="C39" s="382" t="s">
        <v>352</v>
      </c>
      <c r="D39" s="385"/>
      <c r="E39" s="383"/>
      <c r="F39" s="548">
        <v>401</v>
      </c>
      <c r="G39" s="548">
        <v>279</v>
      </c>
      <c r="H39" s="548">
        <v>415</v>
      </c>
      <c r="I39" s="548">
        <v>426</v>
      </c>
      <c r="J39" s="548">
        <v>392</v>
      </c>
      <c r="K39" s="549">
        <v>9</v>
      </c>
      <c r="L39" s="380">
        <v>2.295918367346939</v>
      </c>
    </row>
    <row r="40" spans="1:12" s="369" customFormat="1" ht="15.95" customHeight="1" x14ac:dyDescent="0.2">
      <c r="A40" s="381"/>
      <c r="B40" s="384"/>
      <c r="C40" s="384" t="s">
        <v>107</v>
      </c>
      <c r="D40" s="385"/>
      <c r="E40" s="383"/>
      <c r="F40" s="548">
        <v>1088</v>
      </c>
      <c r="G40" s="548">
        <v>879</v>
      </c>
      <c r="H40" s="548">
        <v>1085</v>
      </c>
      <c r="I40" s="548">
        <v>1143</v>
      </c>
      <c r="J40" s="548">
        <v>1172</v>
      </c>
      <c r="K40" s="549">
        <v>-84</v>
      </c>
      <c r="L40" s="380">
        <v>-7.1672354948805461</v>
      </c>
    </row>
    <row r="41" spans="1:12" s="369" customFormat="1" ht="24" customHeight="1" x14ac:dyDescent="0.2">
      <c r="A41" s="381"/>
      <c r="B41" s="385"/>
      <c r="C41" s="382" t="s">
        <v>352</v>
      </c>
      <c r="D41" s="385"/>
      <c r="E41" s="383"/>
      <c r="F41" s="548">
        <v>370</v>
      </c>
      <c r="G41" s="548">
        <v>302</v>
      </c>
      <c r="H41" s="548">
        <v>425</v>
      </c>
      <c r="I41" s="548">
        <v>404</v>
      </c>
      <c r="J41" s="550">
        <v>436</v>
      </c>
      <c r="K41" s="549">
        <v>-66</v>
      </c>
      <c r="L41" s="380">
        <v>-15.137614678899082</v>
      </c>
    </row>
    <row r="42" spans="1:12" s="110" customFormat="1" ht="15" customHeight="1" x14ac:dyDescent="0.2">
      <c r="A42" s="381"/>
      <c r="B42" s="384" t="s">
        <v>113</v>
      </c>
      <c r="C42" s="384" t="s">
        <v>353</v>
      </c>
      <c r="D42" s="385"/>
      <c r="E42" s="383"/>
      <c r="F42" s="548">
        <v>332</v>
      </c>
      <c r="G42" s="548">
        <v>232</v>
      </c>
      <c r="H42" s="548">
        <v>463</v>
      </c>
      <c r="I42" s="548">
        <v>448</v>
      </c>
      <c r="J42" s="548">
        <v>304</v>
      </c>
      <c r="K42" s="549">
        <v>28</v>
      </c>
      <c r="L42" s="380">
        <v>9.2105263157894743</v>
      </c>
    </row>
    <row r="43" spans="1:12" s="110" customFormat="1" ht="15" customHeight="1" x14ac:dyDescent="0.2">
      <c r="A43" s="381"/>
      <c r="B43" s="385"/>
      <c r="C43" s="382" t="s">
        <v>352</v>
      </c>
      <c r="D43" s="385"/>
      <c r="E43" s="383"/>
      <c r="F43" s="548">
        <v>143</v>
      </c>
      <c r="G43" s="548">
        <v>90</v>
      </c>
      <c r="H43" s="548">
        <v>237</v>
      </c>
      <c r="I43" s="548">
        <v>208</v>
      </c>
      <c r="J43" s="548">
        <v>124</v>
      </c>
      <c r="K43" s="549">
        <v>19</v>
      </c>
      <c r="L43" s="380">
        <v>15.32258064516129</v>
      </c>
    </row>
    <row r="44" spans="1:12" s="110" customFormat="1" ht="15" customHeight="1" x14ac:dyDescent="0.2">
      <c r="A44" s="381"/>
      <c r="B44" s="384"/>
      <c r="C44" s="366" t="s">
        <v>109</v>
      </c>
      <c r="D44" s="385"/>
      <c r="E44" s="383"/>
      <c r="F44" s="548">
        <v>1710</v>
      </c>
      <c r="G44" s="548">
        <v>1231</v>
      </c>
      <c r="H44" s="548">
        <v>1581</v>
      </c>
      <c r="I44" s="548">
        <v>1888</v>
      </c>
      <c r="J44" s="550">
        <v>1819</v>
      </c>
      <c r="K44" s="549">
        <v>-109</v>
      </c>
      <c r="L44" s="380">
        <v>-5.9923034634414512</v>
      </c>
    </row>
    <row r="45" spans="1:12" s="110" customFormat="1" ht="15" customHeight="1" x14ac:dyDescent="0.2">
      <c r="A45" s="381"/>
      <c r="B45" s="385"/>
      <c r="C45" s="382" t="s">
        <v>352</v>
      </c>
      <c r="D45" s="385"/>
      <c r="E45" s="383"/>
      <c r="F45" s="548">
        <v>510</v>
      </c>
      <c r="G45" s="548">
        <v>398</v>
      </c>
      <c r="H45" s="548">
        <v>509</v>
      </c>
      <c r="I45" s="548">
        <v>499</v>
      </c>
      <c r="J45" s="548">
        <v>577</v>
      </c>
      <c r="K45" s="549">
        <v>-67</v>
      </c>
      <c r="L45" s="380">
        <v>-11.611785095320624</v>
      </c>
    </row>
    <row r="46" spans="1:12" s="110" customFormat="1" ht="15" customHeight="1" x14ac:dyDescent="0.2">
      <c r="A46" s="381"/>
      <c r="B46" s="384"/>
      <c r="C46" s="366" t="s">
        <v>110</v>
      </c>
      <c r="D46" s="385"/>
      <c r="E46" s="383"/>
      <c r="F46" s="548">
        <v>311</v>
      </c>
      <c r="G46" s="548">
        <v>211</v>
      </c>
      <c r="H46" s="548">
        <v>255</v>
      </c>
      <c r="I46" s="548">
        <v>410</v>
      </c>
      <c r="J46" s="548">
        <v>392</v>
      </c>
      <c r="K46" s="549">
        <v>-81</v>
      </c>
      <c r="L46" s="380">
        <v>-20.663265306122447</v>
      </c>
    </row>
    <row r="47" spans="1:12" s="110" customFormat="1" ht="15" customHeight="1" x14ac:dyDescent="0.2">
      <c r="A47" s="381"/>
      <c r="B47" s="385"/>
      <c r="C47" s="382" t="s">
        <v>352</v>
      </c>
      <c r="D47" s="385"/>
      <c r="E47" s="383"/>
      <c r="F47" s="548">
        <v>98</v>
      </c>
      <c r="G47" s="548">
        <v>78</v>
      </c>
      <c r="H47" s="548">
        <v>78</v>
      </c>
      <c r="I47" s="548">
        <v>110</v>
      </c>
      <c r="J47" s="550">
        <v>114</v>
      </c>
      <c r="K47" s="549">
        <v>-16</v>
      </c>
      <c r="L47" s="380">
        <v>-14.035087719298245</v>
      </c>
    </row>
    <row r="48" spans="1:12" s="110" customFormat="1" ht="15" customHeight="1" x14ac:dyDescent="0.2">
      <c r="A48" s="381"/>
      <c r="B48" s="385"/>
      <c r="C48" s="366" t="s">
        <v>111</v>
      </c>
      <c r="D48" s="386"/>
      <c r="E48" s="387"/>
      <c r="F48" s="548">
        <v>45</v>
      </c>
      <c r="G48" s="548">
        <v>28</v>
      </c>
      <c r="H48" s="548">
        <v>28</v>
      </c>
      <c r="I48" s="548">
        <v>26</v>
      </c>
      <c r="J48" s="548">
        <v>33</v>
      </c>
      <c r="K48" s="549">
        <v>12</v>
      </c>
      <c r="L48" s="380">
        <v>36.363636363636367</v>
      </c>
    </row>
    <row r="49" spans="1:12" s="110" customFormat="1" ht="15" customHeight="1" x14ac:dyDescent="0.2">
      <c r="A49" s="381"/>
      <c r="B49" s="385"/>
      <c r="C49" s="382" t="s">
        <v>352</v>
      </c>
      <c r="D49" s="385"/>
      <c r="E49" s="383"/>
      <c r="F49" s="548">
        <v>20</v>
      </c>
      <c r="G49" s="548">
        <v>15</v>
      </c>
      <c r="H49" s="548">
        <v>16</v>
      </c>
      <c r="I49" s="548">
        <v>13</v>
      </c>
      <c r="J49" s="548">
        <v>13</v>
      </c>
      <c r="K49" s="549">
        <v>7</v>
      </c>
      <c r="L49" s="380">
        <v>53.846153846153847</v>
      </c>
    </row>
    <row r="50" spans="1:12" s="110" customFormat="1" ht="15" customHeight="1" x14ac:dyDescent="0.2">
      <c r="A50" s="381"/>
      <c r="B50" s="384" t="s">
        <v>113</v>
      </c>
      <c r="C50" s="382" t="s">
        <v>181</v>
      </c>
      <c r="D50" s="385"/>
      <c r="E50" s="383"/>
      <c r="F50" s="548">
        <v>1410</v>
      </c>
      <c r="G50" s="548">
        <v>934</v>
      </c>
      <c r="H50" s="548">
        <v>1292</v>
      </c>
      <c r="I50" s="548">
        <v>1811</v>
      </c>
      <c r="J50" s="550">
        <v>1582</v>
      </c>
      <c r="K50" s="549">
        <v>-172</v>
      </c>
      <c r="L50" s="380">
        <v>-10.872313527180784</v>
      </c>
    </row>
    <row r="51" spans="1:12" s="110" customFormat="1" ht="15" customHeight="1" x14ac:dyDescent="0.2">
      <c r="A51" s="381"/>
      <c r="B51" s="385"/>
      <c r="C51" s="382" t="s">
        <v>352</v>
      </c>
      <c r="D51" s="385"/>
      <c r="E51" s="383"/>
      <c r="F51" s="548">
        <v>392</v>
      </c>
      <c r="G51" s="548">
        <v>253</v>
      </c>
      <c r="H51" s="548">
        <v>433</v>
      </c>
      <c r="I51" s="548">
        <v>445</v>
      </c>
      <c r="J51" s="548">
        <v>447</v>
      </c>
      <c r="K51" s="549">
        <v>-55</v>
      </c>
      <c r="L51" s="380">
        <v>-12.304250559284116</v>
      </c>
    </row>
    <row r="52" spans="1:12" s="110" customFormat="1" ht="15" customHeight="1" x14ac:dyDescent="0.2">
      <c r="A52" s="381"/>
      <c r="B52" s="384"/>
      <c r="C52" s="382" t="s">
        <v>182</v>
      </c>
      <c r="D52" s="385"/>
      <c r="E52" s="383"/>
      <c r="F52" s="548">
        <v>988</v>
      </c>
      <c r="G52" s="548">
        <v>768</v>
      </c>
      <c r="H52" s="548">
        <v>1035</v>
      </c>
      <c r="I52" s="548">
        <v>961</v>
      </c>
      <c r="J52" s="548">
        <v>966</v>
      </c>
      <c r="K52" s="549">
        <v>22</v>
      </c>
      <c r="L52" s="380">
        <v>2.2774327122153211</v>
      </c>
    </row>
    <row r="53" spans="1:12" s="269" customFormat="1" ht="11.25" customHeight="1" x14ac:dyDescent="0.2">
      <c r="A53" s="381"/>
      <c r="B53" s="385"/>
      <c r="C53" s="382" t="s">
        <v>352</v>
      </c>
      <c r="D53" s="385"/>
      <c r="E53" s="383"/>
      <c r="F53" s="548">
        <v>379</v>
      </c>
      <c r="G53" s="548">
        <v>328</v>
      </c>
      <c r="H53" s="548">
        <v>407</v>
      </c>
      <c r="I53" s="548">
        <v>385</v>
      </c>
      <c r="J53" s="550">
        <v>381</v>
      </c>
      <c r="K53" s="549">
        <v>-2</v>
      </c>
      <c r="L53" s="380">
        <v>-0.52493438320209973</v>
      </c>
    </row>
    <row r="54" spans="1:12" s="151" customFormat="1" ht="12.75" customHeight="1" x14ac:dyDescent="0.2">
      <c r="A54" s="381"/>
      <c r="B54" s="384" t="s">
        <v>113</v>
      </c>
      <c r="C54" s="384" t="s">
        <v>116</v>
      </c>
      <c r="D54" s="385"/>
      <c r="E54" s="383"/>
      <c r="F54" s="548">
        <v>2169</v>
      </c>
      <c r="G54" s="548">
        <v>1533</v>
      </c>
      <c r="H54" s="548">
        <v>2029</v>
      </c>
      <c r="I54" s="548">
        <v>2513</v>
      </c>
      <c r="J54" s="548">
        <v>2322</v>
      </c>
      <c r="K54" s="549">
        <v>-153</v>
      </c>
      <c r="L54" s="380">
        <v>-6.5891472868217056</v>
      </c>
    </row>
    <row r="55" spans="1:12" ht="11.25" x14ac:dyDescent="0.2">
      <c r="A55" s="381"/>
      <c r="B55" s="385"/>
      <c r="C55" s="382" t="s">
        <v>352</v>
      </c>
      <c r="D55" s="385"/>
      <c r="E55" s="383"/>
      <c r="F55" s="548">
        <v>666</v>
      </c>
      <c r="G55" s="548">
        <v>516</v>
      </c>
      <c r="H55" s="548">
        <v>696</v>
      </c>
      <c r="I55" s="548">
        <v>692</v>
      </c>
      <c r="J55" s="548">
        <v>715</v>
      </c>
      <c r="K55" s="549">
        <v>-49</v>
      </c>
      <c r="L55" s="380">
        <v>-6.8531468531468533</v>
      </c>
    </row>
    <row r="56" spans="1:12" ht="14.25" customHeight="1" x14ac:dyDescent="0.2">
      <c r="A56" s="381"/>
      <c r="B56" s="385"/>
      <c r="C56" s="384" t="s">
        <v>117</v>
      </c>
      <c r="D56" s="385"/>
      <c r="E56" s="383"/>
      <c r="F56" s="548">
        <v>228</v>
      </c>
      <c r="G56" s="548">
        <v>169</v>
      </c>
      <c r="H56" s="548">
        <v>298</v>
      </c>
      <c r="I56" s="548">
        <v>257</v>
      </c>
      <c r="J56" s="548">
        <v>225</v>
      </c>
      <c r="K56" s="549">
        <v>3</v>
      </c>
      <c r="L56" s="380">
        <v>1.3333333333333333</v>
      </c>
    </row>
    <row r="57" spans="1:12" ht="18.75" customHeight="1" x14ac:dyDescent="0.2">
      <c r="A57" s="388"/>
      <c r="B57" s="389"/>
      <c r="C57" s="390" t="s">
        <v>352</v>
      </c>
      <c r="D57" s="389"/>
      <c r="E57" s="391"/>
      <c r="F57" s="551">
        <v>104</v>
      </c>
      <c r="G57" s="552">
        <v>65</v>
      </c>
      <c r="H57" s="552">
        <v>144</v>
      </c>
      <c r="I57" s="552">
        <v>137</v>
      </c>
      <c r="J57" s="552">
        <v>113</v>
      </c>
      <c r="K57" s="553">
        <f t="shared" ref="K57" si="0">IF(OR(F57=".",J57=".")=TRUE,".",IF(OR(F57="*",J57="*")=TRUE,"*",IF(AND(F57="-",J57="-")=TRUE,"-",IF(AND(ISNUMBER(J57),ISNUMBER(F57))=TRUE,IF(F57-J57=0,0,F57-J57),IF(ISNUMBER(F57)=TRUE,F57,-J57)))))</f>
        <v>-9</v>
      </c>
      <c r="L57" s="392">
        <f t="shared" ref="L57" si="1">IF(K57 =".",".",IF(K57 ="*","*",IF(K57="-","-",IF(K57=0,0,IF(OR(J57="-",J57=".",F57="-",F57=".")=TRUE,"X",IF(J57=0,"0,0",IF(ABS(K57*100/J57)&gt;250,".X",(K57*100/J57))))))))</f>
        <v>-7.9646017699115044</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2480</v>
      </c>
      <c r="E11" s="114">
        <v>1889</v>
      </c>
      <c r="F11" s="114">
        <v>2876</v>
      </c>
      <c r="G11" s="114">
        <v>2825</v>
      </c>
      <c r="H11" s="140">
        <v>2636</v>
      </c>
      <c r="I11" s="115">
        <v>-156</v>
      </c>
      <c r="J11" s="116">
        <v>-5.9180576631259481</v>
      </c>
    </row>
    <row r="12" spans="1:15" s="110" customFormat="1" ht="24.95" customHeight="1" x14ac:dyDescent="0.2">
      <c r="A12" s="193" t="s">
        <v>132</v>
      </c>
      <c r="B12" s="194" t="s">
        <v>133</v>
      </c>
      <c r="C12" s="113">
        <v>7.661290322580645</v>
      </c>
      <c r="D12" s="115">
        <v>190</v>
      </c>
      <c r="E12" s="114">
        <v>86</v>
      </c>
      <c r="F12" s="114">
        <v>193</v>
      </c>
      <c r="G12" s="114">
        <v>138</v>
      </c>
      <c r="H12" s="140">
        <v>149</v>
      </c>
      <c r="I12" s="115">
        <v>41</v>
      </c>
      <c r="J12" s="116">
        <v>27.516778523489933</v>
      </c>
    </row>
    <row r="13" spans="1:15" s="110" customFormat="1" ht="24.95" customHeight="1" x14ac:dyDescent="0.2">
      <c r="A13" s="193" t="s">
        <v>134</v>
      </c>
      <c r="B13" s="199" t="s">
        <v>214</v>
      </c>
      <c r="C13" s="113">
        <v>1.532258064516129</v>
      </c>
      <c r="D13" s="115">
        <v>38</v>
      </c>
      <c r="E13" s="114">
        <v>16</v>
      </c>
      <c r="F13" s="114">
        <v>34</v>
      </c>
      <c r="G13" s="114">
        <v>29</v>
      </c>
      <c r="H13" s="140">
        <v>33</v>
      </c>
      <c r="I13" s="115">
        <v>5</v>
      </c>
      <c r="J13" s="116">
        <v>15.151515151515152</v>
      </c>
    </row>
    <row r="14" spans="1:15" s="287" customFormat="1" ht="24.95" customHeight="1" x14ac:dyDescent="0.2">
      <c r="A14" s="193" t="s">
        <v>215</v>
      </c>
      <c r="B14" s="199" t="s">
        <v>137</v>
      </c>
      <c r="C14" s="113">
        <v>11.935483870967742</v>
      </c>
      <c r="D14" s="115">
        <v>296</v>
      </c>
      <c r="E14" s="114">
        <v>250</v>
      </c>
      <c r="F14" s="114">
        <v>393</v>
      </c>
      <c r="G14" s="114">
        <v>653</v>
      </c>
      <c r="H14" s="140">
        <v>312</v>
      </c>
      <c r="I14" s="115">
        <v>-16</v>
      </c>
      <c r="J14" s="116">
        <v>-5.1282051282051286</v>
      </c>
      <c r="K14" s="110"/>
      <c r="L14" s="110"/>
      <c r="M14" s="110"/>
      <c r="N14" s="110"/>
      <c r="O14" s="110"/>
    </row>
    <row r="15" spans="1:15" s="110" customFormat="1" ht="24.95" customHeight="1" x14ac:dyDescent="0.2">
      <c r="A15" s="193" t="s">
        <v>216</v>
      </c>
      <c r="B15" s="199" t="s">
        <v>217</v>
      </c>
      <c r="C15" s="113">
        <v>3.629032258064516</v>
      </c>
      <c r="D15" s="115">
        <v>90</v>
      </c>
      <c r="E15" s="114">
        <v>131</v>
      </c>
      <c r="F15" s="114">
        <v>131</v>
      </c>
      <c r="G15" s="114">
        <v>80</v>
      </c>
      <c r="H15" s="140">
        <v>91</v>
      </c>
      <c r="I15" s="115">
        <v>-1</v>
      </c>
      <c r="J15" s="116">
        <v>-1.098901098901099</v>
      </c>
    </row>
    <row r="16" spans="1:15" s="287" customFormat="1" ht="24.95" customHeight="1" x14ac:dyDescent="0.2">
      <c r="A16" s="193" t="s">
        <v>218</v>
      </c>
      <c r="B16" s="199" t="s">
        <v>141</v>
      </c>
      <c r="C16" s="113">
        <v>3.911290322580645</v>
      </c>
      <c r="D16" s="115">
        <v>97</v>
      </c>
      <c r="E16" s="114">
        <v>55</v>
      </c>
      <c r="F16" s="114">
        <v>144</v>
      </c>
      <c r="G16" s="114">
        <v>82</v>
      </c>
      <c r="H16" s="140">
        <v>115</v>
      </c>
      <c r="I16" s="115">
        <v>-18</v>
      </c>
      <c r="J16" s="116">
        <v>-15.652173913043478</v>
      </c>
      <c r="K16" s="110"/>
      <c r="L16" s="110"/>
      <c r="M16" s="110"/>
      <c r="N16" s="110"/>
      <c r="O16" s="110"/>
    </row>
    <row r="17" spans="1:15" s="110" customFormat="1" ht="24.95" customHeight="1" x14ac:dyDescent="0.2">
      <c r="A17" s="193" t="s">
        <v>142</v>
      </c>
      <c r="B17" s="199" t="s">
        <v>220</v>
      </c>
      <c r="C17" s="113">
        <v>4.395161290322581</v>
      </c>
      <c r="D17" s="115">
        <v>109</v>
      </c>
      <c r="E17" s="114">
        <v>64</v>
      </c>
      <c r="F17" s="114">
        <v>118</v>
      </c>
      <c r="G17" s="114">
        <v>491</v>
      </c>
      <c r="H17" s="140">
        <v>106</v>
      </c>
      <c r="I17" s="115">
        <v>3</v>
      </c>
      <c r="J17" s="116">
        <v>2.8301886792452828</v>
      </c>
    </row>
    <row r="18" spans="1:15" s="287" customFormat="1" ht="24.95" customHeight="1" x14ac:dyDescent="0.2">
      <c r="A18" s="201" t="s">
        <v>144</v>
      </c>
      <c r="B18" s="202" t="s">
        <v>145</v>
      </c>
      <c r="C18" s="113">
        <v>8.508064516129032</v>
      </c>
      <c r="D18" s="115">
        <v>211</v>
      </c>
      <c r="E18" s="114">
        <v>85</v>
      </c>
      <c r="F18" s="114">
        <v>244</v>
      </c>
      <c r="G18" s="114">
        <v>258</v>
      </c>
      <c r="H18" s="140">
        <v>216</v>
      </c>
      <c r="I18" s="115">
        <v>-5</v>
      </c>
      <c r="J18" s="116">
        <v>-2.3148148148148149</v>
      </c>
      <c r="K18" s="110"/>
      <c r="L18" s="110"/>
      <c r="M18" s="110"/>
      <c r="N18" s="110"/>
      <c r="O18" s="110"/>
    </row>
    <row r="19" spans="1:15" s="110" customFormat="1" ht="24.95" customHeight="1" x14ac:dyDescent="0.2">
      <c r="A19" s="193" t="s">
        <v>146</v>
      </c>
      <c r="B19" s="199" t="s">
        <v>147</v>
      </c>
      <c r="C19" s="113">
        <v>11.169354838709678</v>
      </c>
      <c r="D19" s="115">
        <v>277</v>
      </c>
      <c r="E19" s="114">
        <v>234</v>
      </c>
      <c r="F19" s="114">
        <v>349</v>
      </c>
      <c r="G19" s="114">
        <v>276</v>
      </c>
      <c r="H19" s="140">
        <v>402</v>
      </c>
      <c r="I19" s="115">
        <v>-125</v>
      </c>
      <c r="J19" s="116">
        <v>-31.094527363184081</v>
      </c>
    </row>
    <row r="20" spans="1:15" s="287" customFormat="1" ht="24.95" customHeight="1" x14ac:dyDescent="0.2">
      <c r="A20" s="193" t="s">
        <v>148</v>
      </c>
      <c r="B20" s="199" t="s">
        <v>149</v>
      </c>
      <c r="C20" s="113">
        <v>3.911290322580645</v>
      </c>
      <c r="D20" s="115">
        <v>97</v>
      </c>
      <c r="E20" s="114">
        <v>54</v>
      </c>
      <c r="F20" s="114">
        <v>83</v>
      </c>
      <c r="G20" s="114">
        <v>84</v>
      </c>
      <c r="H20" s="140">
        <v>139</v>
      </c>
      <c r="I20" s="115">
        <v>-42</v>
      </c>
      <c r="J20" s="116">
        <v>-30.215827338129497</v>
      </c>
      <c r="K20" s="110"/>
      <c r="L20" s="110"/>
      <c r="M20" s="110"/>
      <c r="N20" s="110"/>
      <c r="O20" s="110"/>
    </row>
    <row r="21" spans="1:15" s="110" customFormat="1" ht="24.95" customHeight="1" x14ac:dyDescent="0.2">
      <c r="A21" s="201" t="s">
        <v>150</v>
      </c>
      <c r="B21" s="202" t="s">
        <v>151</v>
      </c>
      <c r="C21" s="113">
        <v>7.258064516129032</v>
      </c>
      <c r="D21" s="115">
        <v>180</v>
      </c>
      <c r="E21" s="114">
        <v>137</v>
      </c>
      <c r="F21" s="114">
        <v>277</v>
      </c>
      <c r="G21" s="114">
        <v>318</v>
      </c>
      <c r="H21" s="140">
        <v>294</v>
      </c>
      <c r="I21" s="115">
        <v>-114</v>
      </c>
      <c r="J21" s="116">
        <v>-38.775510204081634</v>
      </c>
    </row>
    <row r="22" spans="1:15" s="110" customFormat="1" ht="24.95" customHeight="1" x14ac:dyDescent="0.2">
      <c r="A22" s="201" t="s">
        <v>152</v>
      </c>
      <c r="B22" s="199" t="s">
        <v>153</v>
      </c>
      <c r="C22" s="113">
        <v>0.64516129032258063</v>
      </c>
      <c r="D22" s="115">
        <v>16</v>
      </c>
      <c r="E22" s="114">
        <v>6</v>
      </c>
      <c r="F22" s="114">
        <v>3</v>
      </c>
      <c r="G22" s="114">
        <v>3</v>
      </c>
      <c r="H22" s="140">
        <v>8</v>
      </c>
      <c r="I22" s="115">
        <v>8</v>
      </c>
      <c r="J22" s="116">
        <v>100</v>
      </c>
    </row>
    <row r="23" spans="1:15" s="110" customFormat="1" ht="24.95" customHeight="1" x14ac:dyDescent="0.2">
      <c r="A23" s="193" t="s">
        <v>154</v>
      </c>
      <c r="B23" s="199" t="s">
        <v>155</v>
      </c>
      <c r="C23" s="113">
        <v>0.84677419354838712</v>
      </c>
      <c r="D23" s="115">
        <v>21</v>
      </c>
      <c r="E23" s="114">
        <v>18</v>
      </c>
      <c r="F23" s="114">
        <v>25</v>
      </c>
      <c r="G23" s="114">
        <v>27</v>
      </c>
      <c r="H23" s="140">
        <v>16</v>
      </c>
      <c r="I23" s="115">
        <v>5</v>
      </c>
      <c r="J23" s="116">
        <v>31.25</v>
      </c>
    </row>
    <row r="24" spans="1:15" s="110" customFormat="1" ht="24.95" customHeight="1" x14ac:dyDescent="0.2">
      <c r="A24" s="193" t="s">
        <v>156</v>
      </c>
      <c r="B24" s="199" t="s">
        <v>221</v>
      </c>
      <c r="C24" s="113">
        <v>3.7903225806451615</v>
      </c>
      <c r="D24" s="115">
        <v>94</v>
      </c>
      <c r="E24" s="114">
        <v>45</v>
      </c>
      <c r="F24" s="114">
        <v>94</v>
      </c>
      <c r="G24" s="114">
        <v>85</v>
      </c>
      <c r="H24" s="140">
        <v>68</v>
      </c>
      <c r="I24" s="115">
        <v>26</v>
      </c>
      <c r="J24" s="116">
        <v>38.235294117647058</v>
      </c>
    </row>
    <row r="25" spans="1:15" s="110" customFormat="1" ht="24.95" customHeight="1" x14ac:dyDescent="0.2">
      <c r="A25" s="193" t="s">
        <v>222</v>
      </c>
      <c r="B25" s="204" t="s">
        <v>159</v>
      </c>
      <c r="C25" s="113">
        <v>6.693548387096774</v>
      </c>
      <c r="D25" s="115">
        <v>166</v>
      </c>
      <c r="E25" s="114">
        <v>73</v>
      </c>
      <c r="F25" s="114">
        <v>171</v>
      </c>
      <c r="G25" s="114">
        <v>127</v>
      </c>
      <c r="H25" s="140">
        <v>190</v>
      </c>
      <c r="I25" s="115">
        <v>-24</v>
      </c>
      <c r="J25" s="116">
        <v>-12.631578947368421</v>
      </c>
    </row>
    <row r="26" spans="1:15" s="110" customFormat="1" ht="24.95" customHeight="1" x14ac:dyDescent="0.2">
      <c r="A26" s="201">
        <v>782.78300000000002</v>
      </c>
      <c r="B26" s="203" t="s">
        <v>160</v>
      </c>
      <c r="C26" s="113">
        <v>3.4274193548387095</v>
      </c>
      <c r="D26" s="115">
        <v>85</v>
      </c>
      <c r="E26" s="114">
        <v>74</v>
      </c>
      <c r="F26" s="114">
        <v>106</v>
      </c>
      <c r="G26" s="114">
        <v>116</v>
      </c>
      <c r="H26" s="140">
        <v>65</v>
      </c>
      <c r="I26" s="115">
        <v>20</v>
      </c>
      <c r="J26" s="116">
        <v>30.76923076923077</v>
      </c>
    </row>
    <row r="27" spans="1:15" s="110" customFormat="1" ht="24.95" customHeight="1" x14ac:dyDescent="0.2">
      <c r="A27" s="193" t="s">
        <v>161</v>
      </c>
      <c r="B27" s="199" t="s">
        <v>162</v>
      </c>
      <c r="C27" s="113">
        <v>4.395161290322581</v>
      </c>
      <c r="D27" s="115">
        <v>109</v>
      </c>
      <c r="E27" s="114">
        <v>94</v>
      </c>
      <c r="F27" s="114">
        <v>204</v>
      </c>
      <c r="G27" s="114">
        <v>96</v>
      </c>
      <c r="H27" s="140">
        <v>87</v>
      </c>
      <c r="I27" s="115">
        <v>22</v>
      </c>
      <c r="J27" s="116">
        <v>25.287356321839081</v>
      </c>
    </row>
    <row r="28" spans="1:15" s="110" customFormat="1" ht="24.95" customHeight="1" x14ac:dyDescent="0.2">
      <c r="A28" s="193" t="s">
        <v>163</v>
      </c>
      <c r="B28" s="199" t="s">
        <v>164</v>
      </c>
      <c r="C28" s="113">
        <v>3.2661290322580645</v>
      </c>
      <c r="D28" s="115">
        <v>81</v>
      </c>
      <c r="E28" s="114">
        <v>83</v>
      </c>
      <c r="F28" s="114">
        <v>152</v>
      </c>
      <c r="G28" s="114">
        <v>58</v>
      </c>
      <c r="H28" s="140">
        <v>117</v>
      </c>
      <c r="I28" s="115">
        <v>-36</v>
      </c>
      <c r="J28" s="116">
        <v>-30.76923076923077</v>
      </c>
    </row>
    <row r="29" spans="1:15" s="110" customFormat="1" ht="24.95" customHeight="1" x14ac:dyDescent="0.2">
      <c r="A29" s="193">
        <v>86</v>
      </c>
      <c r="B29" s="199" t="s">
        <v>165</v>
      </c>
      <c r="C29" s="113">
        <v>8.387096774193548</v>
      </c>
      <c r="D29" s="115">
        <v>208</v>
      </c>
      <c r="E29" s="114">
        <v>280</v>
      </c>
      <c r="F29" s="114">
        <v>162</v>
      </c>
      <c r="G29" s="114">
        <v>171</v>
      </c>
      <c r="H29" s="140">
        <v>170</v>
      </c>
      <c r="I29" s="115">
        <v>38</v>
      </c>
      <c r="J29" s="116">
        <v>22.352941176470587</v>
      </c>
    </row>
    <row r="30" spans="1:15" s="110" customFormat="1" ht="24.95" customHeight="1" x14ac:dyDescent="0.2">
      <c r="A30" s="193">
        <v>87.88</v>
      </c>
      <c r="B30" s="204" t="s">
        <v>166</v>
      </c>
      <c r="C30" s="113">
        <v>12.903225806451612</v>
      </c>
      <c r="D30" s="115">
        <v>320</v>
      </c>
      <c r="E30" s="114">
        <v>280</v>
      </c>
      <c r="F30" s="114">
        <v>296</v>
      </c>
      <c r="G30" s="114">
        <v>279</v>
      </c>
      <c r="H30" s="140">
        <v>287</v>
      </c>
      <c r="I30" s="115">
        <v>33</v>
      </c>
      <c r="J30" s="116">
        <v>11.498257839721255</v>
      </c>
    </row>
    <row r="31" spans="1:15" s="110" customFormat="1" ht="24.95" customHeight="1" x14ac:dyDescent="0.2">
      <c r="A31" s="193" t="s">
        <v>167</v>
      </c>
      <c r="B31" s="199" t="s">
        <v>168</v>
      </c>
      <c r="C31" s="113">
        <v>3.6693548387096775</v>
      </c>
      <c r="D31" s="115">
        <v>91</v>
      </c>
      <c r="E31" s="114">
        <v>74</v>
      </c>
      <c r="F31" s="114">
        <v>90</v>
      </c>
      <c r="G31" s="114">
        <v>107</v>
      </c>
      <c r="H31" s="140">
        <v>83</v>
      </c>
      <c r="I31" s="115">
        <v>8</v>
      </c>
      <c r="J31" s="116">
        <v>9.6385542168674707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7.661290322580645</v>
      </c>
      <c r="D34" s="115">
        <v>190</v>
      </c>
      <c r="E34" s="114">
        <v>86</v>
      </c>
      <c r="F34" s="114">
        <v>193</v>
      </c>
      <c r="G34" s="114">
        <v>138</v>
      </c>
      <c r="H34" s="140">
        <v>149</v>
      </c>
      <c r="I34" s="115">
        <v>41</v>
      </c>
      <c r="J34" s="116">
        <v>27.516778523489933</v>
      </c>
    </row>
    <row r="35" spans="1:10" s="110" customFormat="1" ht="24.95" customHeight="1" x14ac:dyDescent="0.2">
      <c r="A35" s="292" t="s">
        <v>171</v>
      </c>
      <c r="B35" s="293" t="s">
        <v>172</v>
      </c>
      <c r="C35" s="113">
        <v>21.975806451612904</v>
      </c>
      <c r="D35" s="115">
        <v>545</v>
      </c>
      <c r="E35" s="114">
        <v>351</v>
      </c>
      <c r="F35" s="114">
        <v>671</v>
      </c>
      <c r="G35" s="114">
        <v>940</v>
      </c>
      <c r="H35" s="140">
        <v>561</v>
      </c>
      <c r="I35" s="115">
        <v>-16</v>
      </c>
      <c r="J35" s="116">
        <v>-2.8520499108734403</v>
      </c>
    </row>
    <row r="36" spans="1:10" s="110" customFormat="1" ht="24.95" customHeight="1" x14ac:dyDescent="0.2">
      <c r="A36" s="294" t="s">
        <v>173</v>
      </c>
      <c r="B36" s="295" t="s">
        <v>174</v>
      </c>
      <c r="C36" s="125">
        <v>70.362903225806448</v>
      </c>
      <c r="D36" s="143">
        <v>1745</v>
      </c>
      <c r="E36" s="144">
        <v>1452</v>
      </c>
      <c r="F36" s="144">
        <v>2012</v>
      </c>
      <c r="G36" s="144">
        <v>1747</v>
      </c>
      <c r="H36" s="145">
        <v>1926</v>
      </c>
      <c r="I36" s="143">
        <v>-181</v>
      </c>
      <c r="J36" s="146">
        <v>-9.3977154724818277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2480</v>
      </c>
      <c r="F11" s="264">
        <v>1889</v>
      </c>
      <c r="G11" s="264">
        <v>2876</v>
      </c>
      <c r="H11" s="264">
        <v>2825</v>
      </c>
      <c r="I11" s="265">
        <v>2636</v>
      </c>
      <c r="J11" s="263">
        <v>-156</v>
      </c>
      <c r="K11" s="266">
        <v>-5.9180576631259481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27.258064516129032</v>
      </c>
      <c r="E13" s="115">
        <v>676</v>
      </c>
      <c r="F13" s="114">
        <v>565</v>
      </c>
      <c r="G13" s="114">
        <v>795</v>
      </c>
      <c r="H13" s="114">
        <v>741</v>
      </c>
      <c r="I13" s="140">
        <v>751</v>
      </c>
      <c r="J13" s="115">
        <v>-75</v>
      </c>
      <c r="K13" s="116">
        <v>-9.9866844207723044</v>
      </c>
    </row>
    <row r="14" spans="1:15" ht="15.95" customHeight="1" x14ac:dyDescent="0.2">
      <c r="A14" s="306" t="s">
        <v>230</v>
      </c>
      <c r="B14" s="307"/>
      <c r="C14" s="308"/>
      <c r="D14" s="113">
        <v>53.66935483870968</v>
      </c>
      <c r="E14" s="115">
        <v>1331</v>
      </c>
      <c r="F14" s="114">
        <v>997</v>
      </c>
      <c r="G14" s="114">
        <v>1629</v>
      </c>
      <c r="H14" s="114">
        <v>1637</v>
      </c>
      <c r="I14" s="140">
        <v>1440</v>
      </c>
      <c r="J14" s="115">
        <v>-109</v>
      </c>
      <c r="K14" s="116">
        <v>-7.5694444444444446</v>
      </c>
    </row>
    <row r="15" spans="1:15" ht="15.95" customHeight="1" x14ac:dyDescent="0.2">
      <c r="A15" s="306" t="s">
        <v>231</v>
      </c>
      <c r="B15" s="307"/>
      <c r="C15" s="308"/>
      <c r="D15" s="113">
        <v>5.967741935483871</v>
      </c>
      <c r="E15" s="115">
        <v>148</v>
      </c>
      <c r="F15" s="114">
        <v>103</v>
      </c>
      <c r="G15" s="114">
        <v>147</v>
      </c>
      <c r="H15" s="114">
        <v>198</v>
      </c>
      <c r="I15" s="140">
        <v>157</v>
      </c>
      <c r="J15" s="115">
        <v>-9</v>
      </c>
      <c r="K15" s="116">
        <v>-5.7324840764331206</v>
      </c>
    </row>
    <row r="16" spans="1:15" ht="15.95" customHeight="1" x14ac:dyDescent="0.2">
      <c r="A16" s="306" t="s">
        <v>232</v>
      </c>
      <c r="B16" s="307"/>
      <c r="C16" s="308"/>
      <c r="D16" s="113">
        <v>12.137096774193548</v>
      </c>
      <c r="E16" s="115">
        <v>301</v>
      </c>
      <c r="F16" s="114">
        <v>220</v>
      </c>
      <c r="G16" s="114">
        <v>291</v>
      </c>
      <c r="H16" s="114">
        <v>243</v>
      </c>
      <c r="I16" s="140">
        <v>284</v>
      </c>
      <c r="J16" s="115">
        <v>17</v>
      </c>
      <c r="K16" s="116">
        <v>5.9859154929577461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6.209677419354839</v>
      </c>
      <c r="E18" s="115">
        <v>154</v>
      </c>
      <c r="F18" s="114">
        <v>73</v>
      </c>
      <c r="G18" s="114">
        <v>225</v>
      </c>
      <c r="H18" s="114">
        <v>87</v>
      </c>
      <c r="I18" s="140">
        <v>101</v>
      </c>
      <c r="J18" s="115">
        <v>53</v>
      </c>
      <c r="K18" s="116">
        <v>52.475247524752476</v>
      </c>
    </row>
    <row r="19" spans="1:11" ht="14.1" customHeight="1" x14ac:dyDescent="0.2">
      <c r="A19" s="306" t="s">
        <v>235</v>
      </c>
      <c r="B19" s="307" t="s">
        <v>236</v>
      </c>
      <c r="C19" s="308"/>
      <c r="D19" s="113">
        <v>4.556451612903226</v>
      </c>
      <c r="E19" s="115">
        <v>113</v>
      </c>
      <c r="F19" s="114">
        <v>49</v>
      </c>
      <c r="G19" s="114">
        <v>138</v>
      </c>
      <c r="H19" s="114">
        <v>57</v>
      </c>
      <c r="I19" s="140">
        <v>68</v>
      </c>
      <c r="J19" s="115">
        <v>45</v>
      </c>
      <c r="K19" s="116">
        <v>66.17647058823529</v>
      </c>
    </row>
    <row r="20" spans="1:11" ht="14.1" customHeight="1" x14ac:dyDescent="0.2">
      <c r="A20" s="306">
        <v>12</v>
      </c>
      <c r="B20" s="307" t="s">
        <v>237</v>
      </c>
      <c r="C20" s="308"/>
      <c r="D20" s="113">
        <v>1.935483870967742</v>
      </c>
      <c r="E20" s="115">
        <v>48</v>
      </c>
      <c r="F20" s="114">
        <v>18</v>
      </c>
      <c r="G20" s="114">
        <v>49</v>
      </c>
      <c r="H20" s="114">
        <v>101</v>
      </c>
      <c r="I20" s="140">
        <v>76</v>
      </c>
      <c r="J20" s="115">
        <v>-28</v>
      </c>
      <c r="K20" s="116">
        <v>-36.842105263157897</v>
      </c>
    </row>
    <row r="21" spans="1:11" ht="14.1" customHeight="1" x14ac:dyDescent="0.2">
      <c r="A21" s="306">
        <v>21</v>
      </c>
      <c r="B21" s="307" t="s">
        <v>238</v>
      </c>
      <c r="C21" s="308"/>
      <c r="D21" s="113">
        <v>1.0080645161290323</v>
      </c>
      <c r="E21" s="115">
        <v>25</v>
      </c>
      <c r="F21" s="114">
        <v>4</v>
      </c>
      <c r="G21" s="114" t="s">
        <v>513</v>
      </c>
      <c r="H21" s="114">
        <v>6</v>
      </c>
      <c r="I21" s="140">
        <v>13</v>
      </c>
      <c r="J21" s="115">
        <v>12</v>
      </c>
      <c r="K21" s="116">
        <v>92.307692307692307</v>
      </c>
    </row>
    <row r="22" spans="1:11" ht="14.1" customHeight="1" x14ac:dyDescent="0.2">
      <c r="A22" s="306">
        <v>22</v>
      </c>
      <c r="B22" s="307" t="s">
        <v>239</v>
      </c>
      <c r="C22" s="308"/>
      <c r="D22" s="113">
        <v>2.4596774193548385</v>
      </c>
      <c r="E22" s="115">
        <v>61</v>
      </c>
      <c r="F22" s="114">
        <v>48</v>
      </c>
      <c r="G22" s="114">
        <v>116</v>
      </c>
      <c r="H22" s="114">
        <v>130</v>
      </c>
      <c r="I22" s="140">
        <v>88</v>
      </c>
      <c r="J22" s="115">
        <v>-27</v>
      </c>
      <c r="K22" s="116">
        <v>-30.681818181818183</v>
      </c>
    </row>
    <row r="23" spans="1:11" ht="14.1" customHeight="1" x14ac:dyDescent="0.2">
      <c r="A23" s="306">
        <v>23</v>
      </c>
      <c r="B23" s="307" t="s">
        <v>240</v>
      </c>
      <c r="C23" s="308"/>
      <c r="D23" s="113">
        <v>0.28225806451612906</v>
      </c>
      <c r="E23" s="115">
        <v>7</v>
      </c>
      <c r="F23" s="114">
        <v>6</v>
      </c>
      <c r="G23" s="114">
        <v>10</v>
      </c>
      <c r="H23" s="114">
        <v>19</v>
      </c>
      <c r="I23" s="140">
        <v>11</v>
      </c>
      <c r="J23" s="115">
        <v>-4</v>
      </c>
      <c r="K23" s="116">
        <v>-36.363636363636367</v>
      </c>
    </row>
    <row r="24" spans="1:11" ht="14.1" customHeight="1" x14ac:dyDescent="0.2">
      <c r="A24" s="306">
        <v>24</v>
      </c>
      <c r="B24" s="307" t="s">
        <v>241</v>
      </c>
      <c r="C24" s="308"/>
      <c r="D24" s="113">
        <v>2.338709677419355</v>
      </c>
      <c r="E24" s="115">
        <v>58</v>
      </c>
      <c r="F24" s="114">
        <v>21</v>
      </c>
      <c r="G24" s="114">
        <v>55</v>
      </c>
      <c r="H24" s="114">
        <v>72</v>
      </c>
      <c r="I24" s="140">
        <v>73</v>
      </c>
      <c r="J24" s="115">
        <v>-15</v>
      </c>
      <c r="K24" s="116">
        <v>-20.547945205479451</v>
      </c>
    </row>
    <row r="25" spans="1:11" ht="14.1" customHeight="1" x14ac:dyDescent="0.2">
      <c r="A25" s="306">
        <v>25</v>
      </c>
      <c r="B25" s="307" t="s">
        <v>242</v>
      </c>
      <c r="C25" s="308"/>
      <c r="D25" s="113">
        <v>3.3870967741935485</v>
      </c>
      <c r="E25" s="115">
        <v>84</v>
      </c>
      <c r="F25" s="114">
        <v>53</v>
      </c>
      <c r="G25" s="114">
        <v>137</v>
      </c>
      <c r="H25" s="114">
        <v>233</v>
      </c>
      <c r="I25" s="140">
        <v>105</v>
      </c>
      <c r="J25" s="115">
        <v>-21</v>
      </c>
      <c r="K25" s="116">
        <v>-20</v>
      </c>
    </row>
    <row r="26" spans="1:11" ht="14.1" customHeight="1" x14ac:dyDescent="0.2">
      <c r="A26" s="306">
        <v>26</v>
      </c>
      <c r="B26" s="307" t="s">
        <v>243</v>
      </c>
      <c r="C26" s="308"/>
      <c r="D26" s="113">
        <v>1.3709677419354838</v>
      </c>
      <c r="E26" s="115">
        <v>34</v>
      </c>
      <c r="F26" s="114">
        <v>22</v>
      </c>
      <c r="G26" s="114">
        <v>59</v>
      </c>
      <c r="H26" s="114">
        <v>81</v>
      </c>
      <c r="I26" s="140">
        <v>38</v>
      </c>
      <c r="J26" s="115">
        <v>-4</v>
      </c>
      <c r="K26" s="116">
        <v>-10.526315789473685</v>
      </c>
    </row>
    <row r="27" spans="1:11" ht="14.1" customHeight="1" x14ac:dyDescent="0.2">
      <c r="A27" s="306">
        <v>27</v>
      </c>
      <c r="B27" s="307" t="s">
        <v>244</v>
      </c>
      <c r="C27" s="308"/>
      <c r="D27" s="113">
        <v>0.80645161290322576</v>
      </c>
      <c r="E27" s="115">
        <v>20</v>
      </c>
      <c r="F27" s="114">
        <v>22</v>
      </c>
      <c r="G27" s="114">
        <v>24</v>
      </c>
      <c r="H27" s="114">
        <v>43</v>
      </c>
      <c r="I27" s="140">
        <v>32</v>
      </c>
      <c r="J27" s="115">
        <v>-12</v>
      </c>
      <c r="K27" s="116">
        <v>-37.5</v>
      </c>
    </row>
    <row r="28" spans="1:11" ht="14.1" customHeight="1" x14ac:dyDescent="0.2">
      <c r="A28" s="306">
        <v>28</v>
      </c>
      <c r="B28" s="307" t="s">
        <v>245</v>
      </c>
      <c r="C28" s="308"/>
      <c r="D28" s="113">
        <v>0.16129032258064516</v>
      </c>
      <c r="E28" s="115">
        <v>4</v>
      </c>
      <c r="F28" s="114">
        <v>5</v>
      </c>
      <c r="G28" s="114">
        <v>5</v>
      </c>
      <c r="H28" s="114">
        <v>7</v>
      </c>
      <c r="I28" s="140">
        <v>5</v>
      </c>
      <c r="J28" s="115">
        <v>-1</v>
      </c>
      <c r="K28" s="116">
        <v>-20</v>
      </c>
    </row>
    <row r="29" spans="1:11" ht="14.1" customHeight="1" x14ac:dyDescent="0.2">
      <c r="A29" s="306">
        <v>29</v>
      </c>
      <c r="B29" s="307" t="s">
        <v>246</v>
      </c>
      <c r="C29" s="308"/>
      <c r="D29" s="113">
        <v>4.435483870967742</v>
      </c>
      <c r="E29" s="115">
        <v>110</v>
      </c>
      <c r="F29" s="114">
        <v>69</v>
      </c>
      <c r="G29" s="114">
        <v>158</v>
      </c>
      <c r="H29" s="114">
        <v>140</v>
      </c>
      <c r="I29" s="140">
        <v>151</v>
      </c>
      <c r="J29" s="115">
        <v>-41</v>
      </c>
      <c r="K29" s="116">
        <v>-27.152317880794701</v>
      </c>
    </row>
    <row r="30" spans="1:11" ht="14.1" customHeight="1" x14ac:dyDescent="0.2">
      <c r="A30" s="306" t="s">
        <v>247</v>
      </c>
      <c r="B30" s="307" t="s">
        <v>248</v>
      </c>
      <c r="C30" s="308"/>
      <c r="D30" s="113">
        <v>1.4112903225806452</v>
      </c>
      <c r="E30" s="115">
        <v>35</v>
      </c>
      <c r="F30" s="114">
        <v>26</v>
      </c>
      <c r="G30" s="114" t="s">
        <v>513</v>
      </c>
      <c r="H30" s="114">
        <v>33</v>
      </c>
      <c r="I30" s="140">
        <v>38</v>
      </c>
      <c r="J30" s="115">
        <v>-3</v>
      </c>
      <c r="K30" s="116">
        <v>-7.8947368421052628</v>
      </c>
    </row>
    <row r="31" spans="1:11" ht="14.1" customHeight="1" x14ac:dyDescent="0.2">
      <c r="A31" s="306" t="s">
        <v>249</v>
      </c>
      <c r="B31" s="307" t="s">
        <v>250</v>
      </c>
      <c r="C31" s="308"/>
      <c r="D31" s="113">
        <v>3.024193548387097</v>
      </c>
      <c r="E31" s="115">
        <v>75</v>
      </c>
      <c r="F31" s="114">
        <v>43</v>
      </c>
      <c r="G31" s="114">
        <v>118</v>
      </c>
      <c r="H31" s="114">
        <v>107</v>
      </c>
      <c r="I31" s="140">
        <v>113</v>
      </c>
      <c r="J31" s="115">
        <v>-38</v>
      </c>
      <c r="K31" s="116">
        <v>-33.628318584070797</v>
      </c>
    </row>
    <row r="32" spans="1:11" ht="14.1" customHeight="1" x14ac:dyDescent="0.2">
      <c r="A32" s="306">
        <v>31</v>
      </c>
      <c r="B32" s="307" t="s">
        <v>251</v>
      </c>
      <c r="C32" s="308"/>
      <c r="D32" s="113">
        <v>0.36290322580645162</v>
      </c>
      <c r="E32" s="115">
        <v>9</v>
      </c>
      <c r="F32" s="114">
        <v>5</v>
      </c>
      <c r="G32" s="114">
        <v>6</v>
      </c>
      <c r="H32" s="114">
        <v>13</v>
      </c>
      <c r="I32" s="140">
        <v>10</v>
      </c>
      <c r="J32" s="115">
        <v>-1</v>
      </c>
      <c r="K32" s="116">
        <v>-10</v>
      </c>
    </row>
    <row r="33" spans="1:11" ht="14.1" customHeight="1" x14ac:dyDescent="0.2">
      <c r="A33" s="306">
        <v>32</v>
      </c>
      <c r="B33" s="307" t="s">
        <v>252</v>
      </c>
      <c r="C33" s="308"/>
      <c r="D33" s="113">
        <v>3.3870967741935485</v>
      </c>
      <c r="E33" s="115">
        <v>84</v>
      </c>
      <c r="F33" s="114">
        <v>53</v>
      </c>
      <c r="G33" s="114">
        <v>87</v>
      </c>
      <c r="H33" s="114">
        <v>119</v>
      </c>
      <c r="I33" s="140">
        <v>111</v>
      </c>
      <c r="J33" s="115">
        <v>-27</v>
      </c>
      <c r="K33" s="116">
        <v>-24.324324324324323</v>
      </c>
    </row>
    <row r="34" spans="1:11" ht="14.1" customHeight="1" x14ac:dyDescent="0.2">
      <c r="A34" s="306">
        <v>33</v>
      </c>
      <c r="B34" s="307" t="s">
        <v>253</v>
      </c>
      <c r="C34" s="308"/>
      <c r="D34" s="113">
        <v>1.7741935483870968</v>
      </c>
      <c r="E34" s="115">
        <v>44</v>
      </c>
      <c r="F34" s="114">
        <v>14</v>
      </c>
      <c r="G34" s="114">
        <v>55</v>
      </c>
      <c r="H34" s="114">
        <v>45</v>
      </c>
      <c r="I34" s="140">
        <v>46</v>
      </c>
      <c r="J34" s="115">
        <v>-2</v>
      </c>
      <c r="K34" s="116">
        <v>-4.3478260869565215</v>
      </c>
    </row>
    <row r="35" spans="1:11" ht="14.1" customHeight="1" x14ac:dyDescent="0.2">
      <c r="A35" s="306">
        <v>34</v>
      </c>
      <c r="B35" s="307" t="s">
        <v>254</v>
      </c>
      <c r="C35" s="308"/>
      <c r="D35" s="113">
        <v>2.8225806451612905</v>
      </c>
      <c r="E35" s="115">
        <v>70</v>
      </c>
      <c r="F35" s="114">
        <v>26</v>
      </c>
      <c r="G35" s="114">
        <v>78</v>
      </c>
      <c r="H35" s="114">
        <v>73</v>
      </c>
      <c r="I35" s="140">
        <v>67</v>
      </c>
      <c r="J35" s="115">
        <v>3</v>
      </c>
      <c r="K35" s="116">
        <v>4.4776119402985071</v>
      </c>
    </row>
    <row r="36" spans="1:11" ht="14.1" customHeight="1" x14ac:dyDescent="0.2">
      <c r="A36" s="306">
        <v>41</v>
      </c>
      <c r="B36" s="307" t="s">
        <v>255</v>
      </c>
      <c r="C36" s="308"/>
      <c r="D36" s="113">
        <v>0.44354838709677419</v>
      </c>
      <c r="E36" s="115">
        <v>11</v>
      </c>
      <c r="F36" s="114">
        <v>4</v>
      </c>
      <c r="G36" s="114">
        <v>11</v>
      </c>
      <c r="H36" s="114">
        <v>7</v>
      </c>
      <c r="I36" s="140">
        <v>8</v>
      </c>
      <c r="J36" s="115">
        <v>3</v>
      </c>
      <c r="K36" s="116">
        <v>37.5</v>
      </c>
    </row>
    <row r="37" spans="1:11" ht="14.1" customHeight="1" x14ac:dyDescent="0.2">
      <c r="A37" s="306">
        <v>42</v>
      </c>
      <c r="B37" s="307" t="s">
        <v>256</v>
      </c>
      <c r="C37" s="308"/>
      <c r="D37" s="113">
        <v>0.20161290322580644</v>
      </c>
      <c r="E37" s="115">
        <v>5</v>
      </c>
      <c r="F37" s="114">
        <v>5</v>
      </c>
      <c r="G37" s="114">
        <v>3</v>
      </c>
      <c r="H37" s="114">
        <v>5</v>
      </c>
      <c r="I37" s="140">
        <v>5</v>
      </c>
      <c r="J37" s="115">
        <v>0</v>
      </c>
      <c r="K37" s="116">
        <v>0</v>
      </c>
    </row>
    <row r="38" spans="1:11" ht="14.1" customHeight="1" x14ac:dyDescent="0.2">
      <c r="A38" s="306">
        <v>43</v>
      </c>
      <c r="B38" s="307" t="s">
        <v>257</v>
      </c>
      <c r="C38" s="308"/>
      <c r="D38" s="113">
        <v>0.44354838709677419</v>
      </c>
      <c r="E38" s="115">
        <v>11</v>
      </c>
      <c r="F38" s="114">
        <v>6</v>
      </c>
      <c r="G38" s="114">
        <v>8</v>
      </c>
      <c r="H38" s="114">
        <v>10</v>
      </c>
      <c r="I38" s="140">
        <v>10</v>
      </c>
      <c r="J38" s="115">
        <v>1</v>
      </c>
      <c r="K38" s="116">
        <v>10</v>
      </c>
    </row>
    <row r="39" spans="1:11" ht="14.1" customHeight="1" x14ac:dyDescent="0.2">
      <c r="A39" s="306">
        <v>51</v>
      </c>
      <c r="B39" s="307" t="s">
        <v>258</v>
      </c>
      <c r="C39" s="308"/>
      <c r="D39" s="113">
        <v>5.403225806451613</v>
      </c>
      <c r="E39" s="115">
        <v>134</v>
      </c>
      <c r="F39" s="114">
        <v>110</v>
      </c>
      <c r="G39" s="114">
        <v>125</v>
      </c>
      <c r="H39" s="114">
        <v>133</v>
      </c>
      <c r="I39" s="140">
        <v>182</v>
      </c>
      <c r="J39" s="115">
        <v>-48</v>
      </c>
      <c r="K39" s="116">
        <v>-26.373626373626372</v>
      </c>
    </row>
    <row r="40" spans="1:11" ht="14.1" customHeight="1" x14ac:dyDescent="0.2">
      <c r="A40" s="306" t="s">
        <v>259</v>
      </c>
      <c r="B40" s="307" t="s">
        <v>260</v>
      </c>
      <c r="C40" s="308"/>
      <c r="D40" s="113">
        <v>3.9516129032258065</v>
      </c>
      <c r="E40" s="115">
        <v>98</v>
      </c>
      <c r="F40" s="114">
        <v>95</v>
      </c>
      <c r="G40" s="114">
        <v>112</v>
      </c>
      <c r="H40" s="114">
        <v>120</v>
      </c>
      <c r="I40" s="140">
        <v>134</v>
      </c>
      <c r="J40" s="115">
        <v>-36</v>
      </c>
      <c r="K40" s="116">
        <v>-26.865671641791046</v>
      </c>
    </row>
    <row r="41" spans="1:11" ht="14.1" customHeight="1" x14ac:dyDescent="0.2">
      <c r="A41" s="306"/>
      <c r="B41" s="307" t="s">
        <v>261</v>
      </c>
      <c r="C41" s="308"/>
      <c r="D41" s="113">
        <v>3.3870967741935485</v>
      </c>
      <c r="E41" s="115">
        <v>84</v>
      </c>
      <c r="F41" s="114">
        <v>84</v>
      </c>
      <c r="G41" s="114">
        <v>94</v>
      </c>
      <c r="H41" s="114">
        <v>108</v>
      </c>
      <c r="I41" s="140">
        <v>79</v>
      </c>
      <c r="J41" s="115">
        <v>5</v>
      </c>
      <c r="K41" s="116">
        <v>6.3291139240506329</v>
      </c>
    </row>
    <row r="42" spans="1:11" ht="14.1" customHeight="1" x14ac:dyDescent="0.2">
      <c r="A42" s="306">
        <v>52</v>
      </c>
      <c r="B42" s="307" t="s">
        <v>262</v>
      </c>
      <c r="C42" s="308"/>
      <c r="D42" s="113">
        <v>5.161290322580645</v>
      </c>
      <c r="E42" s="115">
        <v>128</v>
      </c>
      <c r="F42" s="114">
        <v>69</v>
      </c>
      <c r="G42" s="114">
        <v>100</v>
      </c>
      <c r="H42" s="114">
        <v>123</v>
      </c>
      <c r="I42" s="140">
        <v>126</v>
      </c>
      <c r="J42" s="115">
        <v>2</v>
      </c>
      <c r="K42" s="116">
        <v>1.5873015873015872</v>
      </c>
    </row>
    <row r="43" spans="1:11" ht="14.1" customHeight="1" x14ac:dyDescent="0.2">
      <c r="A43" s="306" t="s">
        <v>263</v>
      </c>
      <c r="B43" s="307" t="s">
        <v>264</v>
      </c>
      <c r="C43" s="308"/>
      <c r="D43" s="113">
        <v>4.435483870967742</v>
      </c>
      <c r="E43" s="115">
        <v>110</v>
      </c>
      <c r="F43" s="114">
        <v>53</v>
      </c>
      <c r="G43" s="114">
        <v>78</v>
      </c>
      <c r="H43" s="114">
        <v>88</v>
      </c>
      <c r="I43" s="140">
        <v>101</v>
      </c>
      <c r="J43" s="115">
        <v>9</v>
      </c>
      <c r="K43" s="116">
        <v>8.9108910891089117</v>
      </c>
    </row>
    <row r="44" spans="1:11" ht="14.1" customHeight="1" x14ac:dyDescent="0.2">
      <c r="A44" s="306">
        <v>53</v>
      </c>
      <c r="B44" s="307" t="s">
        <v>265</v>
      </c>
      <c r="C44" s="308"/>
      <c r="D44" s="113">
        <v>1.3306451612903225</v>
      </c>
      <c r="E44" s="115">
        <v>33</v>
      </c>
      <c r="F44" s="114">
        <v>19</v>
      </c>
      <c r="G44" s="114">
        <v>17</v>
      </c>
      <c r="H44" s="114">
        <v>27</v>
      </c>
      <c r="I44" s="140">
        <v>23</v>
      </c>
      <c r="J44" s="115">
        <v>10</v>
      </c>
      <c r="K44" s="116">
        <v>43.478260869565219</v>
      </c>
    </row>
    <row r="45" spans="1:11" ht="14.1" customHeight="1" x14ac:dyDescent="0.2">
      <c r="A45" s="306" t="s">
        <v>266</v>
      </c>
      <c r="B45" s="307" t="s">
        <v>267</v>
      </c>
      <c r="C45" s="308"/>
      <c r="D45" s="113">
        <v>1.2096774193548387</v>
      </c>
      <c r="E45" s="115">
        <v>30</v>
      </c>
      <c r="F45" s="114">
        <v>16</v>
      </c>
      <c r="G45" s="114">
        <v>16</v>
      </c>
      <c r="H45" s="114">
        <v>24</v>
      </c>
      <c r="I45" s="140">
        <v>21</v>
      </c>
      <c r="J45" s="115">
        <v>9</v>
      </c>
      <c r="K45" s="116">
        <v>42.857142857142854</v>
      </c>
    </row>
    <row r="46" spans="1:11" ht="14.1" customHeight="1" x14ac:dyDescent="0.2">
      <c r="A46" s="306">
        <v>54</v>
      </c>
      <c r="B46" s="307" t="s">
        <v>268</v>
      </c>
      <c r="C46" s="308"/>
      <c r="D46" s="113">
        <v>4.395161290322581</v>
      </c>
      <c r="E46" s="115">
        <v>109</v>
      </c>
      <c r="F46" s="114">
        <v>64</v>
      </c>
      <c r="G46" s="114">
        <v>156</v>
      </c>
      <c r="H46" s="114">
        <v>95</v>
      </c>
      <c r="I46" s="140">
        <v>104</v>
      </c>
      <c r="J46" s="115">
        <v>5</v>
      </c>
      <c r="K46" s="116">
        <v>4.8076923076923075</v>
      </c>
    </row>
    <row r="47" spans="1:11" ht="14.1" customHeight="1" x14ac:dyDescent="0.2">
      <c r="A47" s="306">
        <v>61</v>
      </c>
      <c r="B47" s="307" t="s">
        <v>269</v>
      </c>
      <c r="C47" s="308"/>
      <c r="D47" s="113">
        <v>0.92741935483870963</v>
      </c>
      <c r="E47" s="115">
        <v>23</v>
      </c>
      <c r="F47" s="114">
        <v>27</v>
      </c>
      <c r="G47" s="114">
        <v>26</v>
      </c>
      <c r="H47" s="114">
        <v>65</v>
      </c>
      <c r="I47" s="140">
        <v>30</v>
      </c>
      <c r="J47" s="115">
        <v>-7</v>
      </c>
      <c r="K47" s="116">
        <v>-23.333333333333332</v>
      </c>
    </row>
    <row r="48" spans="1:11" ht="14.1" customHeight="1" x14ac:dyDescent="0.2">
      <c r="A48" s="306">
        <v>62</v>
      </c>
      <c r="B48" s="307" t="s">
        <v>270</v>
      </c>
      <c r="C48" s="308"/>
      <c r="D48" s="113">
        <v>8.5483870967741939</v>
      </c>
      <c r="E48" s="115">
        <v>212</v>
      </c>
      <c r="F48" s="114">
        <v>198</v>
      </c>
      <c r="G48" s="114">
        <v>217</v>
      </c>
      <c r="H48" s="114">
        <v>191</v>
      </c>
      <c r="I48" s="140">
        <v>204</v>
      </c>
      <c r="J48" s="115">
        <v>8</v>
      </c>
      <c r="K48" s="116">
        <v>3.9215686274509802</v>
      </c>
    </row>
    <row r="49" spans="1:11" ht="14.1" customHeight="1" x14ac:dyDescent="0.2">
      <c r="A49" s="306">
        <v>63</v>
      </c>
      <c r="B49" s="307" t="s">
        <v>271</v>
      </c>
      <c r="C49" s="308"/>
      <c r="D49" s="113">
        <v>4.919354838709677</v>
      </c>
      <c r="E49" s="115">
        <v>122</v>
      </c>
      <c r="F49" s="114">
        <v>133</v>
      </c>
      <c r="G49" s="114">
        <v>179</v>
      </c>
      <c r="H49" s="114">
        <v>206</v>
      </c>
      <c r="I49" s="140">
        <v>206</v>
      </c>
      <c r="J49" s="115">
        <v>-84</v>
      </c>
      <c r="K49" s="116">
        <v>-40.776699029126213</v>
      </c>
    </row>
    <row r="50" spans="1:11" ht="14.1" customHeight="1" x14ac:dyDescent="0.2">
      <c r="A50" s="306" t="s">
        <v>272</v>
      </c>
      <c r="B50" s="307" t="s">
        <v>273</v>
      </c>
      <c r="C50" s="308"/>
      <c r="D50" s="113">
        <v>0.80645161290322576</v>
      </c>
      <c r="E50" s="115">
        <v>20</v>
      </c>
      <c r="F50" s="114">
        <v>14</v>
      </c>
      <c r="G50" s="114">
        <v>30</v>
      </c>
      <c r="H50" s="114">
        <v>37</v>
      </c>
      <c r="I50" s="140">
        <v>55</v>
      </c>
      <c r="J50" s="115">
        <v>-35</v>
      </c>
      <c r="K50" s="116">
        <v>-63.636363636363633</v>
      </c>
    </row>
    <row r="51" spans="1:11" ht="14.1" customHeight="1" x14ac:dyDescent="0.2">
      <c r="A51" s="306" t="s">
        <v>274</v>
      </c>
      <c r="B51" s="307" t="s">
        <v>275</v>
      </c>
      <c r="C51" s="308"/>
      <c r="D51" s="113">
        <v>3.6693548387096775</v>
      </c>
      <c r="E51" s="115">
        <v>91</v>
      </c>
      <c r="F51" s="114">
        <v>78</v>
      </c>
      <c r="G51" s="114">
        <v>139</v>
      </c>
      <c r="H51" s="114">
        <v>159</v>
      </c>
      <c r="I51" s="140">
        <v>124</v>
      </c>
      <c r="J51" s="115">
        <v>-33</v>
      </c>
      <c r="K51" s="116">
        <v>-26.612903225806452</v>
      </c>
    </row>
    <row r="52" spans="1:11" ht="14.1" customHeight="1" x14ac:dyDescent="0.2">
      <c r="A52" s="306">
        <v>71</v>
      </c>
      <c r="B52" s="307" t="s">
        <v>276</v>
      </c>
      <c r="C52" s="308"/>
      <c r="D52" s="113">
        <v>6.088709677419355</v>
      </c>
      <c r="E52" s="115">
        <v>151</v>
      </c>
      <c r="F52" s="114">
        <v>100</v>
      </c>
      <c r="G52" s="114">
        <v>170</v>
      </c>
      <c r="H52" s="114">
        <v>171</v>
      </c>
      <c r="I52" s="140">
        <v>151</v>
      </c>
      <c r="J52" s="115">
        <v>0</v>
      </c>
      <c r="K52" s="116">
        <v>0</v>
      </c>
    </row>
    <row r="53" spans="1:11" ht="14.1" customHeight="1" x14ac:dyDescent="0.2">
      <c r="A53" s="306" t="s">
        <v>277</v>
      </c>
      <c r="B53" s="307" t="s">
        <v>278</v>
      </c>
      <c r="C53" s="308"/>
      <c r="D53" s="113">
        <v>1.2903225806451613</v>
      </c>
      <c r="E53" s="115">
        <v>32</v>
      </c>
      <c r="F53" s="114">
        <v>22</v>
      </c>
      <c r="G53" s="114">
        <v>44</v>
      </c>
      <c r="H53" s="114">
        <v>49</v>
      </c>
      <c r="I53" s="140">
        <v>45</v>
      </c>
      <c r="J53" s="115">
        <v>-13</v>
      </c>
      <c r="K53" s="116">
        <v>-28.888888888888889</v>
      </c>
    </row>
    <row r="54" spans="1:11" ht="14.1" customHeight="1" x14ac:dyDescent="0.2">
      <c r="A54" s="306" t="s">
        <v>279</v>
      </c>
      <c r="B54" s="307" t="s">
        <v>280</v>
      </c>
      <c r="C54" s="308"/>
      <c r="D54" s="113">
        <v>3.911290322580645</v>
      </c>
      <c r="E54" s="115">
        <v>97</v>
      </c>
      <c r="F54" s="114">
        <v>65</v>
      </c>
      <c r="G54" s="114">
        <v>106</v>
      </c>
      <c r="H54" s="114">
        <v>96</v>
      </c>
      <c r="I54" s="140">
        <v>85</v>
      </c>
      <c r="J54" s="115">
        <v>12</v>
      </c>
      <c r="K54" s="116">
        <v>14.117647058823529</v>
      </c>
    </row>
    <row r="55" spans="1:11" ht="14.1" customHeight="1" x14ac:dyDescent="0.2">
      <c r="A55" s="306">
        <v>72</v>
      </c>
      <c r="B55" s="307" t="s">
        <v>281</v>
      </c>
      <c r="C55" s="308"/>
      <c r="D55" s="113">
        <v>1.2096774193548387</v>
      </c>
      <c r="E55" s="115">
        <v>30</v>
      </c>
      <c r="F55" s="114">
        <v>16</v>
      </c>
      <c r="G55" s="114">
        <v>31</v>
      </c>
      <c r="H55" s="114">
        <v>44</v>
      </c>
      <c r="I55" s="140">
        <v>25</v>
      </c>
      <c r="J55" s="115">
        <v>5</v>
      </c>
      <c r="K55" s="116">
        <v>20</v>
      </c>
    </row>
    <row r="56" spans="1:11" ht="14.1" customHeight="1" x14ac:dyDescent="0.2">
      <c r="A56" s="306" t="s">
        <v>282</v>
      </c>
      <c r="B56" s="307" t="s">
        <v>283</v>
      </c>
      <c r="C56" s="308"/>
      <c r="D56" s="113">
        <v>0.56451612903225812</v>
      </c>
      <c r="E56" s="115">
        <v>14</v>
      </c>
      <c r="F56" s="114">
        <v>5</v>
      </c>
      <c r="G56" s="114">
        <v>16</v>
      </c>
      <c r="H56" s="114">
        <v>15</v>
      </c>
      <c r="I56" s="140">
        <v>5</v>
      </c>
      <c r="J56" s="115">
        <v>9</v>
      </c>
      <c r="K56" s="116">
        <v>180</v>
      </c>
    </row>
    <row r="57" spans="1:11" ht="14.1" customHeight="1" x14ac:dyDescent="0.2">
      <c r="A57" s="306" t="s">
        <v>284</v>
      </c>
      <c r="B57" s="307" t="s">
        <v>285</v>
      </c>
      <c r="C57" s="308"/>
      <c r="D57" s="113">
        <v>0.4838709677419355</v>
      </c>
      <c r="E57" s="115">
        <v>12</v>
      </c>
      <c r="F57" s="114">
        <v>7</v>
      </c>
      <c r="G57" s="114">
        <v>11</v>
      </c>
      <c r="H57" s="114">
        <v>22</v>
      </c>
      <c r="I57" s="140">
        <v>16</v>
      </c>
      <c r="J57" s="115">
        <v>-4</v>
      </c>
      <c r="K57" s="116">
        <v>-25</v>
      </c>
    </row>
    <row r="58" spans="1:11" ht="14.1" customHeight="1" x14ac:dyDescent="0.2">
      <c r="A58" s="306">
        <v>73</v>
      </c>
      <c r="B58" s="307" t="s">
        <v>286</v>
      </c>
      <c r="C58" s="308"/>
      <c r="D58" s="113">
        <v>2.782258064516129</v>
      </c>
      <c r="E58" s="115">
        <v>69</v>
      </c>
      <c r="F58" s="114">
        <v>40</v>
      </c>
      <c r="G58" s="114">
        <v>90</v>
      </c>
      <c r="H58" s="114">
        <v>39</v>
      </c>
      <c r="I58" s="140">
        <v>52</v>
      </c>
      <c r="J58" s="115">
        <v>17</v>
      </c>
      <c r="K58" s="116">
        <v>32.692307692307693</v>
      </c>
    </row>
    <row r="59" spans="1:11" ht="14.1" customHeight="1" x14ac:dyDescent="0.2">
      <c r="A59" s="306" t="s">
        <v>287</v>
      </c>
      <c r="B59" s="307" t="s">
        <v>288</v>
      </c>
      <c r="C59" s="308"/>
      <c r="D59" s="113">
        <v>1.6129032258064515</v>
      </c>
      <c r="E59" s="115">
        <v>40</v>
      </c>
      <c r="F59" s="114">
        <v>37</v>
      </c>
      <c r="G59" s="114">
        <v>64</v>
      </c>
      <c r="H59" s="114">
        <v>34</v>
      </c>
      <c r="I59" s="140">
        <v>27</v>
      </c>
      <c r="J59" s="115">
        <v>13</v>
      </c>
      <c r="K59" s="116">
        <v>48.148148148148145</v>
      </c>
    </row>
    <row r="60" spans="1:11" ht="14.1" customHeight="1" x14ac:dyDescent="0.2">
      <c r="A60" s="306">
        <v>81</v>
      </c>
      <c r="B60" s="307" t="s">
        <v>289</v>
      </c>
      <c r="C60" s="308"/>
      <c r="D60" s="113">
        <v>10.685483870967742</v>
      </c>
      <c r="E60" s="115">
        <v>265</v>
      </c>
      <c r="F60" s="114">
        <v>330</v>
      </c>
      <c r="G60" s="114">
        <v>208</v>
      </c>
      <c r="H60" s="114">
        <v>217</v>
      </c>
      <c r="I60" s="140">
        <v>255</v>
      </c>
      <c r="J60" s="115">
        <v>10</v>
      </c>
      <c r="K60" s="116">
        <v>3.9215686274509802</v>
      </c>
    </row>
    <row r="61" spans="1:11" ht="14.1" customHeight="1" x14ac:dyDescent="0.2">
      <c r="A61" s="306" t="s">
        <v>290</v>
      </c>
      <c r="B61" s="307" t="s">
        <v>291</v>
      </c>
      <c r="C61" s="308"/>
      <c r="D61" s="113">
        <v>1.3709677419354838</v>
      </c>
      <c r="E61" s="115">
        <v>34</v>
      </c>
      <c r="F61" s="114">
        <v>23</v>
      </c>
      <c r="G61" s="114">
        <v>35</v>
      </c>
      <c r="H61" s="114">
        <v>26</v>
      </c>
      <c r="I61" s="140">
        <v>32</v>
      </c>
      <c r="J61" s="115">
        <v>2</v>
      </c>
      <c r="K61" s="116">
        <v>6.25</v>
      </c>
    </row>
    <row r="62" spans="1:11" ht="14.1" customHeight="1" x14ac:dyDescent="0.2">
      <c r="A62" s="306" t="s">
        <v>292</v>
      </c>
      <c r="B62" s="307" t="s">
        <v>293</v>
      </c>
      <c r="C62" s="308"/>
      <c r="D62" s="113">
        <v>3.629032258064516</v>
      </c>
      <c r="E62" s="115">
        <v>90</v>
      </c>
      <c r="F62" s="114">
        <v>162</v>
      </c>
      <c r="G62" s="114">
        <v>71</v>
      </c>
      <c r="H62" s="114">
        <v>85</v>
      </c>
      <c r="I62" s="140">
        <v>95</v>
      </c>
      <c r="J62" s="115">
        <v>-5</v>
      </c>
      <c r="K62" s="116">
        <v>-5.2631578947368425</v>
      </c>
    </row>
    <row r="63" spans="1:11" ht="14.1" customHeight="1" x14ac:dyDescent="0.2">
      <c r="A63" s="306"/>
      <c r="B63" s="307" t="s">
        <v>294</v>
      </c>
      <c r="C63" s="308"/>
      <c r="D63" s="113">
        <v>3.4274193548387095</v>
      </c>
      <c r="E63" s="115">
        <v>85</v>
      </c>
      <c r="F63" s="114">
        <v>151</v>
      </c>
      <c r="G63" s="114">
        <v>66</v>
      </c>
      <c r="H63" s="114">
        <v>79</v>
      </c>
      <c r="I63" s="140">
        <v>89</v>
      </c>
      <c r="J63" s="115">
        <v>-4</v>
      </c>
      <c r="K63" s="116">
        <v>-4.4943820224719104</v>
      </c>
    </row>
    <row r="64" spans="1:11" ht="14.1" customHeight="1" x14ac:dyDescent="0.2">
      <c r="A64" s="306" t="s">
        <v>295</v>
      </c>
      <c r="B64" s="307" t="s">
        <v>296</v>
      </c>
      <c r="C64" s="308"/>
      <c r="D64" s="113">
        <v>3.6693548387096775</v>
      </c>
      <c r="E64" s="115">
        <v>91</v>
      </c>
      <c r="F64" s="114">
        <v>96</v>
      </c>
      <c r="G64" s="114">
        <v>67</v>
      </c>
      <c r="H64" s="114">
        <v>65</v>
      </c>
      <c r="I64" s="140">
        <v>72</v>
      </c>
      <c r="J64" s="115">
        <v>19</v>
      </c>
      <c r="K64" s="116">
        <v>26.388888888888889</v>
      </c>
    </row>
    <row r="65" spans="1:11" ht="14.1" customHeight="1" x14ac:dyDescent="0.2">
      <c r="A65" s="306" t="s">
        <v>297</v>
      </c>
      <c r="B65" s="307" t="s">
        <v>298</v>
      </c>
      <c r="C65" s="308"/>
      <c r="D65" s="113">
        <v>0.84677419354838712</v>
      </c>
      <c r="E65" s="115">
        <v>21</v>
      </c>
      <c r="F65" s="114">
        <v>16</v>
      </c>
      <c r="G65" s="114">
        <v>14</v>
      </c>
      <c r="H65" s="114">
        <v>11</v>
      </c>
      <c r="I65" s="140">
        <v>17</v>
      </c>
      <c r="J65" s="115">
        <v>4</v>
      </c>
      <c r="K65" s="116">
        <v>23.529411764705884</v>
      </c>
    </row>
    <row r="66" spans="1:11" ht="14.1" customHeight="1" x14ac:dyDescent="0.2">
      <c r="A66" s="306">
        <v>82</v>
      </c>
      <c r="B66" s="307" t="s">
        <v>299</v>
      </c>
      <c r="C66" s="308"/>
      <c r="D66" s="113">
        <v>5</v>
      </c>
      <c r="E66" s="115">
        <v>124</v>
      </c>
      <c r="F66" s="114">
        <v>143</v>
      </c>
      <c r="G66" s="114">
        <v>104</v>
      </c>
      <c r="H66" s="114">
        <v>132</v>
      </c>
      <c r="I66" s="140">
        <v>85</v>
      </c>
      <c r="J66" s="115">
        <v>39</v>
      </c>
      <c r="K66" s="116">
        <v>45.882352941176471</v>
      </c>
    </row>
    <row r="67" spans="1:11" ht="14.1" customHeight="1" x14ac:dyDescent="0.2">
      <c r="A67" s="306" t="s">
        <v>300</v>
      </c>
      <c r="B67" s="307" t="s">
        <v>301</v>
      </c>
      <c r="C67" s="308"/>
      <c r="D67" s="113">
        <v>3.870967741935484</v>
      </c>
      <c r="E67" s="115">
        <v>96</v>
      </c>
      <c r="F67" s="114">
        <v>116</v>
      </c>
      <c r="G67" s="114">
        <v>79</v>
      </c>
      <c r="H67" s="114">
        <v>103</v>
      </c>
      <c r="I67" s="140">
        <v>70</v>
      </c>
      <c r="J67" s="115">
        <v>26</v>
      </c>
      <c r="K67" s="116">
        <v>37.142857142857146</v>
      </c>
    </row>
    <row r="68" spans="1:11" ht="14.1" customHeight="1" x14ac:dyDescent="0.2">
      <c r="A68" s="306" t="s">
        <v>302</v>
      </c>
      <c r="B68" s="307" t="s">
        <v>303</v>
      </c>
      <c r="C68" s="308"/>
      <c r="D68" s="113">
        <v>0.36290322580645162</v>
      </c>
      <c r="E68" s="115">
        <v>9</v>
      </c>
      <c r="F68" s="114">
        <v>21</v>
      </c>
      <c r="G68" s="114">
        <v>8</v>
      </c>
      <c r="H68" s="114">
        <v>17</v>
      </c>
      <c r="I68" s="140">
        <v>9</v>
      </c>
      <c r="J68" s="115">
        <v>0</v>
      </c>
      <c r="K68" s="116">
        <v>0</v>
      </c>
    </row>
    <row r="69" spans="1:11" ht="14.1" customHeight="1" x14ac:dyDescent="0.2">
      <c r="A69" s="306">
        <v>83</v>
      </c>
      <c r="B69" s="307" t="s">
        <v>304</v>
      </c>
      <c r="C69" s="308"/>
      <c r="D69" s="113">
        <v>5.403225806451613</v>
      </c>
      <c r="E69" s="115">
        <v>134</v>
      </c>
      <c r="F69" s="114">
        <v>125</v>
      </c>
      <c r="G69" s="114">
        <v>229</v>
      </c>
      <c r="H69" s="114">
        <v>131</v>
      </c>
      <c r="I69" s="140">
        <v>128</v>
      </c>
      <c r="J69" s="115">
        <v>6</v>
      </c>
      <c r="K69" s="116">
        <v>4.6875</v>
      </c>
    </row>
    <row r="70" spans="1:11" ht="14.1" customHeight="1" x14ac:dyDescent="0.2">
      <c r="A70" s="306" t="s">
        <v>305</v>
      </c>
      <c r="B70" s="307" t="s">
        <v>306</v>
      </c>
      <c r="C70" s="308"/>
      <c r="D70" s="113">
        <v>4.959677419354839</v>
      </c>
      <c r="E70" s="115">
        <v>123</v>
      </c>
      <c r="F70" s="114">
        <v>110</v>
      </c>
      <c r="G70" s="114">
        <v>215</v>
      </c>
      <c r="H70" s="114">
        <v>110</v>
      </c>
      <c r="I70" s="140">
        <v>107</v>
      </c>
      <c r="J70" s="115">
        <v>16</v>
      </c>
      <c r="K70" s="116">
        <v>14.953271028037383</v>
      </c>
    </row>
    <row r="71" spans="1:11" ht="14.1" customHeight="1" x14ac:dyDescent="0.2">
      <c r="A71" s="306"/>
      <c r="B71" s="307" t="s">
        <v>307</v>
      </c>
      <c r="C71" s="308"/>
      <c r="D71" s="113">
        <v>2.379032258064516</v>
      </c>
      <c r="E71" s="115">
        <v>59</v>
      </c>
      <c r="F71" s="114">
        <v>59</v>
      </c>
      <c r="G71" s="114">
        <v>127</v>
      </c>
      <c r="H71" s="114">
        <v>66</v>
      </c>
      <c r="I71" s="140">
        <v>60</v>
      </c>
      <c r="J71" s="115">
        <v>-1</v>
      </c>
      <c r="K71" s="116">
        <v>-1.6666666666666667</v>
      </c>
    </row>
    <row r="72" spans="1:11" ht="14.1" customHeight="1" x14ac:dyDescent="0.2">
      <c r="A72" s="306">
        <v>84</v>
      </c>
      <c r="B72" s="307" t="s">
        <v>308</v>
      </c>
      <c r="C72" s="308"/>
      <c r="D72" s="113">
        <v>2.903225806451613</v>
      </c>
      <c r="E72" s="115">
        <v>72</v>
      </c>
      <c r="F72" s="114">
        <v>42</v>
      </c>
      <c r="G72" s="114">
        <v>110</v>
      </c>
      <c r="H72" s="114">
        <v>40</v>
      </c>
      <c r="I72" s="140">
        <v>95</v>
      </c>
      <c r="J72" s="115">
        <v>-23</v>
      </c>
      <c r="K72" s="116">
        <v>-24.210526315789473</v>
      </c>
    </row>
    <row r="73" spans="1:11" ht="14.1" customHeight="1" x14ac:dyDescent="0.2">
      <c r="A73" s="306" t="s">
        <v>309</v>
      </c>
      <c r="B73" s="307" t="s">
        <v>310</v>
      </c>
      <c r="C73" s="308"/>
      <c r="D73" s="113">
        <v>1.6129032258064515</v>
      </c>
      <c r="E73" s="115">
        <v>40</v>
      </c>
      <c r="F73" s="114">
        <v>15</v>
      </c>
      <c r="G73" s="114">
        <v>79</v>
      </c>
      <c r="H73" s="114">
        <v>17</v>
      </c>
      <c r="I73" s="140">
        <v>50</v>
      </c>
      <c r="J73" s="115">
        <v>-10</v>
      </c>
      <c r="K73" s="116">
        <v>-20</v>
      </c>
    </row>
    <row r="74" spans="1:11" ht="14.1" customHeight="1" x14ac:dyDescent="0.2">
      <c r="A74" s="306" t="s">
        <v>311</v>
      </c>
      <c r="B74" s="307" t="s">
        <v>312</v>
      </c>
      <c r="C74" s="308"/>
      <c r="D74" s="113">
        <v>0.28225806451612906</v>
      </c>
      <c r="E74" s="115">
        <v>7</v>
      </c>
      <c r="F74" s="114">
        <v>3</v>
      </c>
      <c r="G74" s="114">
        <v>10</v>
      </c>
      <c r="H74" s="114">
        <v>4</v>
      </c>
      <c r="I74" s="140">
        <v>13</v>
      </c>
      <c r="J74" s="115">
        <v>-6</v>
      </c>
      <c r="K74" s="116">
        <v>-46.153846153846153</v>
      </c>
    </row>
    <row r="75" spans="1:11" ht="14.1" customHeight="1" x14ac:dyDescent="0.2">
      <c r="A75" s="306" t="s">
        <v>313</v>
      </c>
      <c r="B75" s="307" t="s">
        <v>314</v>
      </c>
      <c r="C75" s="308"/>
      <c r="D75" s="113">
        <v>0.36290322580645162</v>
      </c>
      <c r="E75" s="115">
        <v>9</v>
      </c>
      <c r="F75" s="114">
        <v>17</v>
      </c>
      <c r="G75" s="114">
        <v>13</v>
      </c>
      <c r="H75" s="114">
        <v>14</v>
      </c>
      <c r="I75" s="140">
        <v>21</v>
      </c>
      <c r="J75" s="115">
        <v>-12</v>
      </c>
      <c r="K75" s="116">
        <v>-57.142857142857146</v>
      </c>
    </row>
    <row r="76" spans="1:11" ht="14.1" customHeight="1" x14ac:dyDescent="0.2">
      <c r="A76" s="306">
        <v>91</v>
      </c>
      <c r="B76" s="307" t="s">
        <v>315</v>
      </c>
      <c r="C76" s="308"/>
      <c r="D76" s="113">
        <v>0.28225806451612906</v>
      </c>
      <c r="E76" s="115">
        <v>7</v>
      </c>
      <c r="F76" s="114">
        <v>4</v>
      </c>
      <c r="G76" s="114">
        <v>4</v>
      </c>
      <c r="H76" s="114" t="s">
        <v>513</v>
      </c>
      <c r="I76" s="140" t="s">
        <v>513</v>
      </c>
      <c r="J76" s="115" t="s">
        <v>513</v>
      </c>
      <c r="K76" s="116" t="s">
        <v>513</v>
      </c>
    </row>
    <row r="77" spans="1:11" ht="14.1" customHeight="1" x14ac:dyDescent="0.2">
      <c r="A77" s="306">
        <v>92</v>
      </c>
      <c r="B77" s="307" t="s">
        <v>316</v>
      </c>
      <c r="C77" s="308"/>
      <c r="D77" s="113" t="s">
        <v>513</v>
      </c>
      <c r="E77" s="115" t="s">
        <v>513</v>
      </c>
      <c r="F77" s="114">
        <v>3</v>
      </c>
      <c r="G77" s="114">
        <v>5</v>
      </c>
      <c r="H77" s="114">
        <v>8</v>
      </c>
      <c r="I77" s="140">
        <v>6</v>
      </c>
      <c r="J77" s="115" t="s">
        <v>513</v>
      </c>
      <c r="K77" s="116" t="s">
        <v>513</v>
      </c>
    </row>
    <row r="78" spans="1:11" ht="14.1" customHeight="1" x14ac:dyDescent="0.2">
      <c r="A78" s="306">
        <v>93</v>
      </c>
      <c r="B78" s="307" t="s">
        <v>317</v>
      </c>
      <c r="C78" s="308"/>
      <c r="D78" s="113" t="s">
        <v>513</v>
      </c>
      <c r="E78" s="115" t="s">
        <v>513</v>
      </c>
      <c r="F78" s="114" t="s">
        <v>513</v>
      </c>
      <c r="G78" s="114" t="s">
        <v>513</v>
      </c>
      <c r="H78" s="114" t="s">
        <v>513</v>
      </c>
      <c r="I78" s="140" t="s">
        <v>513</v>
      </c>
      <c r="J78" s="115" t="s">
        <v>513</v>
      </c>
      <c r="K78" s="116" t="s">
        <v>513</v>
      </c>
    </row>
    <row r="79" spans="1:11" ht="14.1" customHeight="1" x14ac:dyDescent="0.2">
      <c r="A79" s="306">
        <v>94</v>
      </c>
      <c r="B79" s="307" t="s">
        <v>318</v>
      </c>
      <c r="C79" s="308"/>
      <c r="D79" s="113">
        <v>0</v>
      </c>
      <c r="E79" s="115">
        <v>0</v>
      </c>
      <c r="F79" s="114">
        <v>5</v>
      </c>
      <c r="G79" s="114" t="s">
        <v>513</v>
      </c>
      <c r="H79" s="114" t="s">
        <v>513</v>
      </c>
      <c r="I79" s="140">
        <v>6</v>
      </c>
      <c r="J79" s="115">
        <v>-6</v>
      </c>
      <c r="K79" s="116">
        <v>-100</v>
      </c>
    </row>
    <row r="80" spans="1:11" ht="14.1" customHeight="1" x14ac:dyDescent="0.2">
      <c r="A80" s="306" t="s">
        <v>319</v>
      </c>
      <c r="B80" s="307" t="s">
        <v>320</v>
      </c>
      <c r="C80" s="308"/>
      <c r="D80" s="113">
        <v>0</v>
      </c>
      <c r="E80" s="115">
        <v>0</v>
      </c>
      <c r="F80" s="114" t="s">
        <v>513</v>
      </c>
      <c r="G80" s="114">
        <v>0</v>
      </c>
      <c r="H80" s="114">
        <v>0</v>
      </c>
      <c r="I80" s="140">
        <v>0</v>
      </c>
      <c r="J80" s="115">
        <v>0</v>
      </c>
      <c r="K80" s="116">
        <v>0</v>
      </c>
    </row>
    <row r="81" spans="1:11" ht="14.1" customHeight="1" x14ac:dyDescent="0.2">
      <c r="A81" s="310" t="s">
        <v>321</v>
      </c>
      <c r="B81" s="311" t="s">
        <v>333</v>
      </c>
      <c r="C81" s="312"/>
      <c r="D81" s="125">
        <v>0.967741935483871</v>
      </c>
      <c r="E81" s="143">
        <v>24</v>
      </c>
      <c r="F81" s="144">
        <v>4</v>
      </c>
      <c r="G81" s="144">
        <v>14</v>
      </c>
      <c r="H81" s="144">
        <v>6</v>
      </c>
      <c r="I81" s="145">
        <v>4</v>
      </c>
      <c r="J81" s="143">
        <v>20</v>
      </c>
      <c r="K81" s="146" t="s">
        <v>514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2607</v>
      </c>
      <c r="E11" s="114">
        <v>2421</v>
      </c>
      <c r="F11" s="114">
        <v>2439</v>
      </c>
      <c r="G11" s="114">
        <v>2577</v>
      </c>
      <c r="H11" s="140">
        <v>2718</v>
      </c>
      <c r="I11" s="115">
        <v>-111</v>
      </c>
      <c r="J11" s="116">
        <v>-4.0838852097130243</v>
      </c>
    </row>
    <row r="12" spans="1:15" s="110" customFormat="1" ht="24.95" customHeight="1" x14ac:dyDescent="0.2">
      <c r="A12" s="193" t="s">
        <v>132</v>
      </c>
      <c r="B12" s="194" t="s">
        <v>133</v>
      </c>
      <c r="C12" s="113">
        <v>6.7126965861143075</v>
      </c>
      <c r="D12" s="115">
        <v>175</v>
      </c>
      <c r="E12" s="114">
        <v>152</v>
      </c>
      <c r="F12" s="114">
        <v>177</v>
      </c>
      <c r="G12" s="114">
        <v>122</v>
      </c>
      <c r="H12" s="140">
        <v>133</v>
      </c>
      <c r="I12" s="115">
        <v>42</v>
      </c>
      <c r="J12" s="116">
        <v>31.578947368421051</v>
      </c>
    </row>
    <row r="13" spans="1:15" s="110" customFormat="1" ht="24.95" customHeight="1" x14ac:dyDescent="0.2">
      <c r="A13" s="193" t="s">
        <v>134</v>
      </c>
      <c r="B13" s="199" t="s">
        <v>214</v>
      </c>
      <c r="C13" s="113">
        <v>1.1507479861910241</v>
      </c>
      <c r="D13" s="115">
        <v>30</v>
      </c>
      <c r="E13" s="114">
        <v>20</v>
      </c>
      <c r="F13" s="114">
        <v>28</v>
      </c>
      <c r="G13" s="114">
        <v>20</v>
      </c>
      <c r="H13" s="140">
        <v>35</v>
      </c>
      <c r="I13" s="115">
        <v>-5</v>
      </c>
      <c r="J13" s="116">
        <v>-14.285714285714286</v>
      </c>
    </row>
    <row r="14" spans="1:15" s="287" customFormat="1" ht="24.95" customHeight="1" x14ac:dyDescent="0.2">
      <c r="A14" s="193" t="s">
        <v>215</v>
      </c>
      <c r="B14" s="199" t="s">
        <v>137</v>
      </c>
      <c r="C14" s="113">
        <v>12.428078250863061</v>
      </c>
      <c r="D14" s="115">
        <v>324</v>
      </c>
      <c r="E14" s="114">
        <v>314</v>
      </c>
      <c r="F14" s="114">
        <v>291</v>
      </c>
      <c r="G14" s="114">
        <v>675</v>
      </c>
      <c r="H14" s="140">
        <v>327</v>
      </c>
      <c r="I14" s="115">
        <v>-3</v>
      </c>
      <c r="J14" s="116">
        <v>-0.91743119266055051</v>
      </c>
      <c r="K14" s="110"/>
      <c r="L14" s="110"/>
      <c r="M14" s="110"/>
      <c r="N14" s="110"/>
      <c r="O14" s="110"/>
    </row>
    <row r="15" spans="1:15" s="110" customFormat="1" ht="24.95" customHeight="1" x14ac:dyDescent="0.2">
      <c r="A15" s="193" t="s">
        <v>216</v>
      </c>
      <c r="B15" s="199" t="s">
        <v>217</v>
      </c>
      <c r="C15" s="113">
        <v>3.6823935558112773</v>
      </c>
      <c r="D15" s="115">
        <v>96</v>
      </c>
      <c r="E15" s="114">
        <v>145</v>
      </c>
      <c r="F15" s="114">
        <v>96</v>
      </c>
      <c r="G15" s="114">
        <v>91</v>
      </c>
      <c r="H15" s="140">
        <v>81</v>
      </c>
      <c r="I15" s="115">
        <v>15</v>
      </c>
      <c r="J15" s="116">
        <v>18.518518518518519</v>
      </c>
    </row>
    <row r="16" spans="1:15" s="287" customFormat="1" ht="24.95" customHeight="1" x14ac:dyDescent="0.2">
      <c r="A16" s="193" t="s">
        <v>218</v>
      </c>
      <c r="B16" s="199" t="s">
        <v>141</v>
      </c>
      <c r="C16" s="113">
        <v>5.0632911392405067</v>
      </c>
      <c r="D16" s="115">
        <v>132</v>
      </c>
      <c r="E16" s="114">
        <v>79</v>
      </c>
      <c r="F16" s="114">
        <v>119</v>
      </c>
      <c r="G16" s="114">
        <v>113</v>
      </c>
      <c r="H16" s="140">
        <v>160</v>
      </c>
      <c r="I16" s="115">
        <v>-28</v>
      </c>
      <c r="J16" s="116">
        <v>-17.5</v>
      </c>
      <c r="K16" s="110"/>
      <c r="L16" s="110"/>
      <c r="M16" s="110"/>
      <c r="N16" s="110"/>
      <c r="O16" s="110"/>
    </row>
    <row r="17" spans="1:15" s="110" customFormat="1" ht="24.95" customHeight="1" x14ac:dyDescent="0.2">
      <c r="A17" s="193" t="s">
        <v>142</v>
      </c>
      <c r="B17" s="199" t="s">
        <v>220</v>
      </c>
      <c r="C17" s="113">
        <v>3.6823935558112773</v>
      </c>
      <c r="D17" s="115">
        <v>96</v>
      </c>
      <c r="E17" s="114">
        <v>90</v>
      </c>
      <c r="F17" s="114">
        <v>76</v>
      </c>
      <c r="G17" s="114">
        <v>471</v>
      </c>
      <c r="H17" s="140">
        <v>86</v>
      </c>
      <c r="I17" s="115">
        <v>10</v>
      </c>
      <c r="J17" s="116">
        <v>11.627906976744185</v>
      </c>
    </row>
    <row r="18" spans="1:15" s="287" customFormat="1" ht="24.95" customHeight="1" x14ac:dyDescent="0.2">
      <c r="A18" s="201" t="s">
        <v>144</v>
      </c>
      <c r="B18" s="202" t="s">
        <v>145</v>
      </c>
      <c r="C18" s="113">
        <v>9.5128500191791332</v>
      </c>
      <c r="D18" s="115">
        <v>248</v>
      </c>
      <c r="E18" s="114">
        <v>183</v>
      </c>
      <c r="F18" s="114">
        <v>186</v>
      </c>
      <c r="G18" s="114">
        <v>176</v>
      </c>
      <c r="H18" s="140">
        <v>246</v>
      </c>
      <c r="I18" s="115">
        <v>2</v>
      </c>
      <c r="J18" s="116">
        <v>0.81300813008130079</v>
      </c>
      <c r="K18" s="110"/>
      <c r="L18" s="110"/>
      <c r="M18" s="110"/>
      <c r="N18" s="110"/>
      <c r="O18" s="110"/>
    </row>
    <row r="19" spans="1:15" s="110" customFormat="1" ht="24.95" customHeight="1" x14ac:dyDescent="0.2">
      <c r="A19" s="193" t="s">
        <v>146</v>
      </c>
      <c r="B19" s="199" t="s">
        <v>147</v>
      </c>
      <c r="C19" s="113">
        <v>12.006137322593018</v>
      </c>
      <c r="D19" s="115">
        <v>313</v>
      </c>
      <c r="E19" s="114">
        <v>254</v>
      </c>
      <c r="F19" s="114">
        <v>283</v>
      </c>
      <c r="G19" s="114">
        <v>294</v>
      </c>
      <c r="H19" s="140">
        <v>447</v>
      </c>
      <c r="I19" s="115">
        <v>-134</v>
      </c>
      <c r="J19" s="116">
        <v>-29.977628635346758</v>
      </c>
    </row>
    <row r="20" spans="1:15" s="287" customFormat="1" ht="24.95" customHeight="1" x14ac:dyDescent="0.2">
      <c r="A20" s="193" t="s">
        <v>148</v>
      </c>
      <c r="B20" s="199" t="s">
        <v>149</v>
      </c>
      <c r="C20" s="113">
        <v>3.1837360951285003</v>
      </c>
      <c r="D20" s="115">
        <v>83</v>
      </c>
      <c r="E20" s="114">
        <v>97</v>
      </c>
      <c r="F20" s="114">
        <v>71</v>
      </c>
      <c r="G20" s="114">
        <v>83</v>
      </c>
      <c r="H20" s="140">
        <v>89</v>
      </c>
      <c r="I20" s="115">
        <v>-6</v>
      </c>
      <c r="J20" s="116">
        <v>-6.7415730337078648</v>
      </c>
      <c r="K20" s="110"/>
      <c r="L20" s="110"/>
      <c r="M20" s="110"/>
      <c r="N20" s="110"/>
      <c r="O20" s="110"/>
    </row>
    <row r="21" spans="1:15" s="110" customFormat="1" ht="24.95" customHeight="1" x14ac:dyDescent="0.2">
      <c r="A21" s="201" t="s">
        <v>150</v>
      </c>
      <c r="B21" s="202" t="s">
        <v>151</v>
      </c>
      <c r="C21" s="113">
        <v>9.5512082853855009</v>
      </c>
      <c r="D21" s="115">
        <v>249</v>
      </c>
      <c r="E21" s="114">
        <v>253</v>
      </c>
      <c r="F21" s="114">
        <v>275</v>
      </c>
      <c r="G21" s="114">
        <v>177</v>
      </c>
      <c r="H21" s="140">
        <v>316</v>
      </c>
      <c r="I21" s="115">
        <v>-67</v>
      </c>
      <c r="J21" s="116">
        <v>-21.202531645569621</v>
      </c>
    </row>
    <row r="22" spans="1:15" s="110" customFormat="1" ht="24.95" customHeight="1" x14ac:dyDescent="0.2">
      <c r="A22" s="201" t="s">
        <v>152</v>
      </c>
      <c r="B22" s="199" t="s">
        <v>153</v>
      </c>
      <c r="C22" s="113">
        <v>0.26850786344457228</v>
      </c>
      <c r="D22" s="115">
        <v>7</v>
      </c>
      <c r="E22" s="114">
        <v>13</v>
      </c>
      <c r="F22" s="114">
        <v>7</v>
      </c>
      <c r="G22" s="114">
        <v>3</v>
      </c>
      <c r="H22" s="140">
        <v>9</v>
      </c>
      <c r="I22" s="115">
        <v>-2</v>
      </c>
      <c r="J22" s="116">
        <v>-22.222222222222221</v>
      </c>
    </row>
    <row r="23" spans="1:15" s="110" customFormat="1" ht="24.95" customHeight="1" x14ac:dyDescent="0.2">
      <c r="A23" s="193" t="s">
        <v>154</v>
      </c>
      <c r="B23" s="199" t="s">
        <v>155</v>
      </c>
      <c r="C23" s="113">
        <v>0.92059838895281931</v>
      </c>
      <c r="D23" s="115">
        <v>24</v>
      </c>
      <c r="E23" s="114">
        <v>21</v>
      </c>
      <c r="F23" s="114">
        <v>17</v>
      </c>
      <c r="G23" s="114">
        <v>35</v>
      </c>
      <c r="H23" s="140">
        <v>26</v>
      </c>
      <c r="I23" s="115">
        <v>-2</v>
      </c>
      <c r="J23" s="116">
        <v>-7.6923076923076925</v>
      </c>
    </row>
    <row r="24" spans="1:15" s="110" customFormat="1" ht="24.95" customHeight="1" x14ac:dyDescent="0.2">
      <c r="A24" s="193" t="s">
        <v>156</v>
      </c>
      <c r="B24" s="199" t="s">
        <v>221</v>
      </c>
      <c r="C24" s="113">
        <v>3.2220943613348676</v>
      </c>
      <c r="D24" s="115">
        <v>84</v>
      </c>
      <c r="E24" s="114">
        <v>72</v>
      </c>
      <c r="F24" s="114">
        <v>82</v>
      </c>
      <c r="G24" s="114">
        <v>71</v>
      </c>
      <c r="H24" s="140">
        <v>75</v>
      </c>
      <c r="I24" s="115">
        <v>9</v>
      </c>
      <c r="J24" s="116">
        <v>12</v>
      </c>
    </row>
    <row r="25" spans="1:15" s="110" customFormat="1" ht="24.95" customHeight="1" x14ac:dyDescent="0.2">
      <c r="A25" s="193" t="s">
        <v>222</v>
      </c>
      <c r="B25" s="204" t="s">
        <v>159</v>
      </c>
      <c r="C25" s="113">
        <v>5.7537399309551205</v>
      </c>
      <c r="D25" s="115">
        <v>150</v>
      </c>
      <c r="E25" s="114">
        <v>149</v>
      </c>
      <c r="F25" s="114">
        <v>106</v>
      </c>
      <c r="G25" s="114">
        <v>72</v>
      </c>
      <c r="H25" s="140">
        <v>107</v>
      </c>
      <c r="I25" s="115">
        <v>43</v>
      </c>
      <c r="J25" s="116">
        <v>40.186915887850468</v>
      </c>
    </row>
    <row r="26" spans="1:15" s="110" customFormat="1" ht="24.95" customHeight="1" x14ac:dyDescent="0.2">
      <c r="A26" s="201">
        <v>782.78300000000002</v>
      </c>
      <c r="B26" s="203" t="s">
        <v>160</v>
      </c>
      <c r="C26" s="113">
        <v>3.8741848868431146</v>
      </c>
      <c r="D26" s="115">
        <v>101</v>
      </c>
      <c r="E26" s="114">
        <v>118</v>
      </c>
      <c r="F26" s="114">
        <v>93</v>
      </c>
      <c r="G26" s="114">
        <v>95</v>
      </c>
      <c r="H26" s="140">
        <v>86</v>
      </c>
      <c r="I26" s="115">
        <v>15</v>
      </c>
      <c r="J26" s="116">
        <v>17.441860465116278</v>
      </c>
    </row>
    <row r="27" spans="1:15" s="110" customFormat="1" ht="24.95" customHeight="1" x14ac:dyDescent="0.2">
      <c r="A27" s="193" t="s">
        <v>161</v>
      </c>
      <c r="B27" s="199" t="s">
        <v>162</v>
      </c>
      <c r="C27" s="113">
        <v>5.0632911392405067</v>
      </c>
      <c r="D27" s="115">
        <v>132</v>
      </c>
      <c r="E27" s="114">
        <v>79</v>
      </c>
      <c r="F27" s="114">
        <v>128</v>
      </c>
      <c r="G27" s="114">
        <v>127</v>
      </c>
      <c r="H27" s="140">
        <v>122</v>
      </c>
      <c r="I27" s="115">
        <v>10</v>
      </c>
      <c r="J27" s="116">
        <v>8.1967213114754092</v>
      </c>
    </row>
    <row r="28" spans="1:15" s="110" customFormat="1" ht="24.95" customHeight="1" x14ac:dyDescent="0.2">
      <c r="A28" s="193" t="s">
        <v>163</v>
      </c>
      <c r="B28" s="199" t="s">
        <v>164</v>
      </c>
      <c r="C28" s="113">
        <v>2.915228231683928</v>
      </c>
      <c r="D28" s="115">
        <v>76</v>
      </c>
      <c r="E28" s="114">
        <v>70</v>
      </c>
      <c r="F28" s="114">
        <v>163</v>
      </c>
      <c r="G28" s="114">
        <v>80</v>
      </c>
      <c r="H28" s="140">
        <v>98</v>
      </c>
      <c r="I28" s="115">
        <v>-22</v>
      </c>
      <c r="J28" s="116">
        <v>-22.448979591836736</v>
      </c>
    </row>
    <row r="29" spans="1:15" s="110" customFormat="1" ht="24.95" customHeight="1" x14ac:dyDescent="0.2">
      <c r="A29" s="193">
        <v>86</v>
      </c>
      <c r="B29" s="199" t="s">
        <v>165</v>
      </c>
      <c r="C29" s="113">
        <v>9.4361334867663977</v>
      </c>
      <c r="D29" s="115">
        <v>246</v>
      </c>
      <c r="E29" s="114">
        <v>230</v>
      </c>
      <c r="F29" s="114">
        <v>161</v>
      </c>
      <c r="G29" s="114">
        <v>167</v>
      </c>
      <c r="H29" s="140">
        <v>177</v>
      </c>
      <c r="I29" s="115">
        <v>69</v>
      </c>
      <c r="J29" s="116">
        <v>38.983050847457626</v>
      </c>
    </row>
    <row r="30" spans="1:15" s="110" customFormat="1" ht="24.95" customHeight="1" x14ac:dyDescent="0.2">
      <c r="A30" s="193">
        <v>87.88</v>
      </c>
      <c r="B30" s="204" t="s">
        <v>166</v>
      </c>
      <c r="C30" s="113">
        <v>10.701956271576524</v>
      </c>
      <c r="D30" s="115">
        <v>279</v>
      </c>
      <c r="E30" s="114">
        <v>317</v>
      </c>
      <c r="F30" s="114">
        <v>278</v>
      </c>
      <c r="G30" s="114">
        <v>296</v>
      </c>
      <c r="H30" s="140">
        <v>314</v>
      </c>
      <c r="I30" s="115">
        <v>-35</v>
      </c>
      <c r="J30" s="116">
        <v>-11.146496815286625</v>
      </c>
    </row>
    <row r="31" spans="1:15" s="110" customFormat="1" ht="24.95" customHeight="1" x14ac:dyDescent="0.2">
      <c r="A31" s="193" t="s">
        <v>167</v>
      </c>
      <c r="B31" s="199" t="s">
        <v>168</v>
      </c>
      <c r="C31" s="113">
        <v>3.2988108937476026</v>
      </c>
      <c r="D31" s="115">
        <v>86</v>
      </c>
      <c r="E31" s="114">
        <v>79</v>
      </c>
      <c r="F31" s="114">
        <v>93</v>
      </c>
      <c r="G31" s="114">
        <v>84</v>
      </c>
      <c r="H31" s="140">
        <v>111</v>
      </c>
      <c r="I31" s="115">
        <v>-25</v>
      </c>
      <c r="J31" s="116">
        <v>-22.522522522522522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6.7126965861143075</v>
      </c>
      <c r="D34" s="115">
        <v>175</v>
      </c>
      <c r="E34" s="114">
        <v>152</v>
      </c>
      <c r="F34" s="114">
        <v>177</v>
      </c>
      <c r="G34" s="114">
        <v>122</v>
      </c>
      <c r="H34" s="140">
        <v>133</v>
      </c>
      <c r="I34" s="115">
        <v>42</v>
      </c>
      <c r="J34" s="116">
        <v>31.578947368421051</v>
      </c>
    </row>
    <row r="35" spans="1:10" s="110" customFormat="1" ht="24.95" customHeight="1" x14ac:dyDescent="0.2">
      <c r="A35" s="292" t="s">
        <v>171</v>
      </c>
      <c r="B35" s="293" t="s">
        <v>172</v>
      </c>
      <c r="C35" s="113">
        <v>23.091676256233217</v>
      </c>
      <c r="D35" s="115">
        <v>602</v>
      </c>
      <c r="E35" s="114">
        <v>517</v>
      </c>
      <c r="F35" s="114">
        <v>505</v>
      </c>
      <c r="G35" s="114">
        <v>871</v>
      </c>
      <c r="H35" s="140">
        <v>608</v>
      </c>
      <c r="I35" s="115">
        <v>-6</v>
      </c>
      <c r="J35" s="116">
        <v>-0.98684210526315785</v>
      </c>
    </row>
    <row r="36" spans="1:10" s="110" customFormat="1" ht="24.95" customHeight="1" x14ac:dyDescent="0.2">
      <c r="A36" s="294" t="s">
        <v>173</v>
      </c>
      <c r="B36" s="295" t="s">
        <v>174</v>
      </c>
      <c r="C36" s="125">
        <v>70.195627157652467</v>
      </c>
      <c r="D36" s="143">
        <v>1830</v>
      </c>
      <c r="E36" s="144">
        <v>1752</v>
      </c>
      <c r="F36" s="144">
        <v>1757</v>
      </c>
      <c r="G36" s="144">
        <v>1584</v>
      </c>
      <c r="H36" s="145">
        <v>1977</v>
      </c>
      <c r="I36" s="143">
        <v>-147</v>
      </c>
      <c r="J36" s="146">
        <v>-7.4355083459787554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2607</v>
      </c>
      <c r="F11" s="264">
        <v>2421</v>
      </c>
      <c r="G11" s="264">
        <v>2439</v>
      </c>
      <c r="H11" s="264">
        <v>2577</v>
      </c>
      <c r="I11" s="265">
        <v>2718</v>
      </c>
      <c r="J11" s="263">
        <v>-111</v>
      </c>
      <c r="K11" s="266">
        <v>-4.0838852097130243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22.516302263137707</v>
      </c>
      <c r="E13" s="115">
        <v>587</v>
      </c>
      <c r="F13" s="114">
        <v>737</v>
      </c>
      <c r="G13" s="114">
        <v>695</v>
      </c>
      <c r="H13" s="114">
        <v>646</v>
      </c>
      <c r="I13" s="140">
        <v>669</v>
      </c>
      <c r="J13" s="115">
        <v>-82</v>
      </c>
      <c r="K13" s="116">
        <v>-12.25710014947683</v>
      </c>
    </row>
    <row r="14" spans="1:17" ht="15.95" customHeight="1" x14ac:dyDescent="0.2">
      <c r="A14" s="306" t="s">
        <v>230</v>
      </c>
      <c r="B14" s="307"/>
      <c r="C14" s="308"/>
      <c r="D14" s="113">
        <v>58.419639432297657</v>
      </c>
      <c r="E14" s="115">
        <v>1523</v>
      </c>
      <c r="F14" s="114">
        <v>1317</v>
      </c>
      <c r="G14" s="114">
        <v>1231</v>
      </c>
      <c r="H14" s="114">
        <v>1487</v>
      </c>
      <c r="I14" s="140">
        <v>1559</v>
      </c>
      <c r="J14" s="115">
        <v>-36</v>
      </c>
      <c r="K14" s="116">
        <v>-2.3091725465041693</v>
      </c>
    </row>
    <row r="15" spans="1:17" ht="15.95" customHeight="1" x14ac:dyDescent="0.2">
      <c r="A15" s="306" t="s">
        <v>231</v>
      </c>
      <c r="B15" s="307"/>
      <c r="C15" s="308"/>
      <c r="D15" s="113">
        <v>7.5565784426543923</v>
      </c>
      <c r="E15" s="115">
        <v>197</v>
      </c>
      <c r="F15" s="114">
        <v>131</v>
      </c>
      <c r="G15" s="114">
        <v>189</v>
      </c>
      <c r="H15" s="114">
        <v>196</v>
      </c>
      <c r="I15" s="140">
        <v>201</v>
      </c>
      <c r="J15" s="115">
        <v>-4</v>
      </c>
      <c r="K15" s="116">
        <v>-1.9900497512437811</v>
      </c>
    </row>
    <row r="16" spans="1:17" ht="15.95" customHeight="1" x14ac:dyDescent="0.2">
      <c r="A16" s="306" t="s">
        <v>232</v>
      </c>
      <c r="B16" s="307"/>
      <c r="C16" s="308"/>
      <c r="D16" s="113">
        <v>11.277330264672036</v>
      </c>
      <c r="E16" s="115">
        <v>294</v>
      </c>
      <c r="F16" s="114">
        <v>231</v>
      </c>
      <c r="G16" s="114">
        <v>310</v>
      </c>
      <c r="H16" s="114">
        <v>237</v>
      </c>
      <c r="I16" s="140">
        <v>284</v>
      </c>
      <c r="J16" s="115">
        <v>10</v>
      </c>
      <c r="K16" s="116">
        <v>3.5211267605633805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5.178365937859609</v>
      </c>
      <c r="E18" s="115">
        <v>135</v>
      </c>
      <c r="F18" s="114">
        <v>131</v>
      </c>
      <c r="G18" s="114">
        <v>151</v>
      </c>
      <c r="H18" s="114">
        <v>108</v>
      </c>
      <c r="I18" s="140">
        <v>92</v>
      </c>
      <c r="J18" s="115">
        <v>43</v>
      </c>
      <c r="K18" s="116">
        <v>46.739130434782609</v>
      </c>
    </row>
    <row r="19" spans="1:11" ht="14.1" customHeight="1" x14ac:dyDescent="0.2">
      <c r="A19" s="306" t="s">
        <v>235</v>
      </c>
      <c r="B19" s="307" t="s">
        <v>236</v>
      </c>
      <c r="C19" s="308"/>
      <c r="D19" s="113">
        <v>2.915228231683928</v>
      </c>
      <c r="E19" s="115">
        <v>76</v>
      </c>
      <c r="F19" s="114">
        <v>97</v>
      </c>
      <c r="G19" s="114">
        <v>88</v>
      </c>
      <c r="H19" s="114">
        <v>51</v>
      </c>
      <c r="I19" s="140">
        <v>55</v>
      </c>
      <c r="J19" s="115">
        <v>21</v>
      </c>
      <c r="K19" s="116">
        <v>38.18181818181818</v>
      </c>
    </row>
    <row r="20" spans="1:11" ht="14.1" customHeight="1" x14ac:dyDescent="0.2">
      <c r="A20" s="306">
        <v>12</v>
      </c>
      <c r="B20" s="307" t="s">
        <v>237</v>
      </c>
      <c r="C20" s="308"/>
      <c r="D20" s="113">
        <v>1.6877637130801688</v>
      </c>
      <c r="E20" s="115">
        <v>44</v>
      </c>
      <c r="F20" s="114">
        <v>86</v>
      </c>
      <c r="G20" s="114">
        <v>59</v>
      </c>
      <c r="H20" s="114">
        <v>56</v>
      </c>
      <c r="I20" s="140">
        <v>56</v>
      </c>
      <c r="J20" s="115">
        <v>-12</v>
      </c>
      <c r="K20" s="116">
        <v>-21.428571428571427</v>
      </c>
    </row>
    <row r="21" spans="1:11" ht="14.1" customHeight="1" x14ac:dyDescent="0.2">
      <c r="A21" s="306">
        <v>21</v>
      </c>
      <c r="B21" s="307" t="s">
        <v>238</v>
      </c>
      <c r="C21" s="308"/>
      <c r="D21" s="113">
        <v>1.1891062523973916</v>
      </c>
      <c r="E21" s="115">
        <v>31</v>
      </c>
      <c r="F21" s="114">
        <v>9</v>
      </c>
      <c r="G21" s="114">
        <v>6</v>
      </c>
      <c r="H21" s="114">
        <v>7</v>
      </c>
      <c r="I21" s="140">
        <v>11</v>
      </c>
      <c r="J21" s="115">
        <v>20</v>
      </c>
      <c r="K21" s="116">
        <v>181.81818181818181</v>
      </c>
    </row>
    <row r="22" spans="1:11" ht="14.1" customHeight="1" x14ac:dyDescent="0.2">
      <c r="A22" s="306">
        <v>22</v>
      </c>
      <c r="B22" s="307" t="s">
        <v>239</v>
      </c>
      <c r="C22" s="308"/>
      <c r="D22" s="113">
        <v>2.263137706175681</v>
      </c>
      <c r="E22" s="115">
        <v>59</v>
      </c>
      <c r="F22" s="114">
        <v>76</v>
      </c>
      <c r="G22" s="114">
        <v>83</v>
      </c>
      <c r="H22" s="114">
        <v>113</v>
      </c>
      <c r="I22" s="140">
        <v>78</v>
      </c>
      <c r="J22" s="115">
        <v>-19</v>
      </c>
      <c r="K22" s="116">
        <v>-24.358974358974358</v>
      </c>
    </row>
    <row r="23" spans="1:11" ht="14.1" customHeight="1" x14ac:dyDescent="0.2">
      <c r="A23" s="306">
        <v>23</v>
      </c>
      <c r="B23" s="307" t="s">
        <v>240</v>
      </c>
      <c r="C23" s="308"/>
      <c r="D23" s="113">
        <v>0.30686612965093979</v>
      </c>
      <c r="E23" s="115">
        <v>8</v>
      </c>
      <c r="F23" s="114">
        <v>4</v>
      </c>
      <c r="G23" s="114">
        <v>26</v>
      </c>
      <c r="H23" s="114">
        <v>3</v>
      </c>
      <c r="I23" s="140">
        <v>7</v>
      </c>
      <c r="J23" s="115">
        <v>1</v>
      </c>
      <c r="K23" s="116">
        <v>14.285714285714286</v>
      </c>
    </row>
    <row r="24" spans="1:11" ht="14.1" customHeight="1" x14ac:dyDescent="0.2">
      <c r="A24" s="306">
        <v>24</v>
      </c>
      <c r="B24" s="307" t="s">
        <v>241</v>
      </c>
      <c r="C24" s="308"/>
      <c r="D24" s="113">
        <v>3.1837360951285003</v>
      </c>
      <c r="E24" s="115">
        <v>83</v>
      </c>
      <c r="F24" s="114">
        <v>48</v>
      </c>
      <c r="G24" s="114">
        <v>69</v>
      </c>
      <c r="H24" s="114">
        <v>84</v>
      </c>
      <c r="I24" s="140">
        <v>93</v>
      </c>
      <c r="J24" s="115">
        <v>-10</v>
      </c>
      <c r="K24" s="116">
        <v>-10.75268817204301</v>
      </c>
    </row>
    <row r="25" spans="1:11" ht="14.1" customHeight="1" x14ac:dyDescent="0.2">
      <c r="A25" s="306">
        <v>25</v>
      </c>
      <c r="B25" s="307" t="s">
        <v>242</v>
      </c>
      <c r="C25" s="308"/>
      <c r="D25" s="113">
        <v>3.3755274261603376</v>
      </c>
      <c r="E25" s="115">
        <v>88</v>
      </c>
      <c r="F25" s="114">
        <v>98</v>
      </c>
      <c r="G25" s="114">
        <v>70</v>
      </c>
      <c r="H25" s="114">
        <v>226</v>
      </c>
      <c r="I25" s="140">
        <v>123</v>
      </c>
      <c r="J25" s="115">
        <v>-35</v>
      </c>
      <c r="K25" s="116">
        <v>-28.45528455284553</v>
      </c>
    </row>
    <row r="26" spans="1:11" ht="14.1" customHeight="1" x14ac:dyDescent="0.2">
      <c r="A26" s="306">
        <v>26</v>
      </c>
      <c r="B26" s="307" t="s">
        <v>243</v>
      </c>
      <c r="C26" s="308"/>
      <c r="D26" s="113">
        <v>1.6110471806674338</v>
      </c>
      <c r="E26" s="115">
        <v>42</v>
      </c>
      <c r="F26" s="114">
        <v>25</v>
      </c>
      <c r="G26" s="114">
        <v>45</v>
      </c>
      <c r="H26" s="114">
        <v>81</v>
      </c>
      <c r="I26" s="140">
        <v>45</v>
      </c>
      <c r="J26" s="115">
        <v>-3</v>
      </c>
      <c r="K26" s="116">
        <v>-6.666666666666667</v>
      </c>
    </row>
    <row r="27" spans="1:11" ht="14.1" customHeight="1" x14ac:dyDescent="0.2">
      <c r="A27" s="306">
        <v>27</v>
      </c>
      <c r="B27" s="307" t="s">
        <v>244</v>
      </c>
      <c r="C27" s="308"/>
      <c r="D27" s="113">
        <v>0.95895665515918682</v>
      </c>
      <c r="E27" s="115">
        <v>25</v>
      </c>
      <c r="F27" s="114">
        <v>21</v>
      </c>
      <c r="G27" s="114">
        <v>26</v>
      </c>
      <c r="H27" s="114">
        <v>51</v>
      </c>
      <c r="I27" s="140">
        <v>25</v>
      </c>
      <c r="J27" s="115">
        <v>0</v>
      </c>
      <c r="K27" s="116">
        <v>0</v>
      </c>
    </row>
    <row r="28" spans="1:11" ht="14.1" customHeight="1" x14ac:dyDescent="0.2">
      <c r="A28" s="306">
        <v>28</v>
      </c>
      <c r="B28" s="307" t="s">
        <v>245</v>
      </c>
      <c r="C28" s="308"/>
      <c r="D28" s="113">
        <v>0.30686612965093979</v>
      </c>
      <c r="E28" s="115">
        <v>8</v>
      </c>
      <c r="F28" s="114">
        <v>4</v>
      </c>
      <c r="G28" s="114">
        <v>8</v>
      </c>
      <c r="H28" s="114">
        <v>4</v>
      </c>
      <c r="I28" s="140">
        <v>4</v>
      </c>
      <c r="J28" s="115">
        <v>4</v>
      </c>
      <c r="K28" s="116">
        <v>100</v>
      </c>
    </row>
    <row r="29" spans="1:11" ht="14.1" customHeight="1" x14ac:dyDescent="0.2">
      <c r="A29" s="306">
        <v>29</v>
      </c>
      <c r="B29" s="307" t="s">
        <v>246</v>
      </c>
      <c r="C29" s="308"/>
      <c r="D29" s="113">
        <v>5.6386651323360182</v>
      </c>
      <c r="E29" s="115">
        <v>147</v>
      </c>
      <c r="F29" s="114">
        <v>130</v>
      </c>
      <c r="G29" s="114">
        <v>162</v>
      </c>
      <c r="H29" s="114">
        <v>92</v>
      </c>
      <c r="I29" s="140">
        <v>144</v>
      </c>
      <c r="J29" s="115">
        <v>3</v>
      </c>
      <c r="K29" s="116">
        <v>2.0833333333333335</v>
      </c>
    </row>
    <row r="30" spans="1:11" ht="14.1" customHeight="1" x14ac:dyDescent="0.2">
      <c r="A30" s="306" t="s">
        <v>247</v>
      </c>
      <c r="B30" s="307" t="s">
        <v>248</v>
      </c>
      <c r="C30" s="308"/>
      <c r="D30" s="113" t="s">
        <v>513</v>
      </c>
      <c r="E30" s="115" t="s">
        <v>513</v>
      </c>
      <c r="F30" s="114">
        <v>35</v>
      </c>
      <c r="G30" s="114">
        <v>30</v>
      </c>
      <c r="H30" s="114">
        <v>30</v>
      </c>
      <c r="I30" s="140" t="s">
        <v>513</v>
      </c>
      <c r="J30" s="115" t="s">
        <v>513</v>
      </c>
      <c r="K30" s="116" t="s">
        <v>513</v>
      </c>
    </row>
    <row r="31" spans="1:11" ht="14.1" customHeight="1" x14ac:dyDescent="0.2">
      <c r="A31" s="306" t="s">
        <v>249</v>
      </c>
      <c r="B31" s="307" t="s">
        <v>250</v>
      </c>
      <c r="C31" s="308"/>
      <c r="D31" s="113">
        <v>4.2577675489067897</v>
      </c>
      <c r="E31" s="115">
        <v>111</v>
      </c>
      <c r="F31" s="114">
        <v>95</v>
      </c>
      <c r="G31" s="114">
        <v>132</v>
      </c>
      <c r="H31" s="114">
        <v>62</v>
      </c>
      <c r="I31" s="140">
        <v>118</v>
      </c>
      <c r="J31" s="115">
        <v>-7</v>
      </c>
      <c r="K31" s="116">
        <v>-5.9322033898305087</v>
      </c>
    </row>
    <row r="32" spans="1:11" ht="14.1" customHeight="1" x14ac:dyDescent="0.2">
      <c r="A32" s="306">
        <v>31</v>
      </c>
      <c r="B32" s="307" t="s">
        <v>251</v>
      </c>
      <c r="C32" s="308"/>
      <c r="D32" s="113">
        <v>0.34522439585730724</v>
      </c>
      <c r="E32" s="115">
        <v>9</v>
      </c>
      <c r="F32" s="114">
        <v>8</v>
      </c>
      <c r="G32" s="114">
        <v>6</v>
      </c>
      <c r="H32" s="114">
        <v>9</v>
      </c>
      <c r="I32" s="140">
        <v>14</v>
      </c>
      <c r="J32" s="115">
        <v>-5</v>
      </c>
      <c r="K32" s="116">
        <v>-35.714285714285715</v>
      </c>
    </row>
    <row r="33" spans="1:11" ht="14.1" customHeight="1" x14ac:dyDescent="0.2">
      <c r="A33" s="306">
        <v>32</v>
      </c>
      <c r="B33" s="307" t="s">
        <v>252</v>
      </c>
      <c r="C33" s="308"/>
      <c r="D33" s="113">
        <v>3.4138856923667049</v>
      </c>
      <c r="E33" s="115">
        <v>89</v>
      </c>
      <c r="F33" s="114">
        <v>94</v>
      </c>
      <c r="G33" s="114">
        <v>76</v>
      </c>
      <c r="H33" s="114">
        <v>103</v>
      </c>
      <c r="I33" s="140">
        <v>117</v>
      </c>
      <c r="J33" s="115">
        <v>-28</v>
      </c>
      <c r="K33" s="116">
        <v>-23.931623931623932</v>
      </c>
    </row>
    <row r="34" spans="1:11" ht="14.1" customHeight="1" x14ac:dyDescent="0.2">
      <c r="A34" s="306">
        <v>33</v>
      </c>
      <c r="B34" s="307" t="s">
        <v>253</v>
      </c>
      <c r="C34" s="308"/>
      <c r="D34" s="113">
        <v>2.7234369006520907</v>
      </c>
      <c r="E34" s="115">
        <v>71</v>
      </c>
      <c r="F34" s="114">
        <v>34</v>
      </c>
      <c r="G34" s="114">
        <v>53</v>
      </c>
      <c r="H34" s="114">
        <v>33</v>
      </c>
      <c r="I34" s="140">
        <v>55</v>
      </c>
      <c r="J34" s="115">
        <v>16</v>
      </c>
      <c r="K34" s="116">
        <v>29.09090909090909</v>
      </c>
    </row>
    <row r="35" spans="1:11" ht="14.1" customHeight="1" x14ac:dyDescent="0.2">
      <c r="A35" s="306">
        <v>34</v>
      </c>
      <c r="B35" s="307" t="s">
        <v>254</v>
      </c>
      <c r="C35" s="308"/>
      <c r="D35" s="113">
        <v>2.0713463751438437</v>
      </c>
      <c r="E35" s="115">
        <v>54</v>
      </c>
      <c r="F35" s="114">
        <v>65</v>
      </c>
      <c r="G35" s="114">
        <v>57</v>
      </c>
      <c r="H35" s="114">
        <v>52</v>
      </c>
      <c r="I35" s="140">
        <v>68</v>
      </c>
      <c r="J35" s="115">
        <v>-14</v>
      </c>
      <c r="K35" s="116">
        <v>-20.588235294117649</v>
      </c>
    </row>
    <row r="36" spans="1:11" ht="14.1" customHeight="1" x14ac:dyDescent="0.2">
      <c r="A36" s="306">
        <v>41</v>
      </c>
      <c r="B36" s="307" t="s">
        <v>255</v>
      </c>
      <c r="C36" s="308"/>
      <c r="D36" s="113">
        <v>0.26850786344457228</v>
      </c>
      <c r="E36" s="115">
        <v>7</v>
      </c>
      <c r="F36" s="114">
        <v>4</v>
      </c>
      <c r="G36" s="114">
        <v>11</v>
      </c>
      <c r="H36" s="114">
        <v>15</v>
      </c>
      <c r="I36" s="140">
        <v>13</v>
      </c>
      <c r="J36" s="115">
        <v>-6</v>
      </c>
      <c r="K36" s="116">
        <v>-46.153846153846153</v>
      </c>
    </row>
    <row r="37" spans="1:11" ht="14.1" customHeight="1" x14ac:dyDescent="0.2">
      <c r="A37" s="306">
        <v>42</v>
      </c>
      <c r="B37" s="307" t="s">
        <v>256</v>
      </c>
      <c r="C37" s="308"/>
      <c r="D37" s="113">
        <v>0.23014959723820483</v>
      </c>
      <c r="E37" s="115">
        <v>6</v>
      </c>
      <c r="F37" s="114" t="s">
        <v>513</v>
      </c>
      <c r="G37" s="114" t="s">
        <v>513</v>
      </c>
      <c r="H37" s="114">
        <v>5</v>
      </c>
      <c r="I37" s="140">
        <v>5</v>
      </c>
      <c r="J37" s="115">
        <v>1</v>
      </c>
      <c r="K37" s="116">
        <v>20</v>
      </c>
    </row>
    <row r="38" spans="1:11" ht="14.1" customHeight="1" x14ac:dyDescent="0.2">
      <c r="A38" s="306">
        <v>43</v>
      </c>
      <c r="B38" s="307" t="s">
        <v>257</v>
      </c>
      <c r="C38" s="308"/>
      <c r="D38" s="113">
        <v>0.34522439585730724</v>
      </c>
      <c r="E38" s="115">
        <v>9</v>
      </c>
      <c r="F38" s="114">
        <v>10</v>
      </c>
      <c r="G38" s="114">
        <v>8</v>
      </c>
      <c r="H38" s="114">
        <v>10</v>
      </c>
      <c r="I38" s="140">
        <v>10</v>
      </c>
      <c r="J38" s="115">
        <v>-1</v>
      </c>
      <c r="K38" s="116">
        <v>-10</v>
      </c>
    </row>
    <row r="39" spans="1:11" ht="14.1" customHeight="1" x14ac:dyDescent="0.2">
      <c r="A39" s="306">
        <v>51</v>
      </c>
      <c r="B39" s="307" t="s">
        <v>258</v>
      </c>
      <c r="C39" s="308"/>
      <c r="D39" s="113">
        <v>5.2167242040659758</v>
      </c>
      <c r="E39" s="115">
        <v>136</v>
      </c>
      <c r="F39" s="114">
        <v>139</v>
      </c>
      <c r="G39" s="114">
        <v>88</v>
      </c>
      <c r="H39" s="114">
        <v>131</v>
      </c>
      <c r="I39" s="140">
        <v>154</v>
      </c>
      <c r="J39" s="115">
        <v>-18</v>
      </c>
      <c r="K39" s="116">
        <v>-11.688311688311689</v>
      </c>
    </row>
    <row r="40" spans="1:11" ht="14.1" customHeight="1" x14ac:dyDescent="0.2">
      <c r="A40" s="306" t="s">
        <v>259</v>
      </c>
      <c r="B40" s="307" t="s">
        <v>260</v>
      </c>
      <c r="C40" s="308"/>
      <c r="D40" s="113">
        <v>4.2961258151131565</v>
      </c>
      <c r="E40" s="115">
        <v>112</v>
      </c>
      <c r="F40" s="114">
        <v>127</v>
      </c>
      <c r="G40" s="114">
        <v>80</v>
      </c>
      <c r="H40" s="114">
        <v>107</v>
      </c>
      <c r="I40" s="140">
        <v>126</v>
      </c>
      <c r="J40" s="115">
        <v>-14</v>
      </c>
      <c r="K40" s="116">
        <v>-11.111111111111111</v>
      </c>
    </row>
    <row r="41" spans="1:11" ht="14.1" customHeight="1" x14ac:dyDescent="0.2">
      <c r="A41" s="306"/>
      <c r="B41" s="307" t="s">
        <v>261</v>
      </c>
      <c r="C41" s="308"/>
      <c r="D41" s="113">
        <v>3.6056770233985422</v>
      </c>
      <c r="E41" s="115">
        <v>94</v>
      </c>
      <c r="F41" s="114">
        <v>108</v>
      </c>
      <c r="G41" s="114">
        <v>70</v>
      </c>
      <c r="H41" s="114">
        <v>96</v>
      </c>
      <c r="I41" s="140">
        <v>103</v>
      </c>
      <c r="J41" s="115">
        <v>-9</v>
      </c>
      <c r="K41" s="116">
        <v>-8.7378640776699026</v>
      </c>
    </row>
    <row r="42" spans="1:11" ht="14.1" customHeight="1" x14ac:dyDescent="0.2">
      <c r="A42" s="306">
        <v>52</v>
      </c>
      <c r="B42" s="307" t="s">
        <v>262</v>
      </c>
      <c r="C42" s="308"/>
      <c r="D42" s="113">
        <v>4.2577675489067897</v>
      </c>
      <c r="E42" s="115">
        <v>111</v>
      </c>
      <c r="F42" s="114">
        <v>102</v>
      </c>
      <c r="G42" s="114">
        <v>84</v>
      </c>
      <c r="H42" s="114">
        <v>124</v>
      </c>
      <c r="I42" s="140">
        <v>122</v>
      </c>
      <c r="J42" s="115">
        <v>-11</v>
      </c>
      <c r="K42" s="116">
        <v>-9.0163934426229506</v>
      </c>
    </row>
    <row r="43" spans="1:11" ht="14.1" customHeight="1" x14ac:dyDescent="0.2">
      <c r="A43" s="306" t="s">
        <v>263</v>
      </c>
      <c r="B43" s="307" t="s">
        <v>264</v>
      </c>
      <c r="C43" s="308"/>
      <c r="D43" s="113">
        <v>3.3755274261603376</v>
      </c>
      <c r="E43" s="115">
        <v>88</v>
      </c>
      <c r="F43" s="114">
        <v>76</v>
      </c>
      <c r="G43" s="114">
        <v>69</v>
      </c>
      <c r="H43" s="114">
        <v>82</v>
      </c>
      <c r="I43" s="140">
        <v>96</v>
      </c>
      <c r="J43" s="115">
        <v>-8</v>
      </c>
      <c r="K43" s="116">
        <v>-8.3333333333333339</v>
      </c>
    </row>
    <row r="44" spans="1:11" ht="14.1" customHeight="1" x14ac:dyDescent="0.2">
      <c r="A44" s="306">
        <v>53</v>
      </c>
      <c r="B44" s="307" t="s">
        <v>265</v>
      </c>
      <c r="C44" s="308"/>
      <c r="D44" s="113">
        <v>1.304181051016494</v>
      </c>
      <c r="E44" s="115">
        <v>34</v>
      </c>
      <c r="F44" s="114">
        <v>10</v>
      </c>
      <c r="G44" s="114">
        <v>25</v>
      </c>
      <c r="H44" s="114">
        <v>24</v>
      </c>
      <c r="I44" s="140">
        <v>74</v>
      </c>
      <c r="J44" s="115">
        <v>-40</v>
      </c>
      <c r="K44" s="116">
        <v>-54.054054054054056</v>
      </c>
    </row>
    <row r="45" spans="1:11" ht="14.1" customHeight="1" x14ac:dyDescent="0.2">
      <c r="A45" s="306" t="s">
        <v>266</v>
      </c>
      <c r="B45" s="307" t="s">
        <v>267</v>
      </c>
      <c r="C45" s="308"/>
      <c r="D45" s="113">
        <v>1.2274645186037592</v>
      </c>
      <c r="E45" s="115">
        <v>32</v>
      </c>
      <c r="F45" s="114">
        <v>10</v>
      </c>
      <c r="G45" s="114">
        <v>23</v>
      </c>
      <c r="H45" s="114">
        <v>24</v>
      </c>
      <c r="I45" s="140">
        <v>71</v>
      </c>
      <c r="J45" s="115">
        <v>-39</v>
      </c>
      <c r="K45" s="116">
        <v>-54.929577464788736</v>
      </c>
    </row>
    <row r="46" spans="1:11" ht="14.1" customHeight="1" x14ac:dyDescent="0.2">
      <c r="A46" s="306">
        <v>54</v>
      </c>
      <c r="B46" s="307" t="s">
        <v>268</v>
      </c>
      <c r="C46" s="308"/>
      <c r="D46" s="113">
        <v>3.3371691599539699</v>
      </c>
      <c r="E46" s="115">
        <v>87</v>
      </c>
      <c r="F46" s="114">
        <v>93</v>
      </c>
      <c r="G46" s="114">
        <v>83</v>
      </c>
      <c r="H46" s="114">
        <v>65</v>
      </c>
      <c r="I46" s="140">
        <v>86</v>
      </c>
      <c r="J46" s="115">
        <v>1</v>
      </c>
      <c r="K46" s="116">
        <v>1.1627906976744187</v>
      </c>
    </row>
    <row r="47" spans="1:11" ht="14.1" customHeight="1" x14ac:dyDescent="0.2">
      <c r="A47" s="306">
        <v>61</v>
      </c>
      <c r="B47" s="307" t="s">
        <v>269</v>
      </c>
      <c r="C47" s="308"/>
      <c r="D47" s="113">
        <v>1.380897583429229</v>
      </c>
      <c r="E47" s="115">
        <v>36</v>
      </c>
      <c r="F47" s="114">
        <v>30</v>
      </c>
      <c r="G47" s="114">
        <v>29</v>
      </c>
      <c r="H47" s="114">
        <v>59</v>
      </c>
      <c r="I47" s="140">
        <v>32</v>
      </c>
      <c r="J47" s="115">
        <v>4</v>
      </c>
      <c r="K47" s="116">
        <v>12.5</v>
      </c>
    </row>
    <row r="48" spans="1:11" ht="14.1" customHeight="1" x14ac:dyDescent="0.2">
      <c r="A48" s="306">
        <v>62</v>
      </c>
      <c r="B48" s="307" t="s">
        <v>270</v>
      </c>
      <c r="C48" s="308"/>
      <c r="D48" s="113">
        <v>8.0935941695435361</v>
      </c>
      <c r="E48" s="115">
        <v>211</v>
      </c>
      <c r="F48" s="114">
        <v>201</v>
      </c>
      <c r="G48" s="114">
        <v>199</v>
      </c>
      <c r="H48" s="114">
        <v>169</v>
      </c>
      <c r="I48" s="140">
        <v>239</v>
      </c>
      <c r="J48" s="115">
        <v>-28</v>
      </c>
      <c r="K48" s="116">
        <v>-11.715481171548117</v>
      </c>
    </row>
    <row r="49" spans="1:11" ht="14.1" customHeight="1" x14ac:dyDescent="0.2">
      <c r="A49" s="306">
        <v>63</v>
      </c>
      <c r="B49" s="307" t="s">
        <v>271</v>
      </c>
      <c r="C49" s="308"/>
      <c r="D49" s="113">
        <v>6.5592635212888375</v>
      </c>
      <c r="E49" s="115">
        <v>171</v>
      </c>
      <c r="F49" s="114">
        <v>222</v>
      </c>
      <c r="G49" s="114">
        <v>164</v>
      </c>
      <c r="H49" s="114">
        <v>121</v>
      </c>
      <c r="I49" s="140">
        <v>199</v>
      </c>
      <c r="J49" s="115">
        <v>-28</v>
      </c>
      <c r="K49" s="116">
        <v>-14.07035175879397</v>
      </c>
    </row>
    <row r="50" spans="1:11" ht="14.1" customHeight="1" x14ac:dyDescent="0.2">
      <c r="A50" s="306" t="s">
        <v>272</v>
      </c>
      <c r="B50" s="307" t="s">
        <v>273</v>
      </c>
      <c r="C50" s="308"/>
      <c r="D50" s="113">
        <v>1.5343306482546988</v>
      </c>
      <c r="E50" s="115">
        <v>40</v>
      </c>
      <c r="F50" s="114">
        <v>27</v>
      </c>
      <c r="G50" s="114">
        <v>35</v>
      </c>
      <c r="H50" s="114">
        <v>31</v>
      </c>
      <c r="I50" s="140">
        <v>76</v>
      </c>
      <c r="J50" s="115">
        <v>-36</v>
      </c>
      <c r="K50" s="116">
        <v>-47.368421052631582</v>
      </c>
    </row>
    <row r="51" spans="1:11" ht="14.1" customHeight="1" x14ac:dyDescent="0.2">
      <c r="A51" s="306" t="s">
        <v>274</v>
      </c>
      <c r="B51" s="307" t="s">
        <v>275</v>
      </c>
      <c r="C51" s="308"/>
      <c r="D51" s="113">
        <v>4.5646336785577288</v>
      </c>
      <c r="E51" s="115">
        <v>119</v>
      </c>
      <c r="F51" s="114">
        <v>133</v>
      </c>
      <c r="G51" s="114">
        <v>116</v>
      </c>
      <c r="H51" s="114">
        <v>84</v>
      </c>
      <c r="I51" s="140">
        <v>113</v>
      </c>
      <c r="J51" s="115">
        <v>6</v>
      </c>
      <c r="K51" s="116">
        <v>5.3097345132743365</v>
      </c>
    </row>
    <row r="52" spans="1:11" ht="14.1" customHeight="1" x14ac:dyDescent="0.2">
      <c r="A52" s="306">
        <v>71</v>
      </c>
      <c r="B52" s="307" t="s">
        <v>276</v>
      </c>
      <c r="C52" s="308"/>
      <c r="D52" s="113">
        <v>5.8688147295742237</v>
      </c>
      <c r="E52" s="115">
        <v>153</v>
      </c>
      <c r="F52" s="114">
        <v>119</v>
      </c>
      <c r="G52" s="114">
        <v>114</v>
      </c>
      <c r="H52" s="114">
        <v>170</v>
      </c>
      <c r="I52" s="140">
        <v>155</v>
      </c>
      <c r="J52" s="115">
        <v>-2</v>
      </c>
      <c r="K52" s="116">
        <v>-1.2903225806451613</v>
      </c>
    </row>
    <row r="53" spans="1:11" ht="14.1" customHeight="1" x14ac:dyDescent="0.2">
      <c r="A53" s="306" t="s">
        <v>277</v>
      </c>
      <c r="B53" s="307" t="s">
        <v>278</v>
      </c>
      <c r="C53" s="308"/>
      <c r="D53" s="113">
        <v>1.5726889144610663</v>
      </c>
      <c r="E53" s="115">
        <v>41</v>
      </c>
      <c r="F53" s="114">
        <v>23</v>
      </c>
      <c r="G53" s="114">
        <v>20</v>
      </c>
      <c r="H53" s="114">
        <v>47</v>
      </c>
      <c r="I53" s="140">
        <v>37</v>
      </c>
      <c r="J53" s="115">
        <v>4</v>
      </c>
      <c r="K53" s="116">
        <v>10.810810810810811</v>
      </c>
    </row>
    <row r="54" spans="1:11" ht="14.1" customHeight="1" x14ac:dyDescent="0.2">
      <c r="A54" s="306" t="s">
        <v>279</v>
      </c>
      <c r="B54" s="307" t="s">
        <v>280</v>
      </c>
      <c r="C54" s="308"/>
      <c r="D54" s="113">
        <v>3.7591100882240123</v>
      </c>
      <c r="E54" s="115">
        <v>98</v>
      </c>
      <c r="F54" s="114">
        <v>83</v>
      </c>
      <c r="G54" s="114">
        <v>76</v>
      </c>
      <c r="H54" s="114">
        <v>99</v>
      </c>
      <c r="I54" s="140">
        <v>103</v>
      </c>
      <c r="J54" s="115">
        <v>-5</v>
      </c>
      <c r="K54" s="116">
        <v>-4.8543689320388346</v>
      </c>
    </row>
    <row r="55" spans="1:11" ht="14.1" customHeight="1" x14ac:dyDescent="0.2">
      <c r="A55" s="306">
        <v>72</v>
      </c>
      <c r="B55" s="307" t="s">
        <v>281</v>
      </c>
      <c r="C55" s="308"/>
      <c r="D55" s="113">
        <v>1.304181051016494</v>
      </c>
      <c r="E55" s="115">
        <v>34</v>
      </c>
      <c r="F55" s="114">
        <v>25</v>
      </c>
      <c r="G55" s="114">
        <v>26</v>
      </c>
      <c r="H55" s="114">
        <v>48</v>
      </c>
      <c r="I55" s="140">
        <v>36</v>
      </c>
      <c r="J55" s="115">
        <v>-2</v>
      </c>
      <c r="K55" s="116">
        <v>-5.5555555555555554</v>
      </c>
    </row>
    <row r="56" spans="1:11" ht="14.1" customHeight="1" x14ac:dyDescent="0.2">
      <c r="A56" s="306" t="s">
        <v>282</v>
      </c>
      <c r="B56" s="307" t="s">
        <v>283</v>
      </c>
      <c r="C56" s="308"/>
      <c r="D56" s="113">
        <v>0.53701572688914456</v>
      </c>
      <c r="E56" s="115">
        <v>14</v>
      </c>
      <c r="F56" s="114">
        <v>11</v>
      </c>
      <c r="G56" s="114" t="s">
        <v>513</v>
      </c>
      <c r="H56" s="114">
        <v>22</v>
      </c>
      <c r="I56" s="140">
        <v>13</v>
      </c>
      <c r="J56" s="115">
        <v>1</v>
      </c>
      <c r="K56" s="116">
        <v>7.6923076923076925</v>
      </c>
    </row>
    <row r="57" spans="1:11" ht="14.1" customHeight="1" x14ac:dyDescent="0.2">
      <c r="A57" s="306" t="s">
        <v>284</v>
      </c>
      <c r="B57" s="307" t="s">
        <v>285</v>
      </c>
      <c r="C57" s="308"/>
      <c r="D57" s="113">
        <v>0.57537399309551207</v>
      </c>
      <c r="E57" s="115">
        <v>15</v>
      </c>
      <c r="F57" s="114">
        <v>10</v>
      </c>
      <c r="G57" s="114">
        <v>17</v>
      </c>
      <c r="H57" s="114">
        <v>21</v>
      </c>
      <c r="I57" s="140">
        <v>17</v>
      </c>
      <c r="J57" s="115">
        <v>-2</v>
      </c>
      <c r="K57" s="116">
        <v>-11.764705882352942</v>
      </c>
    </row>
    <row r="58" spans="1:11" ht="14.1" customHeight="1" x14ac:dyDescent="0.2">
      <c r="A58" s="306">
        <v>73</v>
      </c>
      <c r="B58" s="307" t="s">
        <v>286</v>
      </c>
      <c r="C58" s="308"/>
      <c r="D58" s="113">
        <v>2.838511699271193</v>
      </c>
      <c r="E58" s="115">
        <v>74</v>
      </c>
      <c r="F58" s="114">
        <v>35</v>
      </c>
      <c r="G58" s="114">
        <v>89</v>
      </c>
      <c r="H58" s="114">
        <v>58</v>
      </c>
      <c r="I58" s="140">
        <v>78</v>
      </c>
      <c r="J58" s="115">
        <v>-4</v>
      </c>
      <c r="K58" s="116">
        <v>-5.1282051282051286</v>
      </c>
    </row>
    <row r="59" spans="1:11" ht="14.1" customHeight="1" x14ac:dyDescent="0.2">
      <c r="A59" s="306" t="s">
        <v>287</v>
      </c>
      <c r="B59" s="307" t="s">
        <v>288</v>
      </c>
      <c r="C59" s="308"/>
      <c r="D59" s="113">
        <v>2.0713463751438437</v>
      </c>
      <c r="E59" s="115">
        <v>54</v>
      </c>
      <c r="F59" s="114">
        <v>29</v>
      </c>
      <c r="G59" s="114">
        <v>57</v>
      </c>
      <c r="H59" s="114">
        <v>50</v>
      </c>
      <c r="I59" s="140">
        <v>53</v>
      </c>
      <c r="J59" s="115">
        <v>1</v>
      </c>
      <c r="K59" s="116">
        <v>1.8867924528301887</v>
      </c>
    </row>
    <row r="60" spans="1:11" ht="14.1" customHeight="1" x14ac:dyDescent="0.2">
      <c r="A60" s="306">
        <v>81</v>
      </c>
      <c r="B60" s="307" t="s">
        <v>289</v>
      </c>
      <c r="C60" s="308"/>
      <c r="D60" s="113">
        <v>10.740314537782892</v>
      </c>
      <c r="E60" s="115">
        <v>280</v>
      </c>
      <c r="F60" s="114">
        <v>265</v>
      </c>
      <c r="G60" s="114">
        <v>211</v>
      </c>
      <c r="H60" s="114">
        <v>215</v>
      </c>
      <c r="I60" s="140">
        <v>250</v>
      </c>
      <c r="J60" s="115">
        <v>30</v>
      </c>
      <c r="K60" s="116">
        <v>12</v>
      </c>
    </row>
    <row r="61" spans="1:11" ht="14.1" customHeight="1" x14ac:dyDescent="0.2">
      <c r="A61" s="306" t="s">
        <v>290</v>
      </c>
      <c r="B61" s="307" t="s">
        <v>291</v>
      </c>
      <c r="C61" s="308"/>
      <c r="D61" s="113">
        <v>0.95895665515918682</v>
      </c>
      <c r="E61" s="115">
        <v>25</v>
      </c>
      <c r="F61" s="114">
        <v>22</v>
      </c>
      <c r="G61" s="114">
        <v>20</v>
      </c>
      <c r="H61" s="114">
        <v>29</v>
      </c>
      <c r="I61" s="140">
        <v>27</v>
      </c>
      <c r="J61" s="115">
        <v>-2</v>
      </c>
      <c r="K61" s="116">
        <v>-7.4074074074074074</v>
      </c>
    </row>
    <row r="62" spans="1:11" ht="14.1" customHeight="1" x14ac:dyDescent="0.2">
      <c r="A62" s="306" t="s">
        <v>292</v>
      </c>
      <c r="B62" s="307" t="s">
        <v>293</v>
      </c>
      <c r="C62" s="308"/>
      <c r="D62" s="113">
        <v>4.0659762178749519</v>
      </c>
      <c r="E62" s="115">
        <v>106</v>
      </c>
      <c r="F62" s="114">
        <v>108</v>
      </c>
      <c r="G62" s="114">
        <v>73</v>
      </c>
      <c r="H62" s="114">
        <v>82</v>
      </c>
      <c r="I62" s="140">
        <v>96</v>
      </c>
      <c r="J62" s="115">
        <v>10</v>
      </c>
      <c r="K62" s="116">
        <v>10.416666666666666</v>
      </c>
    </row>
    <row r="63" spans="1:11" ht="14.1" customHeight="1" x14ac:dyDescent="0.2">
      <c r="A63" s="306"/>
      <c r="B63" s="307" t="s">
        <v>294</v>
      </c>
      <c r="C63" s="308"/>
      <c r="D63" s="113">
        <v>3.8741848868431146</v>
      </c>
      <c r="E63" s="115">
        <v>101</v>
      </c>
      <c r="F63" s="114">
        <v>103</v>
      </c>
      <c r="G63" s="114">
        <v>68</v>
      </c>
      <c r="H63" s="114">
        <v>77</v>
      </c>
      <c r="I63" s="140">
        <v>90</v>
      </c>
      <c r="J63" s="115">
        <v>11</v>
      </c>
      <c r="K63" s="116">
        <v>12.222222222222221</v>
      </c>
    </row>
    <row r="64" spans="1:11" ht="14.1" customHeight="1" x14ac:dyDescent="0.2">
      <c r="A64" s="306" t="s">
        <v>295</v>
      </c>
      <c r="B64" s="307" t="s">
        <v>296</v>
      </c>
      <c r="C64" s="308"/>
      <c r="D64" s="113">
        <v>3.7591100882240123</v>
      </c>
      <c r="E64" s="115">
        <v>98</v>
      </c>
      <c r="F64" s="114">
        <v>89</v>
      </c>
      <c r="G64" s="114">
        <v>82</v>
      </c>
      <c r="H64" s="114">
        <v>60</v>
      </c>
      <c r="I64" s="140">
        <v>64</v>
      </c>
      <c r="J64" s="115">
        <v>34</v>
      </c>
      <c r="K64" s="116">
        <v>53.125</v>
      </c>
    </row>
    <row r="65" spans="1:11" ht="14.1" customHeight="1" x14ac:dyDescent="0.2">
      <c r="A65" s="306" t="s">
        <v>297</v>
      </c>
      <c r="B65" s="307" t="s">
        <v>298</v>
      </c>
      <c r="C65" s="308"/>
      <c r="D65" s="113">
        <v>1.1123897199846566</v>
      </c>
      <c r="E65" s="115">
        <v>29</v>
      </c>
      <c r="F65" s="114">
        <v>19</v>
      </c>
      <c r="G65" s="114">
        <v>11</v>
      </c>
      <c r="H65" s="114">
        <v>19</v>
      </c>
      <c r="I65" s="140">
        <v>19</v>
      </c>
      <c r="J65" s="115">
        <v>10</v>
      </c>
      <c r="K65" s="116">
        <v>52.631578947368418</v>
      </c>
    </row>
    <row r="66" spans="1:11" ht="14.1" customHeight="1" x14ac:dyDescent="0.2">
      <c r="A66" s="306">
        <v>82</v>
      </c>
      <c r="B66" s="307" t="s">
        <v>299</v>
      </c>
      <c r="C66" s="308"/>
      <c r="D66" s="113">
        <v>4.6413502109704643</v>
      </c>
      <c r="E66" s="115">
        <v>121</v>
      </c>
      <c r="F66" s="114">
        <v>155</v>
      </c>
      <c r="G66" s="114">
        <v>99</v>
      </c>
      <c r="H66" s="114">
        <v>129</v>
      </c>
      <c r="I66" s="140">
        <v>106</v>
      </c>
      <c r="J66" s="115">
        <v>15</v>
      </c>
      <c r="K66" s="116">
        <v>14.150943396226415</v>
      </c>
    </row>
    <row r="67" spans="1:11" ht="14.1" customHeight="1" x14ac:dyDescent="0.2">
      <c r="A67" s="306" t="s">
        <v>300</v>
      </c>
      <c r="B67" s="307" t="s">
        <v>301</v>
      </c>
      <c r="C67" s="308"/>
      <c r="D67" s="113">
        <v>3.2988108937476026</v>
      </c>
      <c r="E67" s="115">
        <v>86</v>
      </c>
      <c r="F67" s="114">
        <v>131</v>
      </c>
      <c r="G67" s="114">
        <v>79</v>
      </c>
      <c r="H67" s="114">
        <v>106</v>
      </c>
      <c r="I67" s="140">
        <v>85</v>
      </c>
      <c r="J67" s="115">
        <v>1</v>
      </c>
      <c r="K67" s="116">
        <v>1.1764705882352942</v>
      </c>
    </row>
    <row r="68" spans="1:11" ht="14.1" customHeight="1" x14ac:dyDescent="0.2">
      <c r="A68" s="306" t="s">
        <v>302</v>
      </c>
      <c r="B68" s="307" t="s">
        <v>303</v>
      </c>
      <c r="C68" s="308"/>
      <c r="D68" s="113">
        <v>0.4219409282700422</v>
      </c>
      <c r="E68" s="115">
        <v>11</v>
      </c>
      <c r="F68" s="114">
        <v>18</v>
      </c>
      <c r="G68" s="114">
        <v>5</v>
      </c>
      <c r="H68" s="114">
        <v>14</v>
      </c>
      <c r="I68" s="140">
        <v>17</v>
      </c>
      <c r="J68" s="115">
        <v>-6</v>
      </c>
      <c r="K68" s="116">
        <v>-35.294117647058826</v>
      </c>
    </row>
    <row r="69" spans="1:11" ht="14.1" customHeight="1" x14ac:dyDescent="0.2">
      <c r="A69" s="306">
        <v>83</v>
      </c>
      <c r="B69" s="307" t="s">
        <v>304</v>
      </c>
      <c r="C69" s="308"/>
      <c r="D69" s="113">
        <v>5.8688147295742237</v>
      </c>
      <c r="E69" s="115">
        <v>153</v>
      </c>
      <c r="F69" s="114">
        <v>105</v>
      </c>
      <c r="G69" s="114">
        <v>160</v>
      </c>
      <c r="H69" s="114">
        <v>129</v>
      </c>
      <c r="I69" s="140">
        <v>125</v>
      </c>
      <c r="J69" s="115">
        <v>28</v>
      </c>
      <c r="K69" s="116">
        <v>22.4</v>
      </c>
    </row>
    <row r="70" spans="1:11" ht="14.1" customHeight="1" x14ac:dyDescent="0.2">
      <c r="A70" s="306" t="s">
        <v>305</v>
      </c>
      <c r="B70" s="307" t="s">
        <v>306</v>
      </c>
      <c r="C70" s="308"/>
      <c r="D70" s="113">
        <v>5.2167242040659758</v>
      </c>
      <c r="E70" s="115">
        <v>136</v>
      </c>
      <c r="F70" s="114">
        <v>89</v>
      </c>
      <c r="G70" s="114">
        <v>147</v>
      </c>
      <c r="H70" s="114">
        <v>110</v>
      </c>
      <c r="I70" s="140">
        <v>112</v>
      </c>
      <c r="J70" s="115">
        <v>24</v>
      </c>
      <c r="K70" s="116">
        <v>21.428571428571427</v>
      </c>
    </row>
    <row r="71" spans="1:11" ht="14.1" customHeight="1" x14ac:dyDescent="0.2">
      <c r="A71" s="306"/>
      <c r="B71" s="307" t="s">
        <v>307</v>
      </c>
      <c r="C71" s="308"/>
      <c r="D71" s="113">
        <v>2.7617951668584579</v>
      </c>
      <c r="E71" s="115">
        <v>72</v>
      </c>
      <c r="F71" s="114">
        <v>40</v>
      </c>
      <c r="G71" s="114">
        <v>88</v>
      </c>
      <c r="H71" s="114">
        <v>62</v>
      </c>
      <c r="I71" s="140">
        <v>63</v>
      </c>
      <c r="J71" s="115">
        <v>9</v>
      </c>
      <c r="K71" s="116">
        <v>14.285714285714286</v>
      </c>
    </row>
    <row r="72" spans="1:11" ht="14.1" customHeight="1" x14ac:dyDescent="0.2">
      <c r="A72" s="306">
        <v>84</v>
      </c>
      <c r="B72" s="307" t="s">
        <v>308</v>
      </c>
      <c r="C72" s="308"/>
      <c r="D72" s="113">
        <v>2.4549290372075183</v>
      </c>
      <c r="E72" s="115">
        <v>64</v>
      </c>
      <c r="F72" s="114">
        <v>51</v>
      </c>
      <c r="G72" s="114">
        <v>124</v>
      </c>
      <c r="H72" s="114">
        <v>56</v>
      </c>
      <c r="I72" s="140">
        <v>81</v>
      </c>
      <c r="J72" s="115">
        <v>-17</v>
      </c>
      <c r="K72" s="116">
        <v>-20.987654320987655</v>
      </c>
    </row>
    <row r="73" spans="1:11" ht="14.1" customHeight="1" x14ac:dyDescent="0.2">
      <c r="A73" s="306" t="s">
        <v>309</v>
      </c>
      <c r="B73" s="307" t="s">
        <v>310</v>
      </c>
      <c r="C73" s="308"/>
      <c r="D73" s="113">
        <v>1.304181051016494</v>
      </c>
      <c r="E73" s="115">
        <v>34</v>
      </c>
      <c r="F73" s="114">
        <v>21</v>
      </c>
      <c r="G73" s="114">
        <v>67</v>
      </c>
      <c r="H73" s="114">
        <v>34</v>
      </c>
      <c r="I73" s="140">
        <v>31</v>
      </c>
      <c r="J73" s="115">
        <v>3</v>
      </c>
      <c r="K73" s="116">
        <v>9.67741935483871</v>
      </c>
    </row>
    <row r="74" spans="1:11" ht="14.1" customHeight="1" x14ac:dyDescent="0.2">
      <c r="A74" s="306" t="s">
        <v>311</v>
      </c>
      <c r="B74" s="307" t="s">
        <v>312</v>
      </c>
      <c r="C74" s="308"/>
      <c r="D74" s="113">
        <v>0.26850786344457228</v>
      </c>
      <c r="E74" s="115">
        <v>7</v>
      </c>
      <c r="F74" s="114">
        <v>6</v>
      </c>
      <c r="G74" s="114">
        <v>27</v>
      </c>
      <c r="H74" s="114">
        <v>9</v>
      </c>
      <c r="I74" s="140">
        <v>8</v>
      </c>
      <c r="J74" s="115">
        <v>-1</v>
      </c>
      <c r="K74" s="116">
        <v>-12.5</v>
      </c>
    </row>
    <row r="75" spans="1:11" ht="14.1" customHeight="1" x14ac:dyDescent="0.2">
      <c r="A75" s="306" t="s">
        <v>313</v>
      </c>
      <c r="B75" s="307" t="s">
        <v>314</v>
      </c>
      <c r="C75" s="308"/>
      <c r="D75" s="113">
        <v>0.53701572688914456</v>
      </c>
      <c r="E75" s="115">
        <v>14</v>
      </c>
      <c r="F75" s="114">
        <v>16</v>
      </c>
      <c r="G75" s="114">
        <v>18</v>
      </c>
      <c r="H75" s="114">
        <v>7</v>
      </c>
      <c r="I75" s="140">
        <v>27</v>
      </c>
      <c r="J75" s="115">
        <v>-13</v>
      </c>
      <c r="K75" s="116">
        <v>-48.148148148148145</v>
      </c>
    </row>
    <row r="76" spans="1:11" ht="14.1" customHeight="1" x14ac:dyDescent="0.2">
      <c r="A76" s="306">
        <v>91</v>
      </c>
      <c r="B76" s="307" t="s">
        <v>315</v>
      </c>
      <c r="C76" s="308"/>
      <c r="D76" s="113">
        <v>0.19179133103183735</v>
      </c>
      <c r="E76" s="115">
        <v>5</v>
      </c>
      <c r="F76" s="114" t="s">
        <v>513</v>
      </c>
      <c r="G76" s="114">
        <v>0</v>
      </c>
      <c r="H76" s="114" t="s">
        <v>513</v>
      </c>
      <c r="I76" s="140">
        <v>4</v>
      </c>
      <c r="J76" s="115">
        <v>1</v>
      </c>
      <c r="K76" s="116">
        <v>25</v>
      </c>
    </row>
    <row r="77" spans="1:11" ht="14.1" customHeight="1" x14ac:dyDescent="0.2">
      <c r="A77" s="306">
        <v>92</v>
      </c>
      <c r="B77" s="307" t="s">
        <v>316</v>
      </c>
      <c r="C77" s="308"/>
      <c r="D77" s="113">
        <v>0.34522439585730724</v>
      </c>
      <c r="E77" s="115">
        <v>9</v>
      </c>
      <c r="F77" s="114">
        <v>10</v>
      </c>
      <c r="G77" s="114">
        <v>7</v>
      </c>
      <c r="H77" s="114">
        <v>8</v>
      </c>
      <c r="I77" s="140">
        <v>6</v>
      </c>
      <c r="J77" s="115">
        <v>3</v>
      </c>
      <c r="K77" s="116">
        <v>50</v>
      </c>
    </row>
    <row r="78" spans="1:11" ht="14.1" customHeight="1" x14ac:dyDescent="0.2">
      <c r="A78" s="306">
        <v>93</v>
      </c>
      <c r="B78" s="307" t="s">
        <v>317</v>
      </c>
      <c r="C78" s="308"/>
      <c r="D78" s="113">
        <v>0.11507479861910241</v>
      </c>
      <c r="E78" s="115">
        <v>3</v>
      </c>
      <c r="F78" s="114">
        <v>0</v>
      </c>
      <c r="G78" s="114" t="s">
        <v>513</v>
      </c>
      <c r="H78" s="114">
        <v>0</v>
      </c>
      <c r="I78" s="140">
        <v>3</v>
      </c>
      <c r="J78" s="115">
        <v>0</v>
      </c>
      <c r="K78" s="116">
        <v>0</v>
      </c>
    </row>
    <row r="79" spans="1:11" ht="14.1" customHeight="1" x14ac:dyDescent="0.2">
      <c r="A79" s="306">
        <v>94</v>
      </c>
      <c r="B79" s="307" t="s">
        <v>318</v>
      </c>
      <c r="C79" s="308"/>
      <c r="D79" s="113">
        <v>0.15343306482546989</v>
      </c>
      <c r="E79" s="115">
        <v>4</v>
      </c>
      <c r="F79" s="114">
        <v>3</v>
      </c>
      <c r="G79" s="114">
        <v>3</v>
      </c>
      <c r="H79" s="114">
        <v>4</v>
      </c>
      <c r="I79" s="140">
        <v>3</v>
      </c>
      <c r="J79" s="115">
        <v>1</v>
      </c>
      <c r="K79" s="116">
        <v>33.333333333333336</v>
      </c>
    </row>
    <row r="80" spans="1:11" ht="14.1" customHeight="1" x14ac:dyDescent="0.2">
      <c r="A80" s="306" t="s">
        <v>319</v>
      </c>
      <c r="B80" s="307" t="s">
        <v>320</v>
      </c>
      <c r="C80" s="308"/>
      <c r="D80" s="113">
        <v>0</v>
      </c>
      <c r="E80" s="115">
        <v>0</v>
      </c>
      <c r="F80" s="114" t="s">
        <v>513</v>
      </c>
      <c r="G80" s="114">
        <v>0</v>
      </c>
      <c r="H80" s="114" t="s">
        <v>513</v>
      </c>
      <c r="I80" s="140">
        <v>0</v>
      </c>
      <c r="J80" s="115">
        <v>0</v>
      </c>
      <c r="K80" s="116">
        <v>0</v>
      </c>
    </row>
    <row r="81" spans="1:11" ht="14.1" customHeight="1" x14ac:dyDescent="0.2">
      <c r="A81" s="310" t="s">
        <v>321</v>
      </c>
      <c r="B81" s="311" t="s">
        <v>333</v>
      </c>
      <c r="C81" s="312"/>
      <c r="D81" s="125">
        <v>0.23014959723820483</v>
      </c>
      <c r="E81" s="143">
        <v>6</v>
      </c>
      <c r="F81" s="144">
        <v>5</v>
      </c>
      <c r="G81" s="144">
        <v>14</v>
      </c>
      <c r="H81" s="144">
        <v>11</v>
      </c>
      <c r="I81" s="145">
        <v>5</v>
      </c>
      <c r="J81" s="143">
        <v>1</v>
      </c>
      <c r="K81" s="146">
        <v>20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31903</v>
      </c>
      <c r="C10" s="114">
        <v>16041</v>
      </c>
      <c r="D10" s="114">
        <v>15862</v>
      </c>
      <c r="E10" s="114">
        <v>24886</v>
      </c>
      <c r="F10" s="114">
        <v>6283</v>
      </c>
      <c r="G10" s="114">
        <v>3350</v>
      </c>
      <c r="H10" s="114">
        <v>9982</v>
      </c>
      <c r="I10" s="115">
        <v>4958</v>
      </c>
      <c r="J10" s="114">
        <v>4154</v>
      </c>
      <c r="K10" s="114">
        <v>804</v>
      </c>
      <c r="L10" s="423">
        <v>2064</v>
      </c>
      <c r="M10" s="424">
        <v>2319</v>
      </c>
    </row>
    <row r="11" spans="1:13" ht="11.1" customHeight="1" x14ac:dyDescent="0.2">
      <c r="A11" s="422" t="s">
        <v>387</v>
      </c>
      <c r="B11" s="115">
        <v>32849</v>
      </c>
      <c r="C11" s="114">
        <v>16744</v>
      </c>
      <c r="D11" s="114">
        <v>16105</v>
      </c>
      <c r="E11" s="114">
        <v>25698</v>
      </c>
      <c r="F11" s="114">
        <v>6417</v>
      </c>
      <c r="G11" s="114">
        <v>3354</v>
      </c>
      <c r="H11" s="114">
        <v>10382</v>
      </c>
      <c r="I11" s="115">
        <v>5094</v>
      </c>
      <c r="J11" s="114">
        <v>4197</v>
      </c>
      <c r="K11" s="114">
        <v>897</v>
      </c>
      <c r="L11" s="423">
        <v>2655</v>
      </c>
      <c r="M11" s="424">
        <v>1733</v>
      </c>
    </row>
    <row r="12" spans="1:13" ht="11.1" customHeight="1" x14ac:dyDescent="0.2">
      <c r="A12" s="422" t="s">
        <v>388</v>
      </c>
      <c r="B12" s="115">
        <v>33579</v>
      </c>
      <c r="C12" s="114">
        <v>17176</v>
      </c>
      <c r="D12" s="114">
        <v>16403</v>
      </c>
      <c r="E12" s="114">
        <v>26227</v>
      </c>
      <c r="F12" s="114">
        <v>6594</v>
      </c>
      <c r="G12" s="114">
        <v>3687</v>
      </c>
      <c r="H12" s="114">
        <v>10622</v>
      </c>
      <c r="I12" s="115">
        <v>4899</v>
      </c>
      <c r="J12" s="114">
        <v>3991</v>
      </c>
      <c r="K12" s="114">
        <v>908</v>
      </c>
      <c r="L12" s="423">
        <v>3062</v>
      </c>
      <c r="M12" s="424">
        <v>2311</v>
      </c>
    </row>
    <row r="13" spans="1:13" s="110" customFormat="1" ht="11.1" customHeight="1" x14ac:dyDescent="0.2">
      <c r="A13" s="422" t="s">
        <v>389</v>
      </c>
      <c r="B13" s="115">
        <v>32816</v>
      </c>
      <c r="C13" s="114">
        <v>16583</v>
      </c>
      <c r="D13" s="114">
        <v>16233</v>
      </c>
      <c r="E13" s="114">
        <v>25455</v>
      </c>
      <c r="F13" s="114">
        <v>6601</v>
      </c>
      <c r="G13" s="114">
        <v>3496</v>
      </c>
      <c r="H13" s="114">
        <v>10540</v>
      </c>
      <c r="I13" s="115">
        <v>4808</v>
      </c>
      <c r="J13" s="114">
        <v>3931</v>
      </c>
      <c r="K13" s="114">
        <v>877</v>
      </c>
      <c r="L13" s="423">
        <v>1544</v>
      </c>
      <c r="M13" s="424">
        <v>2407</v>
      </c>
    </row>
    <row r="14" spans="1:13" ht="15" customHeight="1" x14ac:dyDescent="0.2">
      <c r="A14" s="422" t="s">
        <v>390</v>
      </c>
      <c r="B14" s="115">
        <v>32708</v>
      </c>
      <c r="C14" s="114">
        <v>16589</v>
      </c>
      <c r="D14" s="114">
        <v>16119</v>
      </c>
      <c r="E14" s="114">
        <v>24565</v>
      </c>
      <c r="F14" s="114">
        <v>7436</v>
      </c>
      <c r="G14" s="114">
        <v>3325</v>
      </c>
      <c r="H14" s="114">
        <v>10698</v>
      </c>
      <c r="I14" s="115">
        <v>4634</v>
      </c>
      <c r="J14" s="114">
        <v>3791</v>
      </c>
      <c r="K14" s="114">
        <v>843</v>
      </c>
      <c r="L14" s="423">
        <v>2290</v>
      </c>
      <c r="M14" s="424">
        <v>2395</v>
      </c>
    </row>
    <row r="15" spans="1:13" ht="11.1" customHeight="1" x14ac:dyDescent="0.2">
      <c r="A15" s="422" t="s">
        <v>387</v>
      </c>
      <c r="B15" s="115">
        <v>33224</v>
      </c>
      <c r="C15" s="114">
        <v>16888</v>
      </c>
      <c r="D15" s="114">
        <v>16336</v>
      </c>
      <c r="E15" s="114">
        <v>24833</v>
      </c>
      <c r="F15" s="114">
        <v>7790</v>
      </c>
      <c r="G15" s="114">
        <v>3283</v>
      </c>
      <c r="H15" s="114">
        <v>10962</v>
      </c>
      <c r="I15" s="115">
        <v>4651</v>
      </c>
      <c r="J15" s="114">
        <v>3750</v>
      </c>
      <c r="K15" s="114">
        <v>901</v>
      </c>
      <c r="L15" s="423">
        <v>2589</v>
      </c>
      <c r="M15" s="424">
        <v>2065</v>
      </c>
    </row>
    <row r="16" spans="1:13" ht="11.1" customHeight="1" x14ac:dyDescent="0.2">
      <c r="A16" s="422" t="s">
        <v>388</v>
      </c>
      <c r="B16" s="115">
        <v>33824</v>
      </c>
      <c r="C16" s="114">
        <v>17272</v>
      </c>
      <c r="D16" s="114">
        <v>16552</v>
      </c>
      <c r="E16" s="114">
        <v>25239</v>
      </c>
      <c r="F16" s="114">
        <v>7998</v>
      </c>
      <c r="G16" s="114">
        <v>3528</v>
      </c>
      <c r="H16" s="114">
        <v>11169</v>
      </c>
      <c r="I16" s="115">
        <v>4643</v>
      </c>
      <c r="J16" s="114">
        <v>3725</v>
      </c>
      <c r="K16" s="114">
        <v>918</v>
      </c>
      <c r="L16" s="423">
        <v>2914</v>
      </c>
      <c r="M16" s="424">
        <v>2373</v>
      </c>
    </row>
    <row r="17" spans="1:13" s="110" customFormat="1" ht="11.1" customHeight="1" x14ac:dyDescent="0.2">
      <c r="A17" s="422" t="s">
        <v>389</v>
      </c>
      <c r="B17" s="115">
        <v>33036</v>
      </c>
      <c r="C17" s="114">
        <v>16747</v>
      </c>
      <c r="D17" s="114">
        <v>16289</v>
      </c>
      <c r="E17" s="114">
        <v>25026</v>
      </c>
      <c r="F17" s="114">
        <v>7884</v>
      </c>
      <c r="G17" s="114">
        <v>3307</v>
      </c>
      <c r="H17" s="114">
        <v>11118</v>
      </c>
      <c r="I17" s="115">
        <v>4734</v>
      </c>
      <c r="J17" s="114">
        <v>3826</v>
      </c>
      <c r="K17" s="114">
        <v>908</v>
      </c>
      <c r="L17" s="423">
        <v>1516</v>
      </c>
      <c r="M17" s="424">
        <v>2392</v>
      </c>
    </row>
    <row r="18" spans="1:13" ht="15" customHeight="1" x14ac:dyDescent="0.2">
      <c r="A18" s="422" t="s">
        <v>391</v>
      </c>
      <c r="B18" s="115">
        <v>32710</v>
      </c>
      <c r="C18" s="114">
        <v>16519</v>
      </c>
      <c r="D18" s="114">
        <v>16191</v>
      </c>
      <c r="E18" s="114">
        <v>24563</v>
      </c>
      <c r="F18" s="114">
        <v>8085</v>
      </c>
      <c r="G18" s="114">
        <v>3100</v>
      </c>
      <c r="H18" s="114">
        <v>11173</v>
      </c>
      <c r="I18" s="115">
        <v>4547</v>
      </c>
      <c r="J18" s="114">
        <v>3659</v>
      </c>
      <c r="K18" s="114">
        <v>888</v>
      </c>
      <c r="L18" s="423">
        <v>2353</v>
      </c>
      <c r="M18" s="424">
        <v>2647</v>
      </c>
    </row>
    <row r="19" spans="1:13" ht="11.1" customHeight="1" x14ac:dyDescent="0.2">
      <c r="A19" s="422" t="s">
        <v>387</v>
      </c>
      <c r="B19" s="115">
        <v>33302</v>
      </c>
      <c r="C19" s="114">
        <v>16860</v>
      </c>
      <c r="D19" s="114">
        <v>16442</v>
      </c>
      <c r="E19" s="114">
        <v>24849</v>
      </c>
      <c r="F19" s="114">
        <v>8391</v>
      </c>
      <c r="G19" s="114">
        <v>2990</v>
      </c>
      <c r="H19" s="114">
        <v>11497</v>
      </c>
      <c r="I19" s="115">
        <v>4626</v>
      </c>
      <c r="J19" s="114">
        <v>3733</v>
      </c>
      <c r="K19" s="114">
        <v>893</v>
      </c>
      <c r="L19" s="423">
        <v>2492</v>
      </c>
      <c r="M19" s="424">
        <v>1905</v>
      </c>
    </row>
    <row r="20" spans="1:13" ht="11.1" customHeight="1" x14ac:dyDescent="0.2">
      <c r="A20" s="422" t="s">
        <v>388</v>
      </c>
      <c r="B20" s="115">
        <v>33708</v>
      </c>
      <c r="C20" s="114">
        <v>17137</v>
      </c>
      <c r="D20" s="114">
        <v>16571</v>
      </c>
      <c r="E20" s="114">
        <v>25190</v>
      </c>
      <c r="F20" s="114">
        <v>8447</v>
      </c>
      <c r="G20" s="114">
        <v>3154</v>
      </c>
      <c r="H20" s="114">
        <v>11726</v>
      </c>
      <c r="I20" s="115">
        <v>4695</v>
      </c>
      <c r="J20" s="114">
        <v>3737</v>
      </c>
      <c r="K20" s="114">
        <v>958</v>
      </c>
      <c r="L20" s="423">
        <v>2548</v>
      </c>
      <c r="M20" s="424">
        <v>2237</v>
      </c>
    </row>
    <row r="21" spans="1:13" s="110" customFormat="1" ht="11.1" customHeight="1" x14ac:dyDescent="0.2">
      <c r="A21" s="422" t="s">
        <v>389</v>
      </c>
      <c r="B21" s="115">
        <v>33084</v>
      </c>
      <c r="C21" s="114">
        <v>16588</v>
      </c>
      <c r="D21" s="114">
        <v>16496</v>
      </c>
      <c r="E21" s="114">
        <v>24741</v>
      </c>
      <c r="F21" s="114">
        <v>8304</v>
      </c>
      <c r="G21" s="114">
        <v>2980</v>
      </c>
      <c r="H21" s="114">
        <v>11753</v>
      </c>
      <c r="I21" s="115">
        <v>4831</v>
      </c>
      <c r="J21" s="114">
        <v>3864</v>
      </c>
      <c r="K21" s="114">
        <v>967</v>
      </c>
      <c r="L21" s="423">
        <v>1460</v>
      </c>
      <c r="M21" s="424">
        <v>2322</v>
      </c>
    </row>
    <row r="22" spans="1:13" ht="15" customHeight="1" x14ac:dyDescent="0.2">
      <c r="A22" s="422" t="s">
        <v>392</v>
      </c>
      <c r="B22" s="115">
        <v>33022</v>
      </c>
      <c r="C22" s="114">
        <v>16503</v>
      </c>
      <c r="D22" s="114">
        <v>16519</v>
      </c>
      <c r="E22" s="114">
        <v>24534</v>
      </c>
      <c r="F22" s="114">
        <v>8386</v>
      </c>
      <c r="G22" s="114">
        <v>2826</v>
      </c>
      <c r="H22" s="114">
        <v>11878</v>
      </c>
      <c r="I22" s="115">
        <v>4780</v>
      </c>
      <c r="J22" s="114">
        <v>3800</v>
      </c>
      <c r="K22" s="114">
        <v>980</v>
      </c>
      <c r="L22" s="423">
        <v>1990</v>
      </c>
      <c r="M22" s="424">
        <v>2130</v>
      </c>
    </row>
    <row r="23" spans="1:13" ht="11.1" customHeight="1" x14ac:dyDescent="0.2">
      <c r="A23" s="422" t="s">
        <v>387</v>
      </c>
      <c r="B23" s="115">
        <v>33694</v>
      </c>
      <c r="C23" s="114">
        <v>16992</v>
      </c>
      <c r="D23" s="114">
        <v>16702</v>
      </c>
      <c r="E23" s="114">
        <v>24855</v>
      </c>
      <c r="F23" s="114">
        <v>8707</v>
      </c>
      <c r="G23" s="114">
        <v>2713</v>
      </c>
      <c r="H23" s="114">
        <v>12243</v>
      </c>
      <c r="I23" s="115">
        <v>4877</v>
      </c>
      <c r="J23" s="114">
        <v>3840</v>
      </c>
      <c r="K23" s="114">
        <v>1037</v>
      </c>
      <c r="L23" s="423">
        <v>2571</v>
      </c>
      <c r="M23" s="424">
        <v>1927</v>
      </c>
    </row>
    <row r="24" spans="1:13" ht="11.1" customHeight="1" x14ac:dyDescent="0.2">
      <c r="A24" s="422" t="s">
        <v>388</v>
      </c>
      <c r="B24" s="115">
        <v>34207</v>
      </c>
      <c r="C24" s="114">
        <v>17355</v>
      </c>
      <c r="D24" s="114">
        <v>16852</v>
      </c>
      <c r="E24" s="114">
        <v>24687</v>
      </c>
      <c r="F24" s="114">
        <v>8782</v>
      </c>
      <c r="G24" s="114">
        <v>2906</v>
      </c>
      <c r="H24" s="114">
        <v>12410</v>
      </c>
      <c r="I24" s="115">
        <v>4916</v>
      </c>
      <c r="J24" s="114">
        <v>3845</v>
      </c>
      <c r="K24" s="114">
        <v>1071</v>
      </c>
      <c r="L24" s="423">
        <v>2479</v>
      </c>
      <c r="M24" s="424">
        <v>2120</v>
      </c>
    </row>
    <row r="25" spans="1:13" s="110" customFormat="1" ht="11.1" customHeight="1" x14ac:dyDescent="0.2">
      <c r="A25" s="422" t="s">
        <v>389</v>
      </c>
      <c r="B25" s="115">
        <v>33450</v>
      </c>
      <c r="C25" s="114">
        <v>16708</v>
      </c>
      <c r="D25" s="114">
        <v>16742</v>
      </c>
      <c r="E25" s="114">
        <v>23960</v>
      </c>
      <c r="F25" s="114">
        <v>8749</v>
      </c>
      <c r="G25" s="114">
        <v>2683</v>
      </c>
      <c r="H25" s="114">
        <v>12310</v>
      </c>
      <c r="I25" s="115">
        <v>4871</v>
      </c>
      <c r="J25" s="114">
        <v>3833</v>
      </c>
      <c r="K25" s="114">
        <v>1038</v>
      </c>
      <c r="L25" s="423">
        <v>1410</v>
      </c>
      <c r="M25" s="424">
        <v>2219</v>
      </c>
    </row>
    <row r="26" spans="1:13" ht="15" customHeight="1" x14ac:dyDescent="0.2">
      <c r="A26" s="422" t="s">
        <v>393</v>
      </c>
      <c r="B26" s="115">
        <v>33350</v>
      </c>
      <c r="C26" s="114">
        <v>16734</v>
      </c>
      <c r="D26" s="114">
        <v>16616</v>
      </c>
      <c r="E26" s="114">
        <v>23889</v>
      </c>
      <c r="F26" s="114">
        <v>8710</v>
      </c>
      <c r="G26" s="114">
        <v>2514</v>
      </c>
      <c r="H26" s="114">
        <v>12503</v>
      </c>
      <c r="I26" s="115">
        <v>4900</v>
      </c>
      <c r="J26" s="114">
        <v>3860</v>
      </c>
      <c r="K26" s="114">
        <v>1040</v>
      </c>
      <c r="L26" s="423">
        <v>2516</v>
      </c>
      <c r="M26" s="424">
        <v>2667</v>
      </c>
    </row>
    <row r="27" spans="1:13" ht="11.1" customHeight="1" x14ac:dyDescent="0.2">
      <c r="A27" s="422" t="s">
        <v>387</v>
      </c>
      <c r="B27" s="115">
        <v>33897</v>
      </c>
      <c r="C27" s="114">
        <v>17015</v>
      </c>
      <c r="D27" s="114">
        <v>16882</v>
      </c>
      <c r="E27" s="114">
        <v>24179</v>
      </c>
      <c r="F27" s="114">
        <v>8971</v>
      </c>
      <c r="G27" s="114">
        <v>2439</v>
      </c>
      <c r="H27" s="114">
        <v>12854</v>
      </c>
      <c r="I27" s="115">
        <v>4783</v>
      </c>
      <c r="J27" s="114">
        <v>3723</v>
      </c>
      <c r="K27" s="114">
        <v>1060</v>
      </c>
      <c r="L27" s="423">
        <v>2471</v>
      </c>
      <c r="M27" s="424">
        <v>1903</v>
      </c>
    </row>
    <row r="28" spans="1:13" ht="11.1" customHeight="1" x14ac:dyDescent="0.2">
      <c r="A28" s="422" t="s">
        <v>388</v>
      </c>
      <c r="B28" s="115">
        <v>34249</v>
      </c>
      <c r="C28" s="114">
        <v>17206</v>
      </c>
      <c r="D28" s="114">
        <v>17043</v>
      </c>
      <c r="E28" s="114">
        <v>25056</v>
      </c>
      <c r="F28" s="114">
        <v>9067</v>
      </c>
      <c r="G28" s="114">
        <v>2607</v>
      </c>
      <c r="H28" s="114">
        <v>12954</v>
      </c>
      <c r="I28" s="115">
        <v>4897</v>
      </c>
      <c r="J28" s="114">
        <v>3758</v>
      </c>
      <c r="K28" s="114">
        <v>1139</v>
      </c>
      <c r="L28" s="423">
        <v>2557</v>
      </c>
      <c r="M28" s="424">
        <v>2276</v>
      </c>
    </row>
    <row r="29" spans="1:13" s="110" customFormat="1" ht="11.1" customHeight="1" x14ac:dyDescent="0.2">
      <c r="A29" s="422" t="s">
        <v>389</v>
      </c>
      <c r="B29" s="115">
        <v>33451</v>
      </c>
      <c r="C29" s="114">
        <v>16643</v>
      </c>
      <c r="D29" s="114">
        <v>16808</v>
      </c>
      <c r="E29" s="114">
        <v>24455</v>
      </c>
      <c r="F29" s="114">
        <v>8963</v>
      </c>
      <c r="G29" s="114">
        <v>2401</v>
      </c>
      <c r="H29" s="114">
        <v>12846</v>
      </c>
      <c r="I29" s="115">
        <v>4904</v>
      </c>
      <c r="J29" s="114">
        <v>3796</v>
      </c>
      <c r="K29" s="114">
        <v>1108</v>
      </c>
      <c r="L29" s="423">
        <v>1461</v>
      </c>
      <c r="M29" s="424">
        <v>2310</v>
      </c>
    </row>
    <row r="30" spans="1:13" ht="15" customHeight="1" x14ac:dyDescent="0.2">
      <c r="A30" s="422" t="s">
        <v>394</v>
      </c>
      <c r="B30" s="115">
        <v>33529</v>
      </c>
      <c r="C30" s="114">
        <v>16659</v>
      </c>
      <c r="D30" s="114">
        <v>16870</v>
      </c>
      <c r="E30" s="114">
        <v>24297</v>
      </c>
      <c r="F30" s="114">
        <v>9210</v>
      </c>
      <c r="G30" s="114">
        <v>2273</v>
      </c>
      <c r="H30" s="114">
        <v>12919</v>
      </c>
      <c r="I30" s="115">
        <v>4696</v>
      </c>
      <c r="J30" s="114">
        <v>3608</v>
      </c>
      <c r="K30" s="114">
        <v>1088</v>
      </c>
      <c r="L30" s="423">
        <v>2559</v>
      </c>
      <c r="M30" s="424">
        <v>2546</v>
      </c>
    </row>
    <row r="31" spans="1:13" ht="11.1" customHeight="1" x14ac:dyDescent="0.2">
      <c r="A31" s="422" t="s">
        <v>387</v>
      </c>
      <c r="B31" s="115">
        <v>34220</v>
      </c>
      <c r="C31" s="114">
        <v>17056</v>
      </c>
      <c r="D31" s="114">
        <v>17164</v>
      </c>
      <c r="E31" s="114">
        <v>24683</v>
      </c>
      <c r="F31" s="114">
        <v>9522</v>
      </c>
      <c r="G31" s="114">
        <v>2182</v>
      </c>
      <c r="H31" s="114">
        <v>13257</v>
      </c>
      <c r="I31" s="115">
        <v>4759</v>
      </c>
      <c r="J31" s="114">
        <v>3605</v>
      </c>
      <c r="K31" s="114">
        <v>1154</v>
      </c>
      <c r="L31" s="423">
        <v>2392</v>
      </c>
      <c r="M31" s="424">
        <v>1716</v>
      </c>
    </row>
    <row r="32" spans="1:13" ht="11.1" customHeight="1" x14ac:dyDescent="0.2">
      <c r="A32" s="422" t="s">
        <v>388</v>
      </c>
      <c r="B32" s="115">
        <v>34735</v>
      </c>
      <c r="C32" s="114">
        <v>17295</v>
      </c>
      <c r="D32" s="114">
        <v>17440</v>
      </c>
      <c r="E32" s="114">
        <v>24926</v>
      </c>
      <c r="F32" s="114">
        <v>9798</v>
      </c>
      <c r="G32" s="114">
        <v>2313</v>
      </c>
      <c r="H32" s="114">
        <v>13483</v>
      </c>
      <c r="I32" s="115">
        <v>4735</v>
      </c>
      <c r="J32" s="114">
        <v>3554</v>
      </c>
      <c r="K32" s="114">
        <v>1181</v>
      </c>
      <c r="L32" s="423">
        <v>2840</v>
      </c>
      <c r="M32" s="424">
        <v>2540</v>
      </c>
    </row>
    <row r="33" spans="1:13" s="110" customFormat="1" ht="11.1" customHeight="1" x14ac:dyDescent="0.2">
      <c r="A33" s="422" t="s">
        <v>389</v>
      </c>
      <c r="B33" s="115">
        <v>34098</v>
      </c>
      <c r="C33" s="114">
        <v>16868</v>
      </c>
      <c r="D33" s="114">
        <v>17230</v>
      </c>
      <c r="E33" s="114">
        <v>24314</v>
      </c>
      <c r="F33" s="114">
        <v>9775</v>
      </c>
      <c r="G33" s="114">
        <v>2185</v>
      </c>
      <c r="H33" s="114">
        <v>13334</v>
      </c>
      <c r="I33" s="115">
        <v>4781</v>
      </c>
      <c r="J33" s="114">
        <v>3611</v>
      </c>
      <c r="K33" s="114">
        <v>1170</v>
      </c>
      <c r="L33" s="423">
        <v>1765</v>
      </c>
      <c r="M33" s="424">
        <v>2283</v>
      </c>
    </row>
    <row r="34" spans="1:13" ht="15" customHeight="1" x14ac:dyDescent="0.2">
      <c r="A34" s="422" t="s">
        <v>395</v>
      </c>
      <c r="B34" s="115">
        <v>34165</v>
      </c>
      <c r="C34" s="114">
        <v>16971</v>
      </c>
      <c r="D34" s="114">
        <v>17194</v>
      </c>
      <c r="E34" s="114">
        <v>24293</v>
      </c>
      <c r="F34" s="114">
        <v>9866</v>
      </c>
      <c r="G34" s="114">
        <v>2088</v>
      </c>
      <c r="H34" s="114">
        <v>13409</v>
      </c>
      <c r="I34" s="115">
        <v>4776</v>
      </c>
      <c r="J34" s="114">
        <v>3559</v>
      </c>
      <c r="K34" s="114">
        <v>1217</v>
      </c>
      <c r="L34" s="423">
        <v>2165</v>
      </c>
      <c r="M34" s="424">
        <v>2169</v>
      </c>
    </row>
    <row r="35" spans="1:13" ht="11.1" customHeight="1" x14ac:dyDescent="0.2">
      <c r="A35" s="422" t="s">
        <v>387</v>
      </c>
      <c r="B35" s="115">
        <v>34661</v>
      </c>
      <c r="C35" s="114">
        <v>17271</v>
      </c>
      <c r="D35" s="114">
        <v>17390</v>
      </c>
      <c r="E35" s="114">
        <v>24506</v>
      </c>
      <c r="F35" s="114">
        <v>10154</v>
      </c>
      <c r="G35" s="114">
        <v>2040</v>
      </c>
      <c r="H35" s="114">
        <v>13717</v>
      </c>
      <c r="I35" s="115">
        <v>4792</v>
      </c>
      <c r="J35" s="114">
        <v>3569</v>
      </c>
      <c r="K35" s="114">
        <v>1223</v>
      </c>
      <c r="L35" s="423">
        <v>2269</v>
      </c>
      <c r="M35" s="424">
        <v>1783</v>
      </c>
    </row>
    <row r="36" spans="1:13" ht="11.1" customHeight="1" x14ac:dyDescent="0.2">
      <c r="A36" s="422" t="s">
        <v>388</v>
      </c>
      <c r="B36" s="115">
        <v>35035</v>
      </c>
      <c r="C36" s="114">
        <v>17480</v>
      </c>
      <c r="D36" s="114">
        <v>17555</v>
      </c>
      <c r="E36" s="114">
        <v>24640</v>
      </c>
      <c r="F36" s="114">
        <v>10394</v>
      </c>
      <c r="G36" s="114">
        <v>2314</v>
      </c>
      <c r="H36" s="114">
        <v>13803</v>
      </c>
      <c r="I36" s="115">
        <v>4785</v>
      </c>
      <c r="J36" s="114">
        <v>3528</v>
      </c>
      <c r="K36" s="114">
        <v>1257</v>
      </c>
      <c r="L36" s="423">
        <v>2610</v>
      </c>
      <c r="M36" s="424">
        <v>2265</v>
      </c>
    </row>
    <row r="37" spans="1:13" s="110" customFormat="1" ht="11.1" customHeight="1" x14ac:dyDescent="0.2">
      <c r="A37" s="422" t="s">
        <v>389</v>
      </c>
      <c r="B37" s="115">
        <v>34638</v>
      </c>
      <c r="C37" s="114">
        <v>17149</v>
      </c>
      <c r="D37" s="114">
        <v>17489</v>
      </c>
      <c r="E37" s="114">
        <v>24293</v>
      </c>
      <c r="F37" s="114">
        <v>10345</v>
      </c>
      <c r="G37" s="114">
        <v>2296</v>
      </c>
      <c r="H37" s="114">
        <v>13619</v>
      </c>
      <c r="I37" s="115">
        <v>4715</v>
      </c>
      <c r="J37" s="114">
        <v>3519</v>
      </c>
      <c r="K37" s="114">
        <v>1196</v>
      </c>
      <c r="L37" s="423">
        <v>1840</v>
      </c>
      <c r="M37" s="424">
        <v>2262</v>
      </c>
    </row>
    <row r="38" spans="1:13" ht="15" customHeight="1" x14ac:dyDescent="0.2">
      <c r="A38" s="425" t="s">
        <v>396</v>
      </c>
      <c r="B38" s="115">
        <v>34644</v>
      </c>
      <c r="C38" s="114">
        <v>17139</v>
      </c>
      <c r="D38" s="114">
        <v>17505</v>
      </c>
      <c r="E38" s="114">
        <v>24206</v>
      </c>
      <c r="F38" s="114">
        <v>10438</v>
      </c>
      <c r="G38" s="114">
        <v>2252</v>
      </c>
      <c r="H38" s="114">
        <v>13690</v>
      </c>
      <c r="I38" s="115">
        <v>4679</v>
      </c>
      <c r="J38" s="114">
        <v>3471</v>
      </c>
      <c r="K38" s="114">
        <v>1208</v>
      </c>
      <c r="L38" s="423">
        <v>2541</v>
      </c>
      <c r="M38" s="424">
        <v>2543</v>
      </c>
    </row>
    <row r="39" spans="1:13" ht="11.1" customHeight="1" x14ac:dyDescent="0.2">
      <c r="A39" s="422" t="s">
        <v>387</v>
      </c>
      <c r="B39" s="115">
        <v>35239</v>
      </c>
      <c r="C39" s="114">
        <v>17478</v>
      </c>
      <c r="D39" s="114">
        <v>17761</v>
      </c>
      <c r="E39" s="114">
        <v>24512</v>
      </c>
      <c r="F39" s="114">
        <v>10727</v>
      </c>
      <c r="G39" s="114">
        <v>2258</v>
      </c>
      <c r="H39" s="114">
        <v>13994</v>
      </c>
      <c r="I39" s="115">
        <v>4790</v>
      </c>
      <c r="J39" s="114">
        <v>3517</v>
      </c>
      <c r="K39" s="114">
        <v>1273</v>
      </c>
      <c r="L39" s="423">
        <v>2489</v>
      </c>
      <c r="M39" s="424">
        <v>1954</v>
      </c>
    </row>
    <row r="40" spans="1:13" ht="11.1" customHeight="1" x14ac:dyDescent="0.2">
      <c r="A40" s="425" t="s">
        <v>388</v>
      </c>
      <c r="B40" s="115">
        <v>35677</v>
      </c>
      <c r="C40" s="114">
        <v>17726</v>
      </c>
      <c r="D40" s="114">
        <v>17951</v>
      </c>
      <c r="E40" s="114">
        <v>24733</v>
      </c>
      <c r="F40" s="114">
        <v>10944</v>
      </c>
      <c r="G40" s="114">
        <v>2541</v>
      </c>
      <c r="H40" s="114">
        <v>14023</v>
      </c>
      <c r="I40" s="115">
        <v>4797</v>
      </c>
      <c r="J40" s="114">
        <v>3481</v>
      </c>
      <c r="K40" s="114">
        <v>1316</v>
      </c>
      <c r="L40" s="423">
        <v>2923</v>
      </c>
      <c r="M40" s="424">
        <v>2578</v>
      </c>
    </row>
    <row r="41" spans="1:13" s="110" customFormat="1" ht="11.1" customHeight="1" x14ac:dyDescent="0.2">
      <c r="A41" s="422" t="s">
        <v>389</v>
      </c>
      <c r="B41" s="115">
        <v>35310</v>
      </c>
      <c r="C41" s="114">
        <v>17440</v>
      </c>
      <c r="D41" s="114">
        <v>17870</v>
      </c>
      <c r="E41" s="114">
        <v>24453</v>
      </c>
      <c r="F41" s="114">
        <v>10857</v>
      </c>
      <c r="G41" s="114">
        <v>2567</v>
      </c>
      <c r="H41" s="114">
        <v>13886</v>
      </c>
      <c r="I41" s="115">
        <v>5070</v>
      </c>
      <c r="J41" s="114">
        <v>3653</v>
      </c>
      <c r="K41" s="114">
        <v>1417</v>
      </c>
      <c r="L41" s="423">
        <v>1783</v>
      </c>
      <c r="M41" s="424">
        <v>2367</v>
      </c>
    </row>
    <row r="42" spans="1:13" ht="15" customHeight="1" x14ac:dyDescent="0.2">
      <c r="A42" s="422" t="s">
        <v>397</v>
      </c>
      <c r="B42" s="115">
        <v>34745</v>
      </c>
      <c r="C42" s="114">
        <v>17154</v>
      </c>
      <c r="D42" s="114">
        <v>17591</v>
      </c>
      <c r="E42" s="114">
        <v>23874</v>
      </c>
      <c r="F42" s="114">
        <v>10871</v>
      </c>
      <c r="G42" s="114">
        <v>2438</v>
      </c>
      <c r="H42" s="114">
        <v>13739</v>
      </c>
      <c r="I42" s="115">
        <v>5031</v>
      </c>
      <c r="J42" s="114">
        <v>3630</v>
      </c>
      <c r="K42" s="114">
        <v>1401</v>
      </c>
      <c r="L42" s="423">
        <v>2396</v>
      </c>
      <c r="M42" s="424">
        <v>2675</v>
      </c>
    </row>
    <row r="43" spans="1:13" ht="11.1" customHeight="1" x14ac:dyDescent="0.2">
      <c r="A43" s="422" t="s">
        <v>387</v>
      </c>
      <c r="B43" s="115">
        <v>35281</v>
      </c>
      <c r="C43" s="114">
        <v>17490</v>
      </c>
      <c r="D43" s="114">
        <v>17791</v>
      </c>
      <c r="E43" s="114">
        <v>24145</v>
      </c>
      <c r="F43" s="114">
        <v>11136</v>
      </c>
      <c r="G43" s="114">
        <v>2391</v>
      </c>
      <c r="H43" s="114">
        <v>14008</v>
      </c>
      <c r="I43" s="115">
        <v>5113</v>
      </c>
      <c r="J43" s="114">
        <v>3689</v>
      </c>
      <c r="K43" s="114">
        <v>1424</v>
      </c>
      <c r="L43" s="423">
        <v>2447</v>
      </c>
      <c r="M43" s="424">
        <v>1918</v>
      </c>
    </row>
    <row r="44" spans="1:13" ht="11.1" customHeight="1" x14ac:dyDescent="0.2">
      <c r="A44" s="422" t="s">
        <v>388</v>
      </c>
      <c r="B44" s="115">
        <v>35992</v>
      </c>
      <c r="C44" s="114">
        <v>17901</v>
      </c>
      <c r="D44" s="114">
        <v>18091</v>
      </c>
      <c r="E44" s="114">
        <v>24592</v>
      </c>
      <c r="F44" s="114">
        <v>11400</v>
      </c>
      <c r="G44" s="114">
        <v>2688</v>
      </c>
      <c r="H44" s="114">
        <v>14268</v>
      </c>
      <c r="I44" s="115">
        <v>5206</v>
      </c>
      <c r="J44" s="114">
        <v>3712</v>
      </c>
      <c r="K44" s="114">
        <v>1494</v>
      </c>
      <c r="L44" s="423">
        <v>2926</v>
      </c>
      <c r="M44" s="424">
        <v>2593</v>
      </c>
    </row>
    <row r="45" spans="1:13" s="110" customFormat="1" ht="11.1" customHeight="1" x14ac:dyDescent="0.2">
      <c r="A45" s="422" t="s">
        <v>389</v>
      </c>
      <c r="B45" s="115">
        <v>35602</v>
      </c>
      <c r="C45" s="114">
        <v>17539</v>
      </c>
      <c r="D45" s="114">
        <v>18063</v>
      </c>
      <c r="E45" s="114">
        <v>24189</v>
      </c>
      <c r="F45" s="114">
        <v>11413</v>
      </c>
      <c r="G45" s="114">
        <v>2722</v>
      </c>
      <c r="H45" s="114">
        <v>14112</v>
      </c>
      <c r="I45" s="115">
        <v>5124</v>
      </c>
      <c r="J45" s="114">
        <v>3668</v>
      </c>
      <c r="K45" s="114">
        <v>1456</v>
      </c>
      <c r="L45" s="423">
        <v>1973</v>
      </c>
      <c r="M45" s="424">
        <v>2426</v>
      </c>
    </row>
    <row r="46" spans="1:13" ht="15" customHeight="1" x14ac:dyDescent="0.2">
      <c r="A46" s="422" t="s">
        <v>398</v>
      </c>
      <c r="B46" s="115">
        <v>35444</v>
      </c>
      <c r="C46" s="114">
        <v>17482</v>
      </c>
      <c r="D46" s="114">
        <v>17962</v>
      </c>
      <c r="E46" s="114">
        <v>24052</v>
      </c>
      <c r="F46" s="114">
        <v>11392</v>
      </c>
      <c r="G46" s="114">
        <v>2607</v>
      </c>
      <c r="H46" s="114">
        <v>14080</v>
      </c>
      <c r="I46" s="115">
        <v>4512</v>
      </c>
      <c r="J46" s="114">
        <v>3272</v>
      </c>
      <c r="K46" s="114">
        <v>1240</v>
      </c>
      <c r="L46" s="423">
        <v>2636</v>
      </c>
      <c r="M46" s="424">
        <v>2718</v>
      </c>
    </row>
    <row r="47" spans="1:13" ht="11.1" customHeight="1" x14ac:dyDescent="0.2">
      <c r="A47" s="422" t="s">
        <v>387</v>
      </c>
      <c r="B47" s="115">
        <v>35649</v>
      </c>
      <c r="C47" s="114">
        <v>17645</v>
      </c>
      <c r="D47" s="114">
        <v>18004</v>
      </c>
      <c r="E47" s="114">
        <v>24101</v>
      </c>
      <c r="F47" s="114">
        <v>11548</v>
      </c>
      <c r="G47" s="114">
        <v>2586</v>
      </c>
      <c r="H47" s="114">
        <v>14170</v>
      </c>
      <c r="I47" s="115">
        <v>4582</v>
      </c>
      <c r="J47" s="114">
        <v>3287</v>
      </c>
      <c r="K47" s="114">
        <v>1295</v>
      </c>
      <c r="L47" s="423">
        <v>2825</v>
      </c>
      <c r="M47" s="424">
        <v>2577</v>
      </c>
    </row>
    <row r="48" spans="1:13" ht="11.1" customHeight="1" x14ac:dyDescent="0.2">
      <c r="A48" s="422" t="s">
        <v>388</v>
      </c>
      <c r="B48" s="115">
        <v>36222</v>
      </c>
      <c r="C48" s="114">
        <v>17981</v>
      </c>
      <c r="D48" s="114">
        <v>18241</v>
      </c>
      <c r="E48" s="114">
        <v>24441</v>
      </c>
      <c r="F48" s="114">
        <v>11781</v>
      </c>
      <c r="G48" s="114">
        <v>2896</v>
      </c>
      <c r="H48" s="114">
        <v>14252</v>
      </c>
      <c r="I48" s="115">
        <v>4541</v>
      </c>
      <c r="J48" s="114">
        <v>3203</v>
      </c>
      <c r="K48" s="114">
        <v>1338</v>
      </c>
      <c r="L48" s="423">
        <v>2876</v>
      </c>
      <c r="M48" s="424">
        <v>2439</v>
      </c>
    </row>
    <row r="49" spans="1:17" s="110" customFormat="1" ht="11.1" customHeight="1" x14ac:dyDescent="0.2">
      <c r="A49" s="422" t="s">
        <v>389</v>
      </c>
      <c r="B49" s="115">
        <v>35750</v>
      </c>
      <c r="C49" s="114">
        <v>17651</v>
      </c>
      <c r="D49" s="114">
        <v>18099</v>
      </c>
      <c r="E49" s="114">
        <v>24118</v>
      </c>
      <c r="F49" s="114">
        <v>11632</v>
      </c>
      <c r="G49" s="114">
        <v>2904</v>
      </c>
      <c r="H49" s="114">
        <v>14094</v>
      </c>
      <c r="I49" s="115">
        <v>4552</v>
      </c>
      <c r="J49" s="114">
        <v>3182</v>
      </c>
      <c r="K49" s="114">
        <v>1370</v>
      </c>
      <c r="L49" s="423">
        <v>1889</v>
      </c>
      <c r="M49" s="424">
        <v>2421</v>
      </c>
    </row>
    <row r="50" spans="1:17" ht="15" customHeight="1" x14ac:dyDescent="0.2">
      <c r="A50" s="422" t="s">
        <v>399</v>
      </c>
      <c r="B50" s="143">
        <v>35574</v>
      </c>
      <c r="C50" s="144">
        <v>17611</v>
      </c>
      <c r="D50" s="144">
        <v>17963</v>
      </c>
      <c r="E50" s="144">
        <v>23883</v>
      </c>
      <c r="F50" s="144">
        <v>11691</v>
      </c>
      <c r="G50" s="144">
        <v>2823</v>
      </c>
      <c r="H50" s="144">
        <v>14026</v>
      </c>
      <c r="I50" s="143">
        <v>4383</v>
      </c>
      <c r="J50" s="144">
        <v>3075</v>
      </c>
      <c r="K50" s="144">
        <v>1308</v>
      </c>
      <c r="L50" s="426">
        <v>2480</v>
      </c>
      <c r="M50" s="427">
        <v>2607</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0.3667757589436858</v>
      </c>
      <c r="C6" s="480">
        <f>'Tabelle 3.3'!J11</f>
        <v>-2.8590425531914891</v>
      </c>
      <c r="D6" s="481">
        <f t="shared" ref="D6:E9" si="0">IF(OR(AND(B6&gt;=-50,B6&lt;=50),ISNUMBER(B6)=FALSE),B6,"")</f>
        <v>0.3667757589436858</v>
      </c>
      <c r="E6" s="481">
        <f t="shared" si="0"/>
        <v>-2.8590425531914891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0.7039980017060905</v>
      </c>
      <c r="C7" s="480">
        <f>'Tabelle 3.1'!J23</f>
        <v>-2.6006845590352197</v>
      </c>
      <c r="D7" s="481">
        <f t="shared" si="0"/>
        <v>0.7039980017060905</v>
      </c>
      <c r="E7" s="481">
        <f>IF(OR(AND(C7&gt;=-50,C7&lt;=50),ISNUMBER(C7)=FALSE),C7,"")</f>
        <v>-2.6006845590352197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0.3667757589436858</v>
      </c>
      <c r="C14" s="480">
        <f>'Tabelle 3.3'!J11</f>
        <v>-2.8590425531914891</v>
      </c>
      <c r="D14" s="481">
        <f>IF(OR(AND(B14&gt;=-50,B14&lt;=50),ISNUMBER(B14)=FALSE),B14,"")</f>
        <v>0.3667757589436858</v>
      </c>
      <c r="E14" s="481">
        <f>IF(OR(AND(C14&gt;=-50,C14&lt;=50),ISNUMBER(C14)=FALSE),C14,"")</f>
        <v>-2.8590425531914891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-0.64446831364124602</v>
      </c>
      <c r="C15" s="480">
        <f>'Tabelle 3.3'!J12</f>
        <v>3.1152647975077881</v>
      </c>
      <c r="D15" s="481">
        <f t="shared" ref="D15:E45" si="3">IF(OR(AND(B15&gt;=-50,B15&lt;=50),ISNUMBER(B15)=FALSE),B15,"")</f>
        <v>-0.64446831364124602</v>
      </c>
      <c r="E15" s="481">
        <f t="shared" si="3"/>
        <v>3.1152647975077881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2.9950083194675541</v>
      </c>
      <c r="C16" s="480">
        <f>'Tabelle 3.3'!J13</f>
        <v>14.285714285714286</v>
      </c>
      <c r="D16" s="481">
        <f t="shared" si="3"/>
        <v>2.9950083194675541</v>
      </c>
      <c r="E16" s="481">
        <f t="shared" si="3"/>
        <v>14.285714285714286</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-0.59151009046624914</v>
      </c>
      <c r="C17" s="480">
        <f>'Tabelle 3.3'!J14</f>
        <v>-5.9440559440559442</v>
      </c>
      <c r="D17" s="481">
        <f t="shared" si="3"/>
        <v>-0.59151009046624914</v>
      </c>
      <c r="E17" s="481">
        <f t="shared" si="3"/>
        <v>-5.9440559440559442</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0.2178649237472767</v>
      </c>
      <c r="C18" s="480">
        <f>'Tabelle 3.3'!J15</f>
        <v>0</v>
      </c>
      <c r="D18" s="481">
        <f t="shared" si="3"/>
        <v>0.2178649237472767</v>
      </c>
      <c r="E18" s="481">
        <f t="shared" si="3"/>
        <v>0</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-3.4990791896869244</v>
      </c>
      <c r="C19" s="480">
        <f>'Tabelle 3.3'!J16</f>
        <v>-10.909090909090908</v>
      </c>
      <c r="D19" s="481">
        <f t="shared" si="3"/>
        <v>-3.4990791896869244</v>
      </c>
      <c r="E19" s="481">
        <f t="shared" si="3"/>
        <v>-10.909090909090908</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1.7735334242837653</v>
      </c>
      <c r="C20" s="480">
        <f>'Tabelle 3.3'!J17</f>
        <v>-10.416666666666666</v>
      </c>
      <c r="D20" s="481">
        <f t="shared" si="3"/>
        <v>1.7735334242837653</v>
      </c>
      <c r="E20" s="481">
        <f t="shared" si="3"/>
        <v>-10.416666666666666</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0.24544179523141654</v>
      </c>
      <c r="C21" s="480">
        <f>'Tabelle 3.3'!J18</f>
        <v>-1.1527377521613833</v>
      </c>
      <c r="D21" s="481">
        <f t="shared" si="3"/>
        <v>0.24544179523141654</v>
      </c>
      <c r="E21" s="481">
        <f t="shared" si="3"/>
        <v>-1.1527377521613833</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-1.2331041024424947</v>
      </c>
      <c r="C22" s="480">
        <f>'Tabelle 3.3'!J19</f>
        <v>0.97560975609756095</v>
      </c>
      <c r="D22" s="481">
        <f t="shared" si="3"/>
        <v>-1.2331041024424947</v>
      </c>
      <c r="E22" s="481">
        <f t="shared" si="3"/>
        <v>0.97560975609756095</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0.72173215717722539</v>
      </c>
      <c r="C23" s="480">
        <f>'Tabelle 3.3'!J20</f>
        <v>11.52073732718894</v>
      </c>
      <c r="D23" s="481">
        <f t="shared" si="3"/>
        <v>0.72173215717722539</v>
      </c>
      <c r="E23" s="481">
        <f t="shared" si="3"/>
        <v>11.52073732718894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-3.3419023136246788</v>
      </c>
      <c r="C24" s="480">
        <f>'Tabelle 3.3'!J21</f>
        <v>-13.129496402877697</v>
      </c>
      <c r="D24" s="481">
        <f t="shared" si="3"/>
        <v>-3.3419023136246788</v>
      </c>
      <c r="E24" s="481">
        <f t="shared" si="3"/>
        <v>-13.129496402877697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1.3698630136986301</v>
      </c>
      <c r="C25" s="480">
        <f>'Tabelle 3.3'!J22</f>
        <v>2.1739130434782608</v>
      </c>
      <c r="D25" s="481">
        <f t="shared" si="3"/>
        <v>1.3698630136986301</v>
      </c>
      <c r="E25" s="481">
        <f t="shared" si="3"/>
        <v>2.1739130434782608</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-0.59311981020166071</v>
      </c>
      <c r="C26" s="480">
        <f>'Tabelle 3.3'!J23</f>
        <v>20</v>
      </c>
      <c r="D26" s="481">
        <f t="shared" si="3"/>
        <v>-0.59311981020166071</v>
      </c>
      <c r="E26" s="481">
        <f t="shared" si="3"/>
        <v>20</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0.90840272520817567</v>
      </c>
      <c r="C27" s="480">
        <f>'Tabelle 3.3'!J24</f>
        <v>-3.6036036036036037</v>
      </c>
      <c r="D27" s="481">
        <f t="shared" si="3"/>
        <v>0.90840272520817567</v>
      </c>
      <c r="E27" s="481">
        <f t="shared" si="3"/>
        <v>-3.6036036036036037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9.2237442922374431</v>
      </c>
      <c r="C28" s="480">
        <f>'Tabelle 3.3'!J25</f>
        <v>-14.945054945054945</v>
      </c>
      <c r="D28" s="481">
        <f t="shared" si="3"/>
        <v>9.2237442922374431</v>
      </c>
      <c r="E28" s="481">
        <f t="shared" si="3"/>
        <v>-14.945054945054945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-14.617940199335548</v>
      </c>
      <c r="C29" s="480">
        <f>'Tabelle 3.3'!J26</f>
        <v>8.695652173913043</v>
      </c>
      <c r="D29" s="481">
        <f t="shared" si="3"/>
        <v>-14.617940199335548</v>
      </c>
      <c r="E29" s="481">
        <f t="shared" si="3"/>
        <v>8.695652173913043</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1.3428571428571427</v>
      </c>
      <c r="C30" s="480">
        <f>'Tabelle 3.3'!J27</f>
        <v>-1.7543859649122806</v>
      </c>
      <c r="D30" s="481">
        <f t="shared" si="3"/>
        <v>1.3428571428571427</v>
      </c>
      <c r="E30" s="481">
        <f t="shared" si="3"/>
        <v>-1.7543859649122806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8.244023083264633E-2</v>
      </c>
      <c r="C31" s="480">
        <f>'Tabelle 3.3'!J28</f>
        <v>-7.1428571428571432</v>
      </c>
      <c r="D31" s="481">
        <f t="shared" si="3"/>
        <v>8.244023083264633E-2</v>
      </c>
      <c r="E31" s="481">
        <f t="shared" si="3"/>
        <v>-7.1428571428571432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2.5257249766136578</v>
      </c>
      <c r="C32" s="480">
        <f>'Tabelle 3.3'!J29</f>
        <v>7.0370370370370372</v>
      </c>
      <c r="D32" s="481">
        <f t="shared" si="3"/>
        <v>2.5257249766136578</v>
      </c>
      <c r="E32" s="481">
        <f t="shared" si="3"/>
        <v>7.0370370370370372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0.33609679587721264</v>
      </c>
      <c r="C33" s="480">
        <f>'Tabelle 3.3'!J30</f>
        <v>-3.7593984962406015</v>
      </c>
      <c r="D33" s="481">
        <f t="shared" si="3"/>
        <v>0.33609679587721264</v>
      </c>
      <c r="E33" s="481">
        <f t="shared" si="3"/>
        <v>-3.7593984962406015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2.8301886792452828</v>
      </c>
      <c r="C34" s="480">
        <f>'Tabelle 3.3'!J31</f>
        <v>-2.0161290322580645</v>
      </c>
      <c r="D34" s="481">
        <f t="shared" si="3"/>
        <v>2.8301886792452828</v>
      </c>
      <c r="E34" s="481">
        <f t="shared" si="3"/>
        <v>-2.0161290322580645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-0.64446831364124602</v>
      </c>
      <c r="C37" s="480">
        <f>'Tabelle 3.3'!J34</f>
        <v>3.1152647975077881</v>
      </c>
      <c r="D37" s="481">
        <f t="shared" si="3"/>
        <v>-0.64446831364124602</v>
      </c>
      <c r="E37" s="481">
        <f t="shared" si="3"/>
        <v>3.1152647975077881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-9.7815454841865018E-2</v>
      </c>
      <c r="C38" s="480">
        <f>'Tabelle 3.3'!J35</f>
        <v>-2.571860816944024</v>
      </c>
      <c r="D38" s="481">
        <f t="shared" si="3"/>
        <v>-9.7815454841865018E-2</v>
      </c>
      <c r="E38" s="481">
        <f t="shared" si="3"/>
        <v>-2.571860816944024</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0.61933472786185961</v>
      </c>
      <c r="C39" s="480">
        <f>'Tabelle 3.3'!J36</f>
        <v>-3.4287333522244263</v>
      </c>
      <c r="D39" s="481">
        <f t="shared" si="3"/>
        <v>0.61933472786185961</v>
      </c>
      <c r="E39" s="481">
        <f t="shared" si="3"/>
        <v>-3.4287333522244263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0.61933472786185961</v>
      </c>
      <c r="C45" s="480">
        <f>'Tabelle 3.3'!J36</f>
        <v>-3.4287333522244263</v>
      </c>
      <c r="D45" s="481">
        <f t="shared" si="3"/>
        <v>0.61933472786185961</v>
      </c>
      <c r="E45" s="481">
        <f t="shared" si="3"/>
        <v>-3.4287333522244263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33350</v>
      </c>
      <c r="C51" s="487">
        <v>3860</v>
      </c>
      <c r="D51" s="487">
        <v>1040</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33897</v>
      </c>
      <c r="C52" s="487">
        <v>3723</v>
      </c>
      <c r="D52" s="487">
        <v>1060</v>
      </c>
      <c r="E52" s="488">
        <f t="shared" ref="E52:G70" si="11">IF($A$51=37802,IF(COUNTBLANK(B$51:B$70)&gt;0,#N/A,B52/B$51*100),IF(COUNTBLANK(B$51:B$75)&gt;0,#N/A,B52/B$51*100))</f>
        <v>101.64017991004496</v>
      </c>
      <c r="F52" s="488">
        <f t="shared" si="11"/>
        <v>96.45077720207253</v>
      </c>
      <c r="G52" s="488">
        <f t="shared" si="11"/>
        <v>101.92307692307692</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34249</v>
      </c>
      <c r="C53" s="487">
        <v>3758</v>
      </c>
      <c r="D53" s="487">
        <v>1139</v>
      </c>
      <c r="E53" s="488">
        <f t="shared" si="11"/>
        <v>102.69565217391306</v>
      </c>
      <c r="F53" s="488">
        <f t="shared" si="11"/>
        <v>97.357512953367873</v>
      </c>
      <c r="G53" s="488">
        <f t="shared" si="11"/>
        <v>109.51923076923077</v>
      </c>
      <c r="H53" s="489">
        <f>IF(ISERROR(L53)=TRUE,IF(MONTH(A53)=MONTH(MAX(A$51:A$75)),A53,""),"")</f>
        <v>41883</v>
      </c>
      <c r="I53" s="488">
        <f t="shared" si="12"/>
        <v>102.69565217391306</v>
      </c>
      <c r="J53" s="488">
        <f t="shared" si="10"/>
        <v>97.357512953367873</v>
      </c>
      <c r="K53" s="488">
        <f t="shared" si="10"/>
        <v>109.51923076923077</v>
      </c>
      <c r="L53" s="488" t="e">
        <f t="shared" si="13"/>
        <v>#N/A</v>
      </c>
    </row>
    <row r="54" spans="1:14" ht="15" customHeight="1" x14ac:dyDescent="0.2">
      <c r="A54" s="490" t="s">
        <v>462</v>
      </c>
      <c r="B54" s="487">
        <v>33451</v>
      </c>
      <c r="C54" s="487">
        <v>3796</v>
      </c>
      <c r="D54" s="487">
        <v>1108</v>
      </c>
      <c r="E54" s="488">
        <f t="shared" si="11"/>
        <v>100.30284857571215</v>
      </c>
      <c r="F54" s="488">
        <f t="shared" si="11"/>
        <v>98.341968911917093</v>
      </c>
      <c r="G54" s="488">
        <f t="shared" si="11"/>
        <v>106.53846153846153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33529</v>
      </c>
      <c r="C55" s="487">
        <v>3608</v>
      </c>
      <c r="D55" s="487">
        <v>1088</v>
      </c>
      <c r="E55" s="488">
        <f t="shared" si="11"/>
        <v>100.53673163418291</v>
      </c>
      <c r="F55" s="488">
        <f t="shared" si="11"/>
        <v>93.471502590673566</v>
      </c>
      <c r="G55" s="488">
        <f t="shared" si="11"/>
        <v>104.61538461538463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34220</v>
      </c>
      <c r="C56" s="487">
        <v>3605</v>
      </c>
      <c r="D56" s="487">
        <v>1154</v>
      </c>
      <c r="E56" s="488">
        <f t="shared" si="11"/>
        <v>102.60869565217392</v>
      </c>
      <c r="F56" s="488">
        <f t="shared" si="11"/>
        <v>93.393782383419691</v>
      </c>
      <c r="G56" s="488">
        <f t="shared" si="11"/>
        <v>110.96153846153847</v>
      </c>
      <c r="H56" s="489" t="str">
        <f t="shared" si="14"/>
        <v/>
      </c>
      <c r="I56" s="488" t="str">
        <f t="shared" si="12"/>
        <v/>
      </c>
      <c r="J56" s="488" t="str">
        <f t="shared" si="10"/>
        <v/>
      </c>
      <c r="K56" s="488" t="str">
        <f t="shared" si="10"/>
        <v/>
      </c>
      <c r="L56" s="488" t="e">
        <f t="shared" si="13"/>
        <v>#N/A</v>
      </c>
    </row>
    <row r="57" spans="1:14" ht="15" customHeight="1" x14ac:dyDescent="0.2">
      <c r="A57" s="490">
        <v>42248</v>
      </c>
      <c r="B57" s="487">
        <v>34735</v>
      </c>
      <c r="C57" s="487">
        <v>3554</v>
      </c>
      <c r="D57" s="487">
        <v>1181</v>
      </c>
      <c r="E57" s="488">
        <f t="shared" si="11"/>
        <v>104.15292353823089</v>
      </c>
      <c r="F57" s="488">
        <f t="shared" si="11"/>
        <v>92.07253886010362</v>
      </c>
      <c r="G57" s="488">
        <f t="shared" si="11"/>
        <v>113.55769230769231</v>
      </c>
      <c r="H57" s="489">
        <f t="shared" si="14"/>
        <v>42248</v>
      </c>
      <c r="I57" s="488">
        <f t="shared" si="12"/>
        <v>104.15292353823089</v>
      </c>
      <c r="J57" s="488">
        <f t="shared" si="10"/>
        <v>92.07253886010362</v>
      </c>
      <c r="K57" s="488">
        <f t="shared" si="10"/>
        <v>113.55769230769231</v>
      </c>
      <c r="L57" s="488" t="e">
        <f t="shared" si="13"/>
        <v>#N/A</v>
      </c>
    </row>
    <row r="58" spans="1:14" ht="15" customHeight="1" x14ac:dyDescent="0.2">
      <c r="A58" s="490" t="s">
        <v>465</v>
      </c>
      <c r="B58" s="487">
        <v>34098</v>
      </c>
      <c r="C58" s="487">
        <v>3611</v>
      </c>
      <c r="D58" s="487">
        <v>1170</v>
      </c>
      <c r="E58" s="488">
        <f t="shared" si="11"/>
        <v>102.24287856071963</v>
      </c>
      <c r="F58" s="488">
        <f t="shared" si="11"/>
        <v>93.549222797927456</v>
      </c>
      <c r="G58" s="488">
        <f t="shared" si="11"/>
        <v>112.5</v>
      </c>
      <c r="H58" s="489" t="str">
        <f t="shared" si="14"/>
        <v/>
      </c>
      <c r="I58" s="488" t="str">
        <f t="shared" si="12"/>
        <v/>
      </c>
      <c r="J58" s="488" t="str">
        <f t="shared" si="10"/>
        <v/>
      </c>
      <c r="K58" s="488" t="str">
        <f t="shared" si="10"/>
        <v/>
      </c>
      <c r="L58" s="488" t="e">
        <f t="shared" si="13"/>
        <v>#N/A</v>
      </c>
    </row>
    <row r="59" spans="1:14" ht="15" customHeight="1" x14ac:dyDescent="0.2">
      <c r="A59" s="490" t="s">
        <v>466</v>
      </c>
      <c r="B59" s="487">
        <v>34165</v>
      </c>
      <c r="C59" s="487">
        <v>3559</v>
      </c>
      <c r="D59" s="487">
        <v>1217</v>
      </c>
      <c r="E59" s="488">
        <f t="shared" si="11"/>
        <v>102.44377811094452</v>
      </c>
      <c r="F59" s="488">
        <f t="shared" si="11"/>
        <v>92.202072538860108</v>
      </c>
      <c r="G59" s="488">
        <f t="shared" si="11"/>
        <v>117.01923076923077</v>
      </c>
      <c r="H59" s="489" t="str">
        <f t="shared" si="14"/>
        <v/>
      </c>
      <c r="I59" s="488" t="str">
        <f t="shared" si="12"/>
        <v/>
      </c>
      <c r="J59" s="488" t="str">
        <f t="shared" si="10"/>
        <v/>
      </c>
      <c r="K59" s="488" t="str">
        <f t="shared" si="10"/>
        <v/>
      </c>
      <c r="L59" s="488" t="e">
        <f t="shared" si="13"/>
        <v>#N/A</v>
      </c>
    </row>
    <row r="60" spans="1:14" ht="15" customHeight="1" x14ac:dyDescent="0.2">
      <c r="A60" s="490" t="s">
        <v>467</v>
      </c>
      <c r="B60" s="487">
        <v>34661</v>
      </c>
      <c r="C60" s="487">
        <v>3569</v>
      </c>
      <c r="D60" s="487">
        <v>1223</v>
      </c>
      <c r="E60" s="488">
        <f t="shared" si="11"/>
        <v>103.93103448275862</v>
      </c>
      <c r="F60" s="488">
        <f t="shared" si="11"/>
        <v>92.461139896373055</v>
      </c>
      <c r="G60" s="488">
        <f t="shared" si="11"/>
        <v>117.59615384615385</v>
      </c>
      <c r="H60" s="489" t="str">
        <f t="shared" si="14"/>
        <v/>
      </c>
      <c r="I60" s="488" t="str">
        <f t="shared" si="12"/>
        <v/>
      </c>
      <c r="J60" s="488" t="str">
        <f t="shared" si="10"/>
        <v/>
      </c>
      <c r="K60" s="488" t="str">
        <f t="shared" si="10"/>
        <v/>
      </c>
      <c r="L60" s="488" t="e">
        <f t="shared" si="13"/>
        <v>#N/A</v>
      </c>
    </row>
    <row r="61" spans="1:14" ht="15" customHeight="1" x14ac:dyDescent="0.2">
      <c r="A61" s="490">
        <v>42614</v>
      </c>
      <c r="B61" s="487">
        <v>35035</v>
      </c>
      <c r="C61" s="487">
        <v>3528</v>
      </c>
      <c r="D61" s="487">
        <v>1257</v>
      </c>
      <c r="E61" s="488">
        <f t="shared" si="11"/>
        <v>105.05247376311844</v>
      </c>
      <c r="F61" s="488">
        <f t="shared" si="11"/>
        <v>91.398963730569946</v>
      </c>
      <c r="G61" s="488">
        <f t="shared" si="11"/>
        <v>120.86538461538461</v>
      </c>
      <c r="H61" s="489">
        <f t="shared" si="14"/>
        <v>42614</v>
      </c>
      <c r="I61" s="488">
        <f t="shared" si="12"/>
        <v>105.05247376311844</v>
      </c>
      <c r="J61" s="488">
        <f t="shared" si="10"/>
        <v>91.398963730569946</v>
      </c>
      <c r="K61" s="488">
        <f t="shared" si="10"/>
        <v>120.86538461538461</v>
      </c>
      <c r="L61" s="488" t="e">
        <f t="shared" si="13"/>
        <v>#N/A</v>
      </c>
    </row>
    <row r="62" spans="1:14" ht="15" customHeight="1" x14ac:dyDescent="0.2">
      <c r="A62" s="490" t="s">
        <v>468</v>
      </c>
      <c r="B62" s="487">
        <v>34638</v>
      </c>
      <c r="C62" s="487">
        <v>3519</v>
      </c>
      <c r="D62" s="487">
        <v>1196</v>
      </c>
      <c r="E62" s="488">
        <f t="shared" si="11"/>
        <v>103.86206896551724</v>
      </c>
      <c r="F62" s="488">
        <f t="shared" si="11"/>
        <v>91.165803108808291</v>
      </c>
      <c r="G62" s="488">
        <f t="shared" si="11"/>
        <v>114.99999999999999</v>
      </c>
      <c r="H62" s="489" t="str">
        <f t="shared" si="14"/>
        <v/>
      </c>
      <c r="I62" s="488" t="str">
        <f t="shared" si="12"/>
        <v/>
      </c>
      <c r="J62" s="488" t="str">
        <f t="shared" si="10"/>
        <v/>
      </c>
      <c r="K62" s="488" t="str">
        <f t="shared" si="10"/>
        <v/>
      </c>
      <c r="L62" s="488" t="e">
        <f t="shared" si="13"/>
        <v>#N/A</v>
      </c>
    </row>
    <row r="63" spans="1:14" ht="15" customHeight="1" x14ac:dyDescent="0.2">
      <c r="A63" s="490" t="s">
        <v>469</v>
      </c>
      <c r="B63" s="487">
        <v>34644</v>
      </c>
      <c r="C63" s="487">
        <v>3471</v>
      </c>
      <c r="D63" s="487">
        <v>1208</v>
      </c>
      <c r="E63" s="488">
        <f t="shared" si="11"/>
        <v>103.880059970015</v>
      </c>
      <c r="F63" s="488">
        <f t="shared" si="11"/>
        <v>89.922279792746124</v>
      </c>
      <c r="G63" s="488">
        <f t="shared" si="11"/>
        <v>116.15384615384616</v>
      </c>
      <c r="H63" s="489" t="str">
        <f t="shared" si="14"/>
        <v/>
      </c>
      <c r="I63" s="488" t="str">
        <f t="shared" si="12"/>
        <v/>
      </c>
      <c r="J63" s="488" t="str">
        <f t="shared" si="10"/>
        <v/>
      </c>
      <c r="K63" s="488" t="str">
        <f t="shared" si="10"/>
        <v/>
      </c>
      <c r="L63" s="488" t="e">
        <f t="shared" si="13"/>
        <v>#N/A</v>
      </c>
    </row>
    <row r="64" spans="1:14" ht="15" customHeight="1" x14ac:dyDescent="0.2">
      <c r="A64" s="490" t="s">
        <v>470</v>
      </c>
      <c r="B64" s="487">
        <v>35239</v>
      </c>
      <c r="C64" s="487">
        <v>3517</v>
      </c>
      <c r="D64" s="487">
        <v>1273</v>
      </c>
      <c r="E64" s="488">
        <f t="shared" si="11"/>
        <v>105.66416791604199</v>
      </c>
      <c r="F64" s="488">
        <f t="shared" si="11"/>
        <v>91.113989637305707</v>
      </c>
      <c r="G64" s="488">
        <f t="shared" si="11"/>
        <v>122.40384615384616</v>
      </c>
      <c r="H64" s="489" t="str">
        <f t="shared" si="14"/>
        <v/>
      </c>
      <c r="I64" s="488" t="str">
        <f t="shared" si="12"/>
        <v/>
      </c>
      <c r="J64" s="488" t="str">
        <f t="shared" si="10"/>
        <v/>
      </c>
      <c r="K64" s="488" t="str">
        <f t="shared" si="10"/>
        <v/>
      </c>
      <c r="L64" s="488" t="e">
        <f t="shared" si="13"/>
        <v>#N/A</v>
      </c>
    </row>
    <row r="65" spans="1:12" ht="15" customHeight="1" x14ac:dyDescent="0.2">
      <c r="A65" s="490">
        <v>42979</v>
      </c>
      <c r="B65" s="487">
        <v>35677</v>
      </c>
      <c r="C65" s="487">
        <v>3481</v>
      </c>
      <c r="D65" s="487">
        <v>1316</v>
      </c>
      <c r="E65" s="488">
        <f t="shared" si="11"/>
        <v>106.97751124437782</v>
      </c>
      <c r="F65" s="488">
        <f t="shared" si="11"/>
        <v>90.181347150259072</v>
      </c>
      <c r="G65" s="488">
        <f t="shared" si="11"/>
        <v>126.53846153846153</v>
      </c>
      <c r="H65" s="489">
        <f t="shared" si="14"/>
        <v>42979</v>
      </c>
      <c r="I65" s="488">
        <f t="shared" si="12"/>
        <v>106.97751124437782</v>
      </c>
      <c r="J65" s="488">
        <f t="shared" si="10"/>
        <v>90.181347150259072</v>
      </c>
      <c r="K65" s="488">
        <f t="shared" si="10"/>
        <v>126.53846153846153</v>
      </c>
      <c r="L65" s="488" t="e">
        <f t="shared" si="13"/>
        <v>#N/A</v>
      </c>
    </row>
    <row r="66" spans="1:12" ht="15" customHeight="1" x14ac:dyDescent="0.2">
      <c r="A66" s="490" t="s">
        <v>471</v>
      </c>
      <c r="B66" s="487">
        <v>35310</v>
      </c>
      <c r="C66" s="487">
        <v>3653</v>
      </c>
      <c r="D66" s="487">
        <v>1417</v>
      </c>
      <c r="E66" s="488">
        <f t="shared" si="11"/>
        <v>105.87706146926537</v>
      </c>
      <c r="F66" s="488">
        <f t="shared" si="11"/>
        <v>94.637305699481871</v>
      </c>
      <c r="G66" s="488">
        <f t="shared" si="11"/>
        <v>136.25</v>
      </c>
      <c r="H66" s="489" t="str">
        <f t="shared" si="14"/>
        <v/>
      </c>
      <c r="I66" s="488" t="str">
        <f t="shared" si="12"/>
        <v/>
      </c>
      <c r="J66" s="488" t="str">
        <f t="shared" si="10"/>
        <v/>
      </c>
      <c r="K66" s="488" t="str">
        <f t="shared" si="10"/>
        <v/>
      </c>
      <c r="L66" s="488" t="e">
        <f t="shared" si="13"/>
        <v>#N/A</v>
      </c>
    </row>
    <row r="67" spans="1:12" ht="15" customHeight="1" x14ac:dyDescent="0.2">
      <c r="A67" s="490" t="s">
        <v>472</v>
      </c>
      <c r="B67" s="487">
        <v>34745</v>
      </c>
      <c r="C67" s="487">
        <v>3630</v>
      </c>
      <c r="D67" s="487">
        <v>1401</v>
      </c>
      <c r="E67" s="488">
        <f t="shared" si="11"/>
        <v>104.18290854572714</v>
      </c>
      <c r="F67" s="488">
        <f t="shared" si="11"/>
        <v>94.041450777202073</v>
      </c>
      <c r="G67" s="488">
        <f t="shared" si="11"/>
        <v>134.71153846153848</v>
      </c>
      <c r="H67" s="489" t="str">
        <f t="shared" si="14"/>
        <v/>
      </c>
      <c r="I67" s="488" t="str">
        <f t="shared" si="12"/>
        <v/>
      </c>
      <c r="J67" s="488" t="str">
        <f t="shared" si="12"/>
        <v/>
      </c>
      <c r="K67" s="488" t="str">
        <f t="shared" si="12"/>
        <v/>
      </c>
      <c r="L67" s="488" t="e">
        <f t="shared" si="13"/>
        <v>#N/A</v>
      </c>
    </row>
    <row r="68" spans="1:12" ht="15" customHeight="1" x14ac:dyDescent="0.2">
      <c r="A68" s="490" t="s">
        <v>473</v>
      </c>
      <c r="B68" s="487">
        <v>35281</v>
      </c>
      <c r="C68" s="487">
        <v>3689</v>
      </c>
      <c r="D68" s="487">
        <v>1424</v>
      </c>
      <c r="E68" s="488">
        <f t="shared" si="11"/>
        <v>105.79010494752623</v>
      </c>
      <c r="F68" s="488">
        <f t="shared" si="11"/>
        <v>95.569948186528492</v>
      </c>
      <c r="G68" s="488">
        <f t="shared" si="11"/>
        <v>136.92307692307693</v>
      </c>
      <c r="H68" s="489" t="str">
        <f t="shared" si="14"/>
        <v/>
      </c>
      <c r="I68" s="488" t="str">
        <f t="shared" si="12"/>
        <v/>
      </c>
      <c r="J68" s="488" t="str">
        <f t="shared" si="12"/>
        <v/>
      </c>
      <c r="K68" s="488" t="str">
        <f t="shared" si="12"/>
        <v/>
      </c>
      <c r="L68" s="488" t="e">
        <f t="shared" si="13"/>
        <v>#N/A</v>
      </c>
    </row>
    <row r="69" spans="1:12" ht="15" customHeight="1" x14ac:dyDescent="0.2">
      <c r="A69" s="490">
        <v>43344</v>
      </c>
      <c r="B69" s="487">
        <v>35992</v>
      </c>
      <c r="C69" s="487">
        <v>3712</v>
      </c>
      <c r="D69" s="487">
        <v>1494</v>
      </c>
      <c r="E69" s="488">
        <f t="shared" si="11"/>
        <v>107.92203898050974</v>
      </c>
      <c r="F69" s="488">
        <f t="shared" si="11"/>
        <v>96.165803108808291</v>
      </c>
      <c r="G69" s="488">
        <f t="shared" si="11"/>
        <v>143.65384615384616</v>
      </c>
      <c r="H69" s="489">
        <f t="shared" si="14"/>
        <v>43344</v>
      </c>
      <c r="I69" s="488">
        <f t="shared" si="12"/>
        <v>107.92203898050974</v>
      </c>
      <c r="J69" s="488">
        <f t="shared" si="12"/>
        <v>96.165803108808291</v>
      </c>
      <c r="K69" s="488">
        <f t="shared" si="12"/>
        <v>143.65384615384616</v>
      </c>
      <c r="L69" s="488" t="e">
        <f t="shared" si="13"/>
        <v>#N/A</v>
      </c>
    </row>
    <row r="70" spans="1:12" ht="15" customHeight="1" x14ac:dyDescent="0.2">
      <c r="A70" s="490" t="s">
        <v>474</v>
      </c>
      <c r="B70" s="487">
        <v>35602</v>
      </c>
      <c r="C70" s="487">
        <v>3668</v>
      </c>
      <c r="D70" s="487">
        <v>1456</v>
      </c>
      <c r="E70" s="488">
        <f t="shared" si="11"/>
        <v>106.75262368815592</v>
      </c>
      <c r="F70" s="488">
        <f t="shared" si="11"/>
        <v>95.025906735751292</v>
      </c>
      <c r="G70" s="488">
        <f t="shared" si="11"/>
        <v>140</v>
      </c>
      <c r="H70" s="489" t="str">
        <f t="shared" si="14"/>
        <v/>
      </c>
      <c r="I70" s="488" t="str">
        <f t="shared" si="12"/>
        <v/>
      </c>
      <c r="J70" s="488" t="str">
        <f t="shared" si="12"/>
        <v/>
      </c>
      <c r="K70" s="488" t="str">
        <f t="shared" si="12"/>
        <v/>
      </c>
      <c r="L70" s="488" t="e">
        <f t="shared" si="13"/>
        <v>#N/A</v>
      </c>
    </row>
    <row r="71" spans="1:12" ht="15" customHeight="1" x14ac:dyDescent="0.2">
      <c r="A71" s="490" t="s">
        <v>475</v>
      </c>
      <c r="B71" s="487">
        <v>35444</v>
      </c>
      <c r="C71" s="487">
        <v>3272</v>
      </c>
      <c r="D71" s="487">
        <v>1240</v>
      </c>
      <c r="E71" s="491">
        <f t="shared" ref="E71:G75" si="15">IF($A$51=37802,IF(COUNTBLANK(B$51:B$70)&gt;0,#N/A,IF(ISBLANK(B71)=FALSE,B71/B$51*100,#N/A)),IF(COUNTBLANK(B$51:B$75)&gt;0,#N/A,B71/B$51*100))</f>
        <v>106.27886056971514</v>
      </c>
      <c r="F71" s="491">
        <f t="shared" si="15"/>
        <v>84.766839378238345</v>
      </c>
      <c r="G71" s="491">
        <f t="shared" si="15"/>
        <v>119.23076923076923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35649</v>
      </c>
      <c r="C72" s="487">
        <v>3287</v>
      </c>
      <c r="D72" s="487">
        <v>1295</v>
      </c>
      <c r="E72" s="491">
        <f t="shared" si="15"/>
        <v>106.89355322338831</v>
      </c>
      <c r="F72" s="491">
        <f t="shared" si="15"/>
        <v>85.15544041450778</v>
      </c>
      <c r="G72" s="491">
        <f t="shared" si="15"/>
        <v>124.51923076923077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36222</v>
      </c>
      <c r="C73" s="487">
        <v>3203</v>
      </c>
      <c r="D73" s="487">
        <v>1338</v>
      </c>
      <c r="E73" s="491">
        <f t="shared" si="15"/>
        <v>108.61169415292353</v>
      </c>
      <c r="F73" s="491">
        <f t="shared" si="15"/>
        <v>82.979274611398964</v>
      </c>
      <c r="G73" s="491">
        <f t="shared" si="15"/>
        <v>128.65384615384616</v>
      </c>
      <c r="H73" s="492">
        <f>IF(A$51=37802,IF(ISERROR(L73)=TRUE,IF(ISBLANK(A73)=FALSE,IF(MONTH(A73)=MONTH(MAX(A$51:A$75)),A73,""),""),""),IF(ISERROR(L73)=TRUE,IF(MONTH(A73)=MONTH(MAX(A$51:A$75)),A73,""),""))</f>
        <v>43709</v>
      </c>
      <c r="I73" s="488">
        <f t="shared" si="12"/>
        <v>108.61169415292353</v>
      </c>
      <c r="J73" s="488">
        <f t="shared" si="12"/>
        <v>82.979274611398964</v>
      </c>
      <c r="K73" s="488">
        <f t="shared" si="12"/>
        <v>128.65384615384616</v>
      </c>
      <c r="L73" s="488" t="e">
        <f t="shared" si="13"/>
        <v>#N/A</v>
      </c>
    </row>
    <row r="74" spans="1:12" ht="15" customHeight="1" x14ac:dyDescent="0.2">
      <c r="A74" s="490" t="s">
        <v>477</v>
      </c>
      <c r="B74" s="487">
        <v>35750</v>
      </c>
      <c r="C74" s="487">
        <v>3182</v>
      </c>
      <c r="D74" s="487">
        <v>1370</v>
      </c>
      <c r="E74" s="491">
        <f t="shared" si="15"/>
        <v>107.19640179910046</v>
      </c>
      <c r="F74" s="491">
        <f t="shared" si="15"/>
        <v>82.435233160621763</v>
      </c>
      <c r="G74" s="491">
        <f t="shared" si="15"/>
        <v>131.73076923076923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35574</v>
      </c>
      <c r="C75" s="493">
        <v>3075</v>
      </c>
      <c r="D75" s="493">
        <v>1308</v>
      </c>
      <c r="E75" s="491">
        <f t="shared" si="15"/>
        <v>106.66866566716642</v>
      </c>
      <c r="F75" s="491">
        <f t="shared" si="15"/>
        <v>79.663212435233163</v>
      </c>
      <c r="G75" s="491">
        <f t="shared" si="15"/>
        <v>125.76923076923077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108.61169415292353</v>
      </c>
      <c r="J77" s="488">
        <f>IF(J75&lt;&gt;"",J75,IF(J74&lt;&gt;"",J74,IF(J73&lt;&gt;"",J73,IF(J72&lt;&gt;"",J72,IF(J71&lt;&gt;"",J71,IF(J70&lt;&gt;"",J70,""))))))</f>
        <v>82.979274611398964</v>
      </c>
      <c r="K77" s="488">
        <f>IF(K75&lt;&gt;"",K75,IF(K74&lt;&gt;"",K74,IF(K73&lt;&gt;"",K73,IF(K72&lt;&gt;"",K72,IF(K71&lt;&gt;"",K71,IF(K70&lt;&gt;"",K70,""))))))</f>
        <v>128.65384615384616</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+8,6%</v>
      </c>
      <c r="J79" s="488" t="str">
        <f>"GeB - ausschließlich: "&amp;IF(J77&gt;100,"+","")&amp;TEXT(J77-100,"0,0")&amp;"%"</f>
        <v>GeB - ausschließlich: -17,0%</v>
      </c>
      <c r="K79" s="488" t="str">
        <f>"GeB - im Nebenjob: "&amp;IF(K77&gt;100,"+","")&amp;TEXT(K77-100,"0,0")&amp;"%"</f>
        <v>GeB - im Nebenjob: +28,7%</v>
      </c>
    </row>
    <row r="81" spans="9:9" ht="15" customHeight="1" x14ac:dyDescent="0.2">
      <c r="I81" s="488" t="str">
        <f>IF(ISERROR(HLOOKUP(1,I$78:K$79,2,FALSE)),"",HLOOKUP(1,I$78:K$79,2,FALSE))</f>
        <v>GeB - im Nebenjob: +28,7%</v>
      </c>
    </row>
    <row r="82" spans="9:9" ht="15" customHeight="1" x14ac:dyDescent="0.2">
      <c r="I82" s="488" t="str">
        <f>IF(ISERROR(HLOOKUP(2,I$78:K$79,2,FALSE)),"",HLOOKUP(2,I$78:K$79,2,FALSE))</f>
        <v>SvB: +8,6%</v>
      </c>
    </row>
    <row r="83" spans="9:9" ht="15" customHeight="1" x14ac:dyDescent="0.2">
      <c r="I83" s="488" t="str">
        <f>IF(ISERROR(HLOOKUP(3,I$78:K$79,2,FALSE)),"",HLOOKUP(3,I$78:K$79,2,FALSE))</f>
        <v>GeB - ausschließlich: -17,0%</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35574</v>
      </c>
      <c r="E12" s="114">
        <v>35750</v>
      </c>
      <c r="F12" s="114">
        <v>36222</v>
      </c>
      <c r="G12" s="114">
        <v>35649</v>
      </c>
      <c r="H12" s="114">
        <v>35444</v>
      </c>
      <c r="I12" s="115">
        <v>130</v>
      </c>
      <c r="J12" s="116">
        <v>0.3667757589436858</v>
      </c>
      <c r="N12" s="117"/>
    </row>
    <row r="13" spans="1:15" s="110" customFormat="1" ht="13.5" customHeight="1" x14ac:dyDescent="0.2">
      <c r="A13" s="118" t="s">
        <v>105</v>
      </c>
      <c r="B13" s="119" t="s">
        <v>106</v>
      </c>
      <c r="C13" s="113">
        <v>49.505256648113793</v>
      </c>
      <c r="D13" s="114">
        <v>17611</v>
      </c>
      <c r="E13" s="114">
        <v>17651</v>
      </c>
      <c r="F13" s="114">
        <v>17981</v>
      </c>
      <c r="G13" s="114">
        <v>17645</v>
      </c>
      <c r="H13" s="114">
        <v>17482</v>
      </c>
      <c r="I13" s="115">
        <v>129</v>
      </c>
      <c r="J13" s="116">
        <v>0.73790184189452013</v>
      </c>
    </row>
    <row r="14" spans="1:15" s="110" customFormat="1" ht="13.5" customHeight="1" x14ac:dyDescent="0.2">
      <c r="A14" s="120"/>
      <c r="B14" s="119" t="s">
        <v>107</v>
      </c>
      <c r="C14" s="113">
        <v>50.494743351886207</v>
      </c>
      <c r="D14" s="114">
        <v>17963</v>
      </c>
      <c r="E14" s="114">
        <v>18099</v>
      </c>
      <c r="F14" s="114">
        <v>18241</v>
      </c>
      <c r="G14" s="114">
        <v>18004</v>
      </c>
      <c r="H14" s="114">
        <v>17962</v>
      </c>
      <c r="I14" s="115">
        <v>1</v>
      </c>
      <c r="J14" s="116">
        <v>5.5673087629439927E-3</v>
      </c>
    </row>
    <row r="15" spans="1:15" s="110" customFormat="1" ht="13.5" customHeight="1" x14ac:dyDescent="0.2">
      <c r="A15" s="118" t="s">
        <v>105</v>
      </c>
      <c r="B15" s="121" t="s">
        <v>108</v>
      </c>
      <c r="C15" s="113">
        <v>7.9355709225839099</v>
      </c>
      <c r="D15" s="114">
        <v>2823</v>
      </c>
      <c r="E15" s="114">
        <v>2904</v>
      </c>
      <c r="F15" s="114">
        <v>2896</v>
      </c>
      <c r="G15" s="114">
        <v>2586</v>
      </c>
      <c r="H15" s="114">
        <v>2607</v>
      </c>
      <c r="I15" s="115">
        <v>216</v>
      </c>
      <c r="J15" s="116">
        <v>8.2853855005753747</v>
      </c>
    </row>
    <row r="16" spans="1:15" s="110" customFormat="1" ht="13.5" customHeight="1" x14ac:dyDescent="0.2">
      <c r="A16" s="118"/>
      <c r="B16" s="121" t="s">
        <v>109</v>
      </c>
      <c r="C16" s="113">
        <v>65.578793500871427</v>
      </c>
      <c r="D16" s="114">
        <v>23329</v>
      </c>
      <c r="E16" s="114">
        <v>23387</v>
      </c>
      <c r="F16" s="114">
        <v>23829</v>
      </c>
      <c r="G16" s="114">
        <v>23719</v>
      </c>
      <c r="H16" s="114">
        <v>23670</v>
      </c>
      <c r="I16" s="115">
        <v>-341</v>
      </c>
      <c r="J16" s="116">
        <v>-1.4406421630756232</v>
      </c>
    </row>
    <row r="17" spans="1:10" s="110" customFormat="1" ht="13.5" customHeight="1" x14ac:dyDescent="0.2">
      <c r="A17" s="118"/>
      <c r="B17" s="121" t="s">
        <v>110</v>
      </c>
      <c r="C17" s="113">
        <v>25.560802833530108</v>
      </c>
      <c r="D17" s="114">
        <v>9093</v>
      </c>
      <c r="E17" s="114">
        <v>9140</v>
      </c>
      <c r="F17" s="114">
        <v>9168</v>
      </c>
      <c r="G17" s="114">
        <v>9029</v>
      </c>
      <c r="H17" s="114">
        <v>8865</v>
      </c>
      <c r="I17" s="115">
        <v>228</v>
      </c>
      <c r="J17" s="116">
        <v>2.5719120135363789</v>
      </c>
    </row>
    <row r="18" spans="1:10" s="110" customFormat="1" ht="13.5" customHeight="1" x14ac:dyDescent="0.2">
      <c r="A18" s="120"/>
      <c r="B18" s="121" t="s">
        <v>111</v>
      </c>
      <c r="C18" s="113">
        <v>0.9248327430145612</v>
      </c>
      <c r="D18" s="114">
        <v>329</v>
      </c>
      <c r="E18" s="114">
        <v>319</v>
      </c>
      <c r="F18" s="114">
        <v>329</v>
      </c>
      <c r="G18" s="114">
        <v>315</v>
      </c>
      <c r="H18" s="114">
        <v>302</v>
      </c>
      <c r="I18" s="115">
        <v>27</v>
      </c>
      <c r="J18" s="116">
        <v>8.9403973509933774</v>
      </c>
    </row>
    <row r="19" spans="1:10" s="110" customFormat="1" ht="13.5" customHeight="1" x14ac:dyDescent="0.2">
      <c r="A19" s="120"/>
      <c r="B19" s="121" t="s">
        <v>112</v>
      </c>
      <c r="C19" s="113">
        <v>0.27548209366391185</v>
      </c>
      <c r="D19" s="114">
        <v>98</v>
      </c>
      <c r="E19" s="114">
        <v>87</v>
      </c>
      <c r="F19" s="114">
        <v>94</v>
      </c>
      <c r="G19" s="114">
        <v>71</v>
      </c>
      <c r="H19" s="114">
        <v>78</v>
      </c>
      <c r="I19" s="115">
        <v>20</v>
      </c>
      <c r="J19" s="116">
        <v>25.641025641025642</v>
      </c>
    </row>
    <row r="20" spans="1:10" s="110" customFormat="1" ht="13.5" customHeight="1" x14ac:dyDescent="0.2">
      <c r="A20" s="118" t="s">
        <v>113</v>
      </c>
      <c r="B20" s="122" t="s">
        <v>114</v>
      </c>
      <c r="C20" s="113">
        <v>67.136110642604152</v>
      </c>
      <c r="D20" s="114">
        <v>23883</v>
      </c>
      <c r="E20" s="114">
        <v>24118</v>
      </c>
      <c r="F20" s="114">
        <v>24441</v>
      </c>
      <c r="G20" s="114">
        <v>24101</v>
      </c>
      <c r="H20" s="114">
        <v>24052</v>
      </c>
      <c r="I20" s="115">
        <v>-169</v>
      </c>
      <c r="J20" s="116">
        <v>-0.70264427074671543</v>
      </c>
    </row>
    <row r="21" spans="1:10" s="110" customFormat="1" ht="13.5" customHeight="1" x14ac:dyDescent="0.2">
      <c r="A21" s="120"/>
      <c r="B21" s="122" t="s">
        <v>115</v>
      </c>
      <c r="C21" s="113">
        <v>32.863889357395848</v>
      </c>
      <c r="D21" s="114">
        <v>11691</v>
      </c>
      <c r="E21" s="114">
        <v>11632</v>
      </c>
      <c r="F21" s="114">
        <v>11781</v>
      </c>
      <c r="G21" s="114">
        <v>11548</v>
      </c>
      <c r="H21" s="114">
        <v>11392</v>
      </c>
      <c r="I21" s="115">
        <v>299</v>
      </c>
      <c r="J21" s="116">
        <v>2.6246488764044944</v>
      </c>
    </row>
    <row r="22" spans="1:10" s="110" customFormat="1" ht="13.5" customHeight="1" x14ac:dyDescent="0.2">
      <c r="A22" s="118" t="s">
        <v>113</v>
      </c>
      <c r="B22" s="122" t="s">
        <v>116</v>
      </c>
      <c r="C22" s="113">
        <v>96.63518299881936</v>
      </c>
      <c r="D22" s="114">
        <v>34377</v>
      </c>
      <c r="E22" s="114">
        <v>34587</v>
      </c>
      <c r="F22" s="114">
        <v>34985</v>
      </c>
      <c r="G22" s="114">
        <v>34457</v>
      </c>
      <c r="H22" s="114">
        <v>34323</v>
      </c>
      <c r="I22" s="115">
        <v>54</v>
      </c>
      <c r="J22" s="116">
        <v>0.15732890481601258</v>
      </c>
    </row>
    <row r="23" spans="1:10" s="110" customFormat="1" ht="13.5" customHeight="1" x14ac:dyDescent="0.2">
      <c r="A23" s="123"/>
      <c r="B23" s="124" t="s">
        <v>117</v>
      </c>
      <c r="C23" s="125">
        <v>3.3338955416877494</v>
      </c>
      <c r="D23" s="114">
        <v>1186</v>
      </c>
      <c r="E23" s="114">
        <v>1152</v>
      </c>
      <c r="F23" s="114">
        <v>1224</v>
      </c>
      <c r="G23" s="114">
        <v>1175</v>
      </c>
      <c r="H23" s="114">
        <v>1106</v>
      </c>
      <c r="I23" s="115">
        <v>80</v>
      </c>
      <c r="J23" s="116">
        <v>7.2332730560578664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4383</v>
      </c>
      <c r="E26" s="114">
        <v>4552</v>
      </c>
      <c r="F26" s="114">
        <v>4541</v>
      </c>
      <c r="G26" s="114">
        <v>4582</v>
      </c>
      <c r="H26" s="140">
        <v>4512</v>
      </c>
      <c r="I26" s="115">
        <v>-129</v>
      </c>
      <c r="J26" s="116">
        <v>-2.8590425531914891</v>
      </c>
    </row>
    <row r="27" spans="1:10" s="110" customFormat="1" ht="13.5" customHeight="1" x14ac:dyDescent="0.2">
      <c r="A27" s="118" t="s">
        <v>105</v>
      </c>
      <c r="B27" s="119" t="s">
        <v>106</v>
      </c>
      <c r="C27" s="113">
        <v>44.581336983801052</v>
      </c>
      <c r="D27" s="115">
        <v>1954</v>
      </c>
      <c r="E27" s="114">
        <v>2014</v>
      </c>
      <c r="F27" s="114">
        <v>2038</v>
      </c>
      <c r="G27" s="114">
        <v>2055</v>
      </c>
      <c r="H27" s="140">
        <v>2000</v>
      </c>
      <c r="I27" s="115">
        <v>-46</v>
      </c>
      <c r="J27" s="116">
        <v>-2.2999999999999998</v>
      </c>
    </row>
    <row r="28" spans="1:10" s="110" customFormat="1" ht="13.5" customHeight="1" x14ac:dyDescent="0.2">
      <c r="A28" s="120"/>
      <c r="B28" s="119" t="s">
        <v>107</v>
      </c>
      <c r="C28" s="113">
        <v>55.418663016198948</v>
      </c>
      <c r="D28" s="115">
        <v>2429</v>
      </c>
      <c r="E28" s="114">
        <v>2538</v>
      </c>
      <c r="F28" s="114">
        <v>2503</v>
      </c>
      <c r="G28" s="114">
        <v>2527</v>
      </c>
      <c r="H28" s="140">
        <v>2512</v>
      </c>
      <c r="I28" s="115">
        <v>-83</v>
      </c>
      <c r="J28" s="116">
        <v>-3.3041401273885351</v>
      </c>
    </row>
    <row r="29" spans="1:10" s="110" customFormat="1" ht="13.5" customHeight="1" x14ac:dyDescent="0.2">
      <c r="A29" s="118" t="s">
        <v>105</v>
      </c>
      <c r="B29" s="121" t="s">
        <v>108</v>
      </c>
      <c r="C29" s="113">
        <v>11.909650924024641</v>
      </c>
      <c r="D29" s="115">
        <v>522</v>
      </c>
      <c r="E29" s="114">
        <v>563</v>
      </c>
      <c r="F29" s="114">
        <v>552</v>
      </c>
      <c r="G29" s="114">
        <v>605</v>
      </c>
      <c r="H29" s="140">
        <v>555</v>
      </c>
      <c r="I29" s="115">
        <v>-33</v>
      </c>
      <c r="J29" s="116">
        <v>-5.9459459459459456</v>
      </c>
    </row>
    <row r="30" spans="1:10" s="110" customFormat="1" ht="13.5" customHeight="1" x14ac:dyDescent="0.2">
      <c r="A30" s="118"/>
      <c r="B30" s="121" t="s">
        <v>109</v>
      </c>
      <c r="C30" s="113">
        <v>38.215833903718917</v>
      </c>
      <c r="D30" s="115">
        <v>1675</v>
      </c>
      <c r="E30" s="114">
        <v>1750</v>
      </c>
      <c r="F30" s="114">
        <v>1735</v>
      </c>
      <c r="G30" s="114">
        <v>1731</v>
      </c>
      <c r="H30" s="140">
        <v>1762</v>
      </c>
      <c r="I30" s="115">
        <v>-87</v>
      </c>
      <c r="J30" s="116">
        <v>-4.937570942111237</v>
      </c>
    </row>
    <row r="31" spans="1:10" s="110" customFormat="1" ht="13.5" customHeight="1" x14ac:dyDescent="0.2">
      <c r="A31" s="118"/>
      <c r="B31" s="121" t="s">
        <v>110</v>
      </c>
      <c r="C31" s="113">
        <v>25.462012320328544</v>
      </c>
      <c r="D31" s="115">
        <v>1116</v>
      </c>
      <c r="E31" s="114">
        <v>1139</v>
      </c>
      <c r="F31" s="114">
        <v>1145</v>
      </c>
      <c r="G31" s="114">
        <v>1165</v>
      </c>
      <c r="H31" s="140">
        <v>1192</v>
      </c>
      <c r="I31" s="115">
        <v>-76</v>
      </c>
      <c r="J31" s="116">
        <v>-6.375838926174497</v>
      </c>
    </row>
    <row r="32" spans="1:10" s="110" customFormat="1" ht="13.5" customHeight="1" x14ac:dyDescent="0.2">
      <c r="A32" s="120"/>
      <c r="B32" s="121" t="s">
        <v>111</v>
      </c>
      <c r="C32" s="113">
        <v>24.412502851927904</v>
      </c>
      <c r="D32" s="115">
        <v>1070</v>
      </c>
      <c r="E32" s="114">
        <v>1100</v>
      </c>
      <c r="F32" s="114">
        <v>1109</v>
      </c>
      <c r="G32" s="114">
        <v>1081</v>
      </c>
      <c r="H32" s="140">
        <v>1003</v>
      </c>
      <c r="I32" s="115">
        <v>67</v>
      </c>
      <c r="J32" s="116">
        <v>6.6799601196410769</v>
      </c>
    </row>
    <row r="33" spans="1:10" s="110" customFormat="1" ht="13.5" customHeight="1" x14ac:dyDescent="0.2">
      <c r="A33" s="120"/>
      <c r="B33" s="121" t="s">
        <v>112</v>
      </c>
      <c r="C33" s="113">
        <v>3.4679443303673283</v>
      </c>
      <c r="D33" s="115">
        <v>152</v>
      </c>
      <c r="E33" s="114">
        <v>152</v>
      </c>
      <c r="F33" s="114">
        <v>169</v>
      </c>
      <c r="G33" s="114">
        <v>138</v>
      </c>
      <c r="H33" s="140">
        <v>110</v>
      </c>
      <c r="I33" s="115">
        <v>42</v>
      </c>
      <c r="J33" s="116">
        <v>38.18181818181818</v>
      </c>
    </row>
    <row r="34" spans="1:10" s="110" customFormat="1" ht="13.5" customHeight="1" x14ac:dyDescent="0.2">
      <c r="A34" s="118" t="s">
        <v>113</v>
      </c>
      <c r="B34" s="122" t="s">
        <v>116</v>
      </c>
      <c r="C34" s="113">
        <v>97.376226328998399</v>
      </c>
      <c r="D34" s="115">
        <v>4268</v>
      </c>
      <c r="E34" s="114">
        <v>4436</v>
      </c>
      <c r="F34" s="114">
        <v>4421</v>
      </c>
      <c r="G34" s="114">
        <v>4474</v>
      </c>
      <c r="H34" s="140">
        <v>4400</v>
      </c>
      <c r="I34" s="115">
        <v>-132</v>
      </c>
      <c r="J34" s="116">
        <v>-3</v>
      </c>
    </row>
    <row r="35" spans="1:10" s="110" customFormat="1" ht="13.5" customHeight="1" x14ac:dyDescent="0.2">
      <c r="A35" s="118"/>
      <c r="B35" s="119" t="s">
        <v>117</v>
      </c>
      <c r="C35" s="113">
        <v>2.4184348619666896</v>
      </c>
      <c r="D35" s="115">
        <v>106</v>
      </c>
      <c r="E35" s="114">
        <v>107</v>
      </c>
      <c r="F35" s="114">
        <v>112</v>
      </c>
      <c r="G35" s="114">
        <v>100</v>
      </c>
      <c r="H35" s="140">
        <v>105</v>
      </c>
      <c r="I35" s="115">
        <v>1</v>
      </c>
      <c r="J35" s="116">
        <v>0.95238095238095233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3075</v>
      </c>
      <c r="E37" s="114">
        <v>3182</v>
      </c>
      <c r="F37" s="114">
        <v>3203</v>
      </c>
      <c r="G37" s="114">
        <v>3287</v>
      </c>
      <c r="H37" s="140">
        <v>3272</v>
      </c>
      <c r="I37" s="115">
        <v>-197</v>
      </c>
      <c r="J37" s="116">
        <v>-6.0207823960880198</v>
      </c>
    </row>
    <row r="38" spans="1:10" s="110" customFormat="1" ht="13.5" customHeight="1" x14ac:dyDescent="0.2">
      <c r="A38" s="118" t="s">
        <v>105</v>
      </c>
      <c r="B38" s="119" t="s">
        <v>106</v>
      </c>
      <c r="C38" s="113">
        <v>47.544715447154474</v>
      </c>
      <c r="D38" s="115">
        <v>1462</v>
      </c>
      <c r="E38" s="114">
        <v>1526</v>
      </c>
      <c r="F38" s="114">
        <v>1541</v>
      </c>
      <c r="G38" s="114">
        <v>1581</v>
      </c>
      <c r="H38" s="140">
        <v>1547</v>
      </c>
      <c r="I38" s="115">
        <v>-85</v>
      </c>
      <c r="J38" s="116">
        <v>-5.4945054945054945</v>
      </c>
    </row>
    <row r="39" spans="1:10" s="110" customFormat="1" ht="13.5" customHeight="1" x14ac:dyDescent="0.2">
      <c r="A39" s="120"/>
      <c r="B39" s="119" t="s">
        <v>107</v>
      </c>
      <c r="C39" s="113">
        <v>52.455284552845526</v>
      </c>
      <c r="D39" s="115">
        <v>1613</v>
      </c>
      <c r="E39" s="114">
        <v>1656</v>
      </c>
      <c r="F39" s="114">
        <v>1662</v>
      </c>
      <c r="G39" s="114">
        <v>1706</v>
      </c>
      <c r="H39" s="140">
        <v>1725</v>
      </c>
      <c r="I39" s="115">
        <v>-112</v>
      </c>
      <c r="J39" s="116">
        <v>-6.4927536231884062</v>
      </c>
    </row>
    <row r="40" spans="1:10" s="110" customFormat="1" ht="13.5" customHeight="1" x14ac:dyDescent="0.2">
      <c r="A40" s="118" t="s">
        <v>105</v>
      </c>
      <c r="B40" s="121" t="s">
        <v>108</v>
      </c>
      <c r="C40" s="113">
        <v>13.040650406504065</v>
      </c>
      <c r="D40" s="115">
        <v>401</v>
      </c>
      <c r="E40" s="114">
        <v>417</v>
      </c>
      <c r="F40" s="114">
        <v>424</v>
      </c>
      <c r="G40" s="114">
        <v>493</v>
      </c>
      <c r="H40" s="140">
        <v>461</v>
      </c>
      <c r="I40" s="115">
        <v>-60</v>
      </c>
      <c r="J40" s="116">
        <v>-13.015184381778742</v>
      </c>
    </row>
    <row r="41" spans="1:10" s="110" customFormat="1" ht="13.5" customHeight="1" x14ac:dyDescent="0.2">
      <c r="A41" s="118"/>
      <c r="B41" s="121" t="s">
        <v>109</v>
      </c>
      <c r="C41" s="113">
        <v>25.105691056910569</v>
      </c>
      <c r="D41" s="115">
        <v>772</v>
      </c>
      <c r="E41" s="114">
        <v>811</v>
      </c>
      <c r="F41" s="114">
        <v>809</v>
      </c>
      <c r="G41" s="114">
        <v>835</v>
      </c>
      <c r="H41" s="140">
        <v>895</v>
      </c>
      <c r="I41" s="115">
        <v>-123</v>
      </c>
      <c r="J41" s="116">
        <v>-13.743016759776536</v>
      </c>
    </row>
    <row r="42" spans="1:10" s="110" customFormat="1" ht="13.5" customHeight="1" x14ac:dyDescent="0.2">
      <c r="A42" s="118"/>
      <c r="B42" s="121" t="s">
        <v>110</v>
      </c>
      <c r="C42" s="113">
        <v>27.54471544715447</v>
      </c>
      <c r="D42" s="115">
        <v>847</v>
      </c>
      <c r="E42" s="114">
        <v>867</v>
      </c>
      <c r="F42" s="114">
        <v>875</v>
      </c>
      <c r="G42" s="114">
        <v>893</v>
      </c>
      <c r="H42" s="140">
        <v>926</v>
      </c>
      <c r="I42" s="115">
        <v>-79</v>
      </c>
      <c r="J42" s="116">
        <v>-8.5313174946004313</v>
      </c>
    </row>
    <row r="43" spans="1:10" s="110" customFormat="1" ht="13.5" customHeight="1" x14ac:dyDescent="0.2">
      <c r="A43" s="120"/>
      <c r="B43" s="121" t="s">
        <v>111</v>
      </c>
      <c r="C43" s="113">
        <v>34.308943089430898</v>
      </c>
      <c r="D43" s="115">
        <v>1055</v>
      </c>
      <c r="E43" s="114">
        <v>1087</v>
      </c>
      <c r="F43" s="114">
        <v>1095</v>
      </c>
      <c r="G43" s="114">
        <v>1066</v>
      </c>
      <c r="H43" s="140">
        <v>990</v>
      </c>
      <c r="I43" s="115">
        <v>65</v>
      </c>
      <c r="J43" s="116">
        <v>6.5656565656565657</v>
      </c>
    </row>
    <row r="44" spans="1:10" s="110" customFormat="1" ht="13.5" customHeight="1" x14ac:dyDescent="0.2">
      <c r="A44" s="120"/>
      <c r="B44" s="121" t="s">
        <v>112</v>
      </c>
      <c r="C44" s="113" t="s">
        <v>513</v>
      </c>
      <c r="D44" s="115" t="s">
        <v>513</v>
      </c>
      <c r="E44" s="114">
        <v>148</v>
      </c>
      <c r="F44" s="114">
        <v>165</v>
      </c>
      <c r="G44" s="114">
        <v>134</v>
      </c>
      <c r="H44" s="140">
        <v>106</v>
      </c>
      <c r="I44" s="115" t="s">
        <v>513</v>
      </c>
      <c r="J44" s="116" t="s">
        <v>513</v>
      </c>
    </row>
    <row r="45" spans="1:10" s="110" customFormat="1" ht="13.5" customHeight="1" x14ac:dyDescent="0.2">
      <c r="A45" s="118" t="s">
        <v>113</v>
      </c>
      <c r="B45" s="122" t="s">
        <v>116</v>
      </c>
      <c r="C45" s="113">
        <v>97.040650406504071</v>
      </c>
      <c r="D45" s="115">
        <v>2984</v>
      </c>
      <c r="E45" s="114">
        <v>3091</v>
      </c>
      <c r="F45" s="114">
        <v>3108</v>
      </c>
      <c r="G45" s="114">
        <v>3200</v>
      </c>
      <c r="H45" s="140">
        <v>3182</v>
      </c>
      <c r="I45" s="115">
        <v>-198</v>
      </c>
      <c r="J45" s="116">
        <v>-6.222501571338781</v>
      </c>
    </row>
    <row r="46" spans="1:10" s="110" customFormat="1" ht="13.5" customHeight="1" x14ac:dyDescent="0.2">
      <c r="A46" s="118"/>
      <c r="B46" s="119" t="s">
        <v>117</v>
      </c>
      <c r="C46" s="113">
        <v>2.6666666666666665</v>
      </c>
      <c r="D46" s="115">
        <v>82</v>
      </c>
      <c r="E46" s="114">
        <v>82</v>
      </c>
      <c r="F46" s="114">
        <v>87</v>
      </c>
      <c r="G46" s="114">
        <v>79</v>
      </c>
      <c r="H46" s="140">
        <v>83</v>
      </c>
      <c r="I46" s="115">
        <v>-1</v>
      </c>
      <c r="J46" s="116">
        <v>-1.2048192771084338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1308</v>
      </c>
      <c r="E48" s="114">
        <v>1370</v>
      </c>
      <c r="F48" s="114">
        <v>1338</v>
      </c>
      <c r="G48" s="114">
        <v>1295</v>
      </c>
      <c r="H48" s="140">
        <v>1240</v>
      </c>
      <c r="I48" s="115">
        <v>68</v>
      </c>
      <c r="J48" s="116">
        <v>5.4838709677419351</v>
      </c>
    </row>
    <row r="49" spans="1:12" s="110" customFormat="1" ht="13.5" customHeight="1" x14ac:dyDescent="0.2">
      <c r="A49" s="118" t="s">
        <v>105</v>
      </c>
      <c r="B49" s="119" t="s">
        <v>106</v>
      </c>
      <c r="C49" s="113">
        <v>37.61467889908257</v>
      </c>
      <c r="D49" s="115">
        <v>492</v>
      </c>
      <c r="E49" s="114">
        <v>488</v>
      </c>
      <c r="F49" s="114">
        <v>497</v>
      </c>
      <c r="G49" s="114">
        <v>474</v>
      </c>
      <c r="H49" s="140">
        <v>453</v>
      </c>
      <c r="I49" s="115">
        <v>39</v>
      </c>
      <c r="J49" s="116">
        <v>8.6092715231788084</v>
      </c>
    </row>
    <row r="50" spans="1:12" s="110" customFormat="1" ht="13.5" customHeight="1" x14ac:dyDescent="0.2">
      <c r="A50" s="120"/>
      <c r="B50" s="119" t="s">
        <v>107</v>
      </c>
      <c r="C50" s="113">
        <v>62.38532110091743</v>
      </c>
      <c r="D50" s="115">
        <v>816</v>
      </c>
      <c r="E50" s="114">
        <v>882</v>
      </c>
      <c r="F50" s="114">
        <v>841</v>
      </c>
      <c r="G50" s="114">
        <v>821</v>
      </c>
      <c r="H50" s="140">
        <v>787</v>
      </c>
      <c r="I50" s="115">
        <v>29</v>
      </c>
      <c r="J50" s="116">
        <v>3.6848792884371031</v>
      </c>
    </row>
    <row r="51" spans="1:12" s="110" customFormat="1" ht="13.5" customHeight="1" x14ac:dyDescent="0.2">
      <c r="A51" s="118" t="s">
        <v>105</v>
      </c>
      <c r="B51" s="121" t="s">
        <v>108</v>
      </c>
      <c r="C51" s="113">
        <v>9.2507645259938833</v>
      </c>
      <c r="D51" s="115">
        <v>121</v>
      </c>
      <c r="E51" s="114">
        <v>146</v>
      </c>
      <c r="F51" s="114">
        <v>128</v>
      </c>
      <c r="G51" s="114">
        <v>112</v>
      </c>
      <c r="H51" s="140">
        <v>94</v>
      </c>
      <c r="I51" s="115">
        <v>27</v>
      </c>
      <c r="J51" s="116">
        <v>28.723404255319149</v>
      </c>
    </row>
    <row r="52" spans="1:12" s="110" customFormat="1" ht="13.5" customHeight="1" x14ac:dyDescent="0.2">
      <c r="A52" s="118"/>
      <c r="B52" s="121" t="s">
        <v>109</v>
      </c>
      <c r="C52" s="113">
        <v>69.036697247706428</v>
      </c>
      <c r="D52" s="115">
        <v>903</v>
      </c>
      <c r="E52" s="114">
        <v>939</v>
      </c>
      <c r="F52" s="114">
        <v>926</v>
      </c>
      <c r="G52" s="114">
        <v>896</v>
      </c>
      <c r="H52" s="140">
        <v>867</v>
      </c>
      <c r="I52" s="115">
        <v>36</v>
      </c>
      <c r="J52" s="116">
        <v>4.1522491349480966</v>
      </c>
    </row>
    <row r="53" spans="1:12" s="110" customFormat="1" ht="13.5" customHeight="1" x14ac:dyDescent="0.2">
      <c r="A53" s="118"/>
      <c r="B53" s="121" t="s">
        <v>110</v>
      </c>
      <c r="C53" s="113">
        <v>20.565749235474005</v>
      </c>
      <c r="D53" s="115">
        <v>269</v>
      </c>
      <c r="E53" s="114">
        <v>272</v>
      </c>
      <c r="F53" s="114">
        <v>270</v>
      </c>
      <c r="G53" s="114">
        <v>272</v>
      </c>
      <c r="H53" s="140">
        <v>266</v>
      </c>
      <c r="I53" s="115">
        <v>3</v>
      </c>
      <c r="J53" s="116">
        <v>1.1278195488721805</v>
      </c>
    </row>
    <row r="54" spans="1:12" s="110" customFormat="1" ht="13.5" customHeight="1" x14ac:dyDescent="0.2">
      <c r="A54" s="120"/>
      <c r="B54" s="121" t="s">
        <v>111</v>
      </c>
      <c r="C54" s="113">
        <v>1.1467889908256881</v>
      </c>
      <c r="D54" s="115">
        <v>15</v>
      </c>
      <c r="E54" s="114">
        <v>13</v>
      </c>
      <c r="F54" s="114">
        <v>14</v>
      </c>
      <c r="G54" s="114">
        <v>15</v>
      </c>
      <c r="H54" s="140">
        <v>13</v>
      </c>
      <c r="I54" s="115">
        <v>2</v>
      </c>
      <c r="J54" s="116">
        <v>15.384615384615385</v>
      </c>
    </row>
    <row r="55" spans="1:12" s="110" customFormat="1" ht="13.5" customHeight="1" x14ac:dyDescent="0.2">
      <c r="A55" s="120"/>
      <c r="B55" s="121" t="s">
        <v>112</v>
      </c>
      <c r="C55" s="113" t="s">
        <v>513</v>
      </c>
      <c r="D55" s="115" t="s">
        <v>513</v>
      </c>
      <c r="E55" s="114">
        <v>4</v>
      </c>
      <c r="F55" s="114">
        <v>4</v>
      </c>
      <c r="G55" s="114">
        <v>4</v>
      </c>
      <c r="H55" s="140">
        <v>4</v>
      </c>
      <c r="I55" s="115" t="s">
        <v>513</v>
      </c>
      <c r="J55" s="116" t="s">
        <v>513</v>
      </c>
    </row>
    <row r="56" spans="1:12" s="110" customFormat="1" ht="13.5" customHeight="1" x14ac:dyDescent="0.2">
      <c r="A56" s="118" t="s">
        <v>113</v>
      </c>
      <c r="B56" s="122" t="s">
        <v>116</v>
      </c>
      <c r="C56" s="113">
        <v>98.165137614678898</v>
      </c>
      <c r="D56" s="115">
        <v>1284</v>
      </c>
      <c r="E56" s="114">
        <v>1345</v>
      </c>
      <c r="F56" s="114">
        <v>1313</v>
      </c>
      <c r="G56" s="114">
        <v>1274</v>
      </c>
      <c r="H56" s="140">
        <v>1218</v>
      </c>
      <c r="I56" s="115">
        <v>66</v>
      </c>
      <c r="J56" s="116">
        <v>5.4187192118226601</v>
      </c>
    </row>
    <row r="57" spans="1:12" s="110" customFormat="1" ht="13.5" customHeight="1" x14ac:dyDescent="0.2">
      <c r="A57" s="142"/>
      <c r="B57" s="124" t="s">
        <v>117</v>
      </c>
      <c r="C57" s="125">
        <v>1.834862385321101</v>
      </c>
      <c r="D57" s="143">
        <v>24</v>
      </c>
      <c r="E57" s="144">
        <v>25</v>
      </c>
      <c r="F57" s="144">
        <v>25</v>
      </c>
      <c r="G57" s="144">
        <v>21</v>
      </c>
      <c r="H57" s="145">
        <v>22</v>
      </c>
      <c r="I57" s="143">
        <v>2</v>
      </c>
      <c r="J57" s="146">
        <v>9.0909090909090917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35574</v>
      </c>
      <c r="E12" s="236">
        <v>35750</v>
      </c>
      <c r="F12" s="114">
        <v>36222</v>
      </c>
      <c r="G12" s="114">
        <v>35649</v>
      </c>
      <c r="H12" s="140">
        <v>35444</v>
      </c>
      <c r="I12" s="115">
        <v>130</v>
      </c>
      <c r="J12" s="116">
        <v>0.3667757589436858</v>
      </c>
    </row>
    <row r="13" spans="1:15" s="110" customFormat="1" ht="12" customHeight="1" x14ac:dyDescent="0.2">
      <c r="A13" s="118" t="s">
        <v>105</v>
      </c>
      <c r="B13" s="119" t="s">
        <v>106</v>
      </c>
      <c r="C13" s="113">
        <v>49.505256648113793</v>
      </c>
      <c r="D13" s="115">
        <v>17611</v>
      </c>
      <c r="E13" s="114">
        <v>17651</v>
      </c>
      <c r="F13" s="114">
        <v>17981</v>
      </c>
      <c r="G13" s="114">
        <v>17645</v>
      </c>
      <c r="H13" s="140">
        <v>17482</v>
      </c>
      <c r="I13" s="115">
        <v>129</v>
      </c>
      <c r="J13" s="116">
        <v>0.73790184189452013</v>
      </c>
    </row>
    <row r="14" spans="1:15" s="110" customFormat="1" ht="12" customHeight="1" x14ac:dyDescent="0.2">
      <c r="A14" s="118"/>
      <c r="B14" s="119" t="s">
        <v>107</v>
      </c>
      <c r="C14" s="113">
        <v>50.494743351886207</v>
      </c>
      <c r="D14" s="115">
        <v>17963</v>
      </c>
      <c r="E14" s="114">
        <v>18099</v>
      </c>
      <c r="F14" s="114">
        <v>18241</v>
      </c>
      <c r="G14" s="114">
        <v>18004</v>
      </c>
      <c r="H14" s="140">
        <v>17962</v>
      </c>
      <c r="I14" s="115">
        <v>1</v>
      </c>
      <c r="J14" s="116">
        <v>5.5673087629439927E-3</v>
      </c>
    </row>
    <row r="15" spans="1:15" s="110" customFormat="1" ht="12" customHeight="1" x14ac:dyDescent="0.2">
      <c r="A15" s="118" t="s">
        <v>105</v>
      </c>
      <c r="B15" s="121" t="s">
        <v>108</v>
      </c>
      <c r="C15" s="113">
        <v>7.9355709225839099</v>
      </c>
      <c r="D15" s="115">
        <v>2823</v>
      </c>
      <c r="E15" s="114">
        <v>2904</v>
      </c>
      <c r="F15" s="114">
        <v>2896</v>
      </c>
      <c r="G15" s="114">
        <v>2586</v>
      </c>
      <c r="H15" s="140">
        <v>2607</v>
      </c>
      <c r="I15" s="115">
        <v>216</v>
      </c>
      <c r="J15" s="116">
        <v>8.2853855005753747</v>
      </c>
    </row>
    <row r="16" spans="1:15" s="110" customFormat="1" ht="12" customHeight="1" x14ac:dyDescent="0.2">
      <c r="A16" s="118"/>
      <c r="B16" s="121" t="s">
        <v>109</v>
      </c>
      <c r="C16" s="113">
        <v>65.578793500871427</v>
      </c>
      <c r="D16" s="115">
        <v>23329</v>
      </c>
      <c r="E16" s="114">
        <v>23387</v>
      </c>
      <c r="F16" s="114">
        <v>23829</v>
      </c>
      <c r="G16" s="114">
        <v>23719</v>
      </c>
      <c r="H16" s="140">
        <v>23670</v>
      </c>
      <c r="I16" s="115">
        <v>-341</v>
      </c>
      <c r="J16" s="116">
        <v>-1.4406421630756232</v>
      </c>
    </row>
    <row r="17" spans="1:10" s="110" customFormat="1" ht="12" customHeight="1" x14ac:dyDescent="0.2">
      <c r="A17" s="118"/>
      <c r="B17" s="121" t="s">
        <v>110</v>
      </c>
      <c r="C17" s="113">
        <v>25.560802833530108</v>
      </c>
      <c r="D17" s="115">
        <v>9093</v>
      </c>
      <c r="E17" s="114">
        <v>9140</v>
      </c>
      <c r="F17" s="114">
        <v>9168</v>
      </c>
      <c r="G17" s="114">
        <v>9029</v>
      </c>
      <c r="H17" s="140">
        <v>8865</v>
      </c>
      <c r="I17" s="115">
        <v>228</v>
      </c>
      <c r="J17" s="116">
        <v>2.5719120135363789</v>
      </c>
    </row>
    <row r="18" spans="1:10" s="110" customFormat="1" ht="12" customHeight="1" x14ac:dyDescent="0.2">
      <c r="A18" s="120"/>
      <c r="B18" s="121" t="s">
        <v>111</v>
      </c>
      <c r="C18" s="113">
        <v>0.9248327430145612</v>
      </c>
      <c r="D18" s="115">
        <v>329</v>
      </c>
      <c r="E18" s="114">
        <v>319</v>
      </c>
      <c r="F18" s="114">
        <v>329</v>
      </c>
      <c r="G18" s="114">
        <v>315</v>
      </c>
      <c r="H18" s="140">
        <v>302</v>
      </c>
      <c r="I18" s="115">
        <v>27</v>
      </c>
      <c r="J18" s="116">
        <v>8.9403973509933774</v>
      </c>
    </row>
    <row r="19" spans="1:10" s="110" customFormat="1" ht="12" customHeight="1" x14ac:dyDescent="0.2">
      <c r="A19" s="120"/>
      <c r="B19" s="121" t="s">
        <v>112</v>
      </c>
      <c r="C19" s="113">
        <v>0.27548209366391185</v>
      </c>
      <c r="D19" s="115">
        <v>98</v>
      </c>
      <c r="E19" s="114">
        <v>87</v>
      </c>
      <c r="F19" s="114">
        <v>94</v>
      </c>
      <c r="G19" s="114">
        <v>71</v>
      </c>
      <c r="H19" s="140">
        <v>78</v>
      </c>
      <c r="I19" s="115">
        <v>20</v>
      </c>
      <c r="J19" s="116">
        <v>25.641025641025642</v>
      </c>
    </row>
    <row r="20" spans="1:10" s="110" customFormat="1" ht="12" customHeight="1" x14ac:dyDescent="0.2">
      <c r="A20" s="118" t="s">
        <v>113</v>
      </c>
      <c r="B20" s="119" t="s">
        <v>181</v>
      </c>
      <c r="C20" s="113">
        <v>67.136110642604152</v>
      </c>
      <c r="D20" s="115">
        <v>23883</v>
      </c>
      <c r="E20" s="114">
        <v>24118</v>
      </c>
      <c r="F20" s="114">
        <v>24441</v>
      </c>
      <c r="G20" s="114">
        <v>24101</v>
      </c>
      <c r="H20" s="140">
        <v>24052</v>
      </c>
      <c r="I20" s="115">
        <v>-169</v>
      </c>
      <c r="J20" s="116">
        <v>-0.70264427074671543</v>
      </c>
    </row>
    <row r="21" spans="1:10" s="110" customFormat="1" ht="12" customHeight="1" x14ac:dyDescent="0.2">
      <c r="A21" s="118"/>
      <c r="B21" s="119" t="s">
        <v>182</v>
      </c>
      <c r="C21" s="113">
        <v>32.863889357395848</v>
      </c>
      <c r="D21" s="115">
        <v>11691</v>
      </c>
      <c r="E21" s="114">
        <v>11632</v>
      </c>
      <c r="F21" s="114">
        <v>11781</v>
      </c>
      <c r="G21" s="114">
        <v>11548</v>
      </c>
      <c r="H21" s="140">
        <v>11392</v>
      </c>
      <c r="I21" s="115">
        <v>299</v>
      </c>
      <c r="J21" s="116">
        <v>2.6246488764044944</v>
      </c>
    </row>
    <row r="22" spans="1:10" s="110" customFormat="1" ht="12" customHeight="1" x14ac:dyDescent="0.2">
      <c r="A22" s="118" t="s">
        <v>113</v>
      </c>
      <c r="B22" s="119" t="s">
        <v>116</v>
      </c>
      <c r="C22" s="113">
        <v>96.63518299881936</v>
      </c>
      <c r="D22" s="115">
        <v>34377</v>
      </c>
      <c r="E22" s="114">
        <v>34587</v>
      </c>
      <c r="F22" s="114">
        <v>34985</v>
      </c>
      <c r="G22" s="114">
        <v>34457</v>
      </c>
      <c r="H22" s="140">
        <v>34323</v>
      </c>
      <c r="I22" s="115">
        <v>54</v>
      </c>
      <c r="J22" s="116">
        <v>0.15732890481601258</v>
      </c>
    </row>
    <row r="23" spans="1:10" s="110" customFormat="1" ht="12" customHeight="1" x14ac:dyDescent="0.2">
      <c r="A23" s="118"/>
      <c r="B23" s="119" t="s">
        <v>117</v>
      </c>
      <c r="C23" s="113">
        <v>3.3338955416877494</v>
      </c>
      <c r="D23" s="115">
        <v>1186</v>
      </c>
      <c r="E23" s="114">
        <v>1152</v>
      </c>
      <c r="F23" s="114">
        <v>1224</v>
      </c>
      <c r="G23" s="114">
        <v>1175</v>
      </c>
      <c r="H23" s="140">
        <v>1106</v>
      </c>
      <c r="I23" s="115">
        <v>80</v>
      </c>
      <c r="J23" s="116">
        <v>7.2332730560578664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854699</v>
      </c>
      <c r="E25" s="236">
        <v>858523</v>
      </c>
      <c r="F25" s="236">
        <v>865473</v>
      </c>
      <c r="G25" s="236">
        <v>854164</v>
      </c>
      <c r="H25" s="241">
        <v>848724</v>
      </c>
      <c r="I25" s="235">
        <v>5975</v>
      </c>
      <c r="J25" s="116">
        <v>0.7039980017060905</v>
      </c>
    </row>
    <row r="26" spans="1:10" s="110" customFormat="1" ht="12" customHeight="1" x14ac:dyDescent="0.2">
      <c r="A26" s="118" t="s">
        <v>105</v>
      </c>
      <c r="B26" s="119" t="s">
        <v>106</v>
      </c>
      <c r="C26" s="113">
        <v>51.776824355708854</v>
      </c>
      <c r="D26" s="115">
        <v>442536</v>
      </c>
      <c r="E26" s="114">
        <v>443643</v>
      </c>
      <c r="F26" s="114">
        <v>449815</v>
      </c>
      <c r="G26" s="114">
        <v>443714</v>
      </c>
      <c r="H26" s="140">
        <v>439962</v>
      </c>
      <c r="I26" s="115">
        <v>2574</v>
      </c>
      <c r="J26" s="116">
        <v>0.58505052709097605</v>
      </c>
    </row>
    <row r="27" spans="1:10" s="110" customFormat="1" ht="12" customHeight="1" x14ac:dyDescent="0.2">
      <c r="A27" s="118"/>
      <c r="B27" s="119" t="s">
        <v>107</v>
      </c>
      <c r="C27" s="113">
        <v>48.223175644291146</v>
      </c>
      <c r="D27" s="115">
        <v>412163</v>
      </c>
      <c r="E27" s="114">
        <v>414880</v>
      </c>
      <c r="F27" s="114">
        <v>415658</v>
      </c>
      <c r="G27" s="114">
        <v>410450</v>
      </c>
      <c r="H27" s="140">
        <v>408762</v>
      </c>
      <c r="I27" s="115">
        <v>3401</v>
      </c>
      <c r="J27" s="116">
        <v>0.8320245032561735</v>
      </c>
    </row>
    <row r="28" spans="1:10" s="110" customFormat="1" ht="12" customHeight="1" x14ac:dyDescent="0.2">
      <c r="A28" s="118" t="s">
        <v>105</v>
      </c>
      <c r="B28" s="121" t="s">
        <v>108</v>
      </c>
      <c r="C28" s="113">
        <v>7.7565318316740743</v>
      </c>
      <c r="D28" s="115">
        <v>66295</v>
      </c>
      <c r="E28" s="114">
        <v>68319</v>
      </c>
      <c r="F28" s="114">
        <v>68519</v>
      </c>
      <c r="G28" s="114">
        <v>61519</v>
      </c>
      <c r="H28" s="140">
        <v>62450</v>
      </c>
      <c r="I28" s="115">
        <v>3845</v>
      </c>
      <c r="J28" s="116">
        <v>6.1569255404323462</v>
      </c>
    </row>
    <row r="29" spans="1:10" s="110" customFormat="1" ht="12" customHeight="1" x14ac:dyDescent="0.2">
      <c r="A29" s="118"/>
      <c r="B29" s="121" t="s">
        <v>109</v>
      </c>
      <c r="C29" s="113">
        <v>66.886588143896276</v>
      </c>
      <c r="D29" s="115">
        <v>571679</v>
      </c>
      <c r="E29" s="114">
        <v>573882</v>
      </c>
      <c r="F29" s="114">
        <v>580798</v>
      </c>
      <c r="G29" s="114">
        <v>580075</v>
      </c>
      <c r="H29" s="140">
        <v>577520</v>
      </c>
      <c r="I29" s="115">
        <v>-5841</v>
      </c>
      <c r="J29" s="116">
        <v>-1.0113935448123008</v>
      </c>
    </row>
    <row r="30" spans="1:10" s="110" customFormat="1" ht="12" customHeight="1" x14ac:dyDescent="0.2">
      <c r="A30" s="118"/>
      <c r="B30" s="121" t="s">
        <v>110</v>
      </c>
      <c r="C30" s="113">
        <v>24.301654734590773</v>
      </c>
      <c r="D30" s="115">
        <v>207706</v>
      </c>
      <c r="E30" s="114">
        <v>207185</v>
      </c>
      <c r="F30" s="114">
        <v>207334</v>
      </c>
      <c r="G30" s="114">
        <v>204199</v>
      </c>
      <c r="H30" s="140">
        <v>200804</v>
      </c>
      <c r="I30" s="115">
        <v>6902</v>
      </c>
      <c r="J30" s="116">
        <v>3.4371825262444973</v>
      </c>
    </row>
    <row r="31" spans="1:10" s="110" customFormat="1" ht="12" customHeight="1" x14ac:dyDescent="0.2">
      <c r="A31" s="120"/>
      <c r="B31" s="121" t="s">
        <v>111</v>
      </c>
      <c r="C31" s="113">
        <v>1.055225289838879</v>
      </c>
      <c r="D31" s="115">
        <v>9019</v>
      </c>
      <c r="E31" s="114">
        <v>9137</v>
      </c>
      <c r="F31" s="114">
        <v>8822</v>
      </c>
      <c r="G31" s="114">
        <v>8371</v>
      </c>
      <c r="H31" s="140">
        <v>7950</v>
      </c>
      <c r="I31" s="115">
        <v>1069</v>
      </c>
      <c r="J31" s="116">
        <v>13.446540880503145</v>
      </c>
    </row>
    <row r="32" spans="1:10" s="110" customFormat="1" ht="12" customHeight="1" x14ac:dyDescent="0.2">
      <c r="A32" s="120"/>
      <c r="B32" s="121" t="s">
        <v>112</v>
      </c>
      <c r="C32" s="113">
        <v>0.31964469362898518</v>
      </c>
      <c r="D32" s="115">
        <v>2732</v>
      </c>
      <c r="E32" s="114">
        <v>2747</v>
      </c>
      <c r="F32" s="114">
        <v>2722</v>
      </c>
      <c r="G32" s="114">
        <v>2334</v>
      </c>
      <c r="H32" s="140">
        <v>2178</v>
      </c>
      <c r="I32" s="115">
        <v>554</v>
      </c>
      <c r="J32" s="116">
        <v>25.436179981634528</v>
      </c>
    </row>
    <row r="33" spans="1:10" s="110" customFormat="1" ht="12" customHeight="1" x14ac:dyDescent="0.2">
      <c r="A33" s="118" t="s">
        <v>113</v>
      </c>
      <c r="B33" s="119" t="s">
        <v>181</v>
      </c>
      <c r="C33" s="113">
        <v>68.245897093596696</v>
      </c>
      <c r="D33" s="115">
        <v>583297</v>
      </c>
      <c r="E33" s="114">
        <v>586907</v>
      </c>
      <c r="F33" s="114">
        <v>593512</v>
      </c>
      <c r="G33" s="114">
        <v>586879</v>
      </c>
      <c r="H33" s="140">
        <v>585624</v>
      </c>
      <c r="I33" s="115">
        <v>-2327</v>
      </c>
      <c r="J33" s="116">
        <v>-0.39735393358195703</v>
      </c>
    </row>
    <row r="34" spans="1:10" s="110" customFormat="1" ht="12" customHeight="1" x14ac:dyDescent="0.2">
      <c r="A34" s="118"/>
      <c r="B34" s="119" t="s">
        <v>182</v>
      </c>
      <c r="C34" s="113">
        <v>31.754102906403308</v>
      </c>
      <c r="D34" s="115">
        <v>271402</v>
      </c>
      <c r="E34" s="114">
        <v>271616</v>
      </c>
      <c r="F34" s="114">
        <v>271961</v>
      </c>
      <c r="G34" s="114">
        <v>267285</v>
      </c>
      <c r="H34" s="140">
        <v>263100</v>
      </c>
      <c r="I34" s="115">
        <v>8302</v>
      </c>
      <c r="J34" s="116">
        <v>3.1554541999239833</v>
      </c>
    </row>
    <row r="35" spans="1:10" s="110" customFormat="1" ht="12" customHeight="1" x14ac:dyDescent="0.2">
      <c r="A35" s="118" t="s">
        <v>113</v>
      </c>
      <c r="B35" s="119" t="s">
        <v>116</v>
      </c>
      <c r="C35" s="113">
        <v>93.069372960539326</v>
      </c>
      <c r="D35" s="115">
        <v>795463</v>
      </c>
      <c r="E35" s="114">
        <v>800071</v>
      </c>
      <c r="F35" s="114">
        <v>806567</v>
      </c>
      <c r="G35" s="114">
        <v>795646</v>
      </c>
      <c r="H35" s="140">
        <v>792941</v>
      </c>
      <c r="I35" s="115">
        <v>2522</v>
      </c>
      <c r="J35" s="116">
        <v>0.31805645060603499</v>
      </c>
    </row>
    <row r="36" spans="1:10" s="110" customFormat="1" ht="12" customHeight="1" x14ac:dyDescent="0.2">
      <c r="A36" s="118"/>
      <c r="B36" s="119" t="s">
        <v>117</v>
      </c>
      <c r="C36" s="113">
        <v>6.8821889343499878</v>
      </c>
      <c r="D36" s="115">
        <v>58822</v>
      </c>
      <c r="E36" s="114">
        <v>58043</v>
      </c>
      <c r="F36" s="114">
        <v>58491</v>
      </c>
      <c r="G36" s="114">
        <v>58067</v>
      </c>
      <c r="H36" s="140">
        <v>55347</v>
      </c>
      <c r="I36" s="115">
        <v>3475</v>
      </c>
      <c r="J36" s="116">
        <v>6.2785697508446709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38297</v>
      </c>
      <c r="E64" s="236">
        <v>38560</v>
      </c>
      <c r="F64" s="236">
        <v>38970</v>
      </c>
      <c r="G64" s="236">
        <v>38477</v>
      </c>
      <c r="H64" s="140">
        <v>38177</v>
      </c>
      <c r="I64" s="115">
        <v>120</v>
      </c>
      <c r="J64" s="116">
        <v>0.31432537915498859</v>
      </c>
    </row>
    <row r="65" spans="1:12" s="110" customFormat="1" ht="12" customHeight="1" x14ac:dyDescent="0.2">
      <c r="A65" s="118" t="s">
        <v>105</v>
      </c>
      <c r="B65" s="119" t="s">
        <v>106</v>
      </c>
      <c r="C65" s="113">
        <v>51.596730814424106</v>
      </c>
      <c r="D65" s="235">
        <v>19760</v>
      </c>
      <c r="E65" s="236">
        <v>19863</v>
      </c>
      <c r="F65" s="236">
        <v>20185</v>
      </c>
      <c r="G65" s="236">
        <v>19911</v>
      </c>
      <c r="H65" s="140">
        <v>19710</v>
      </c>
      <c r="I65" s="115">
        <v>50</v>
      </c>
      <c r="J65" s="116">
        <v>0.25367833587011668</v>
      </c>
    </row>
    <row r="66" spans="1:12" s="110" customFormat="1" ht="12" customHeight="1" x14ac:dyDescent="0.2">
      <c r="A66" s="118"/>
      <c r="B66" s="119" t="s">
        <v>107</v>
      </c>
      <c r="C66" s="113">
        <v>48.403269185575894</v>
      </c>
      <c r="D66" s="235">
        <v>18537</v>
      </c>
      <c r="E66" s="236">
        <v>18697</v>
      </c>
      <c r="F66" s="236">
        <v>18785</v>
      </c>
      <c r="G66" s="236">
        <v>18566</v>
      </c>
      <c r="H66" s="140">
        <v>18467</v>
      </c>
      <c r="I66" s="115">
        <v>70</v>
      </c>
      <c r="J66" s="116">
        <v>0.37905452970162995</v>
      </c>
    </row>
    <row r="67" spans="1:12" s="110" customFormat="1" ht="12" customHeight="1" x14ac:dyDescent="0.2">
      <c r="A67" s="118" t="s">
        <v>105</v>
      </c>
      <c r="B67" s="121" t="s">
        <v>108</v>
      </c>
      <c r="C67" s="113">
        <v>7.7186202574614198</v>
      </c>
      <c r="D67" s="235">
        <v>2956</v>
      </c>
      <c r="E67" s="236">
        <v>3076</v>
      </c>
      <c r="F67" s="236">
        <v>3051</v>
      </c>
      <c r="G67" s="236">
        <v>2713</v>
      </c>
      <c r="H67" s="140">
        <v>2747</v>
      </c>
      <c r="I67" s="115">
        <v>209</v>
      </c>
      <c r="J67" s="116">
        <v>7.6082999635966511</v>
      </c>
    </row>
    <row r="68" spans="1:12" s="110" customFormat="1" ht="12" customHeight="1" x14ac:dyDescent="0.2">
      <c r="A68" s="118"/>
      <c r="B68" s="121" t="s">
        <v>109</v>
      </c>
      <c r="C68" s="113">
        <v>65.133039141447114</v>
      </c>
      <c r="D68" s="235">
        <v>24944</v>
      </c>
      <c r="E68" s="236">
        <v>25048</v>
      </c>
      <c r="F68" s="236">
        <v>25500</v>
      </c>
      <c r="G68" s="236">
        <v>25458</v>
      </c>
      <c r="H68" s="140">
        <v>25331</v>
      </c>
      <c r="I68" s="115">
        <v>-387</v>
      </c>
      <c r="J68" s="116">
        <v>-1.5277722948166279</v>
      </c>
    </row>
    <row r="69" spans="1:12" s="110" customFormat="1" ht="12" customHeight="1" x14ac:dyDescent="0.2">
      <c r="A69" s="118"/>
      <c r="B69" s="121" t="s">
        <v>110</v>
      </c>
      <c r="C69" s="113">
        <v>26.132595242447188</v>
      </c>
      <c r="D69" s="235">
        <v>10008</v>
      </c>
      <c r="E69" s="236">
        <v>10047</v>
      </c>
      <c r="F69" s="236">
        <v>10034</v>
      </c>
      <c r="G69" s="236">
        <v>9938</v>
      </c>
      <c r="H69" s="140">
        <v>9756</v>
      </c>
      <c r="I69" s="115">
        <v>252</v>
      </c>
      <c r="J69" s="116">
        <v>2.5830258302583027</v>
      </c>
    </row>
    <row r="70" spans="1:12" s="110" customFormat="1" ht="12" customHeight="1" x14ac:dyDescent="0.2">
      <c r="A70" s="120"/>
      <c r="B70" s="121" t="s">
        <v>111</v>
      </c>
      <c r="C70" s="113">
        <v>1.0157453586442802</v>
      </c>
      <c r="D70" s="235">
        <v>389</v>
      </c>
      <c r="E70" s="236">
        <v>389</v>
      </c>
      <c r="F70" s="236">
        <v>385</v>
      </c>
      <c r="G70" s="236">
        <v>368</v>
      </c>
      <c r="H70" s="140">
        <v>343</v>
      </c>
      <c r="I70" s="115">
        <v>46</v>
      </c>
      <c r="J70" s="116">
        <v>13.411078717201166</v>
      </c>
    </row>
    <row r="71" spans="1:12" s="110" customFormat="1" ht="12" customHeight="1" x14ac:dyDescent="0.2">
      <c r="A71" s="120"/>
      <c r="B71" s="121" t="s">
        <v>112</v>
      </c>
      <c r="C71" s="113">
        <v>0.31856281170848894</v>
      </c>
      <c r="D71" s="235">
        <v>122</v>
      </c>
      <c r="E71" s="236">
        <v>109</v>
      </c>
      <c r="F71" s="236">
        <v>105</v>
      </c>
      <c r="G71" s="236">
        <v>76</v>
      </c>
      <c r="H71" s="140">
        <v>79</v>
      </c>
      <c r="I71" s="115">
        <v>43</v>
      </c>
      <c r="J71" s="116">
        <v>54.430379746835442</v>
      </c>
    </row>
    <row r="72" spans="1:12" s="110" customFormat="1" ht="12" customHeight="1" x14ac:dyDescent="0.2">
      <c r="A72" s="118" t="s">
        <v>113</v>
      </c>
      <c r="B72" s="119" t="s">
        <v>181</v>
      </c>
      <c r="C72" s="113">
        <v>68.40744705851634</v>
      </c>
      <c r="D72" s="235">
        <v>26198</v>
      </c>
      <c r="E72" s="236">
        <v>26482</v>
      </c>
      <c r="F72" s="236">
        <v>26845</v>
      </c>
      <c r="G72" s="236">
        <v>26480</v>
      </c>
      <c r="H72" s="140">
        <v>26391</v>
      </c>
      <c r="I72" s="115">
        <v>-193</v>
      </c>
      <c r="J72" s="116">
        <v>-0.73130991625933084</v>
      </c>
    </row>
    <row r="73" spans="1:12" s="110" customFormat="1" ht="12" customHeight="1" x14ac:dyDescent="0.2">
      <c r="A73" s="118"/>
      <c r="B73" s="119" t="s">
        <v>182</v>
      </c>
      <c r="C73" s="113">
        <v>31.592552941483667</v>
      </c>
      <c r="D73" s="115">
        <v>12099</v>
      </c>
      <c r="E73" s="114">
        <v>12078</v>
      </c>
      <c r="F73" s="114">
        <v>12125</v>
      </c>
      <c r="G73" s="114">
        <v>11997</v>
      </c>
      <c r="H73" s="140">
        <v>11786</v>
      </c>
      <c r="I73" s="115">
        <v>313</v>
      </c>
      <c r="J73" s="116">
        <v>2.6556931953164771</v>
      </c>
    </row>
    <row r="74" spans="1:12" s="110" customFormat="1" ht="12" customHeight="1" x14ac:dyDescent="0.2">
      <c r="A74" s="118" t="s">
        <v>113</v>
      </c>
      <c r="B74" s="119" t="s">
        <v>116</v>
      </c>
      <c r="C74" s="113">
        <v>96.665535159411959</v>
      </c>
      <c r="D74" s="115">
        <v>37020</v>
      </c>
      <c r="E74" s="114">
        <v>37274</v>
      </c>
      <c r="F74" s="114">
        <v>37631</v>
      </c>
      <c r="G74" s="114">
        <v>37138</v>
      </c>
      <c r="H74" s="140">
        <v>36905</v>
      </c>
      <c r="I74" s="115">
        <v>115</v>
      </c>
      <c r="J74" s="116">
        <v>0.31161089283294946</v>
      </c>
    </row>
    <row r="75" spans="1:12" s="110" customFormat="1" ht="12" customHeight="1" x14ac:dyDescent="0.2">
      <c r="A75" s="142"/>
      <c r="B75" s="124" t="s">
        <v>117</v>
      </c>
      <c r="C75" s="125">
        <v>3.3005196229469673</v>
      </c>
      <c r="D75" s="143">
        <v>1264</v>
      </c>
      <c r="E75" s="144">
        <v>1274</v>
      </c>
      <c r="F75" s="144">
        <v>1326</v>
      </c>
      <c r="G75" s="144">
        <v>1324</v>
      </c>
      <c r="H75" s="145">
        <v>1257</v>
      </c>
      <c r="I75" s="143">
        <v>7</v>
      </c>
      <c r="J75" s="146">
        <v>0.55688146380270487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35574</v>
      </c>
      <c r="G11" s="114">
        <v>35750</v>
      </c>
      <c r="H11" s="114">
        <v>36222</v>
      </c>
      <c r="I11" s="114">
        <v>35649</v>
      </c>
      <c r="J11" s="140">
        <v>35444</v>
      </c>
      <c r="K11" s="114">
        <v>130</v>
      </c>
      <c r="L11" s="116">
        <v>0.3667757589436858</v>
      </c>
    </row>
    <row r="12" spans="1:17" s="110" customFormat="1" ht="24.95" customHeight="1" x14ac:dyDescent="0.2">
      <c r="A12" s="604" t="s">
        <v>185</v>
      </c>
      <c r="B12" s="605"/>
      <c r="C12" s="605"/>
      <c r="D12" s="606"/>
      <c r="E12" s="113">
        <v>49.505256648113793</v>
      </c>
      <c r="F12" s="115">
        <v>17611</v>
      </c>
      <c r="G12" s="114">
        <v>17651</v>
      </c>
      <c r="H12" s="114">
        <v>17981</v>
      </c>
      <c r="I12" s="114">
        <v>17645</v>
      </c>
      <c r="J12" s="140">
        <v>17482</v>
      </c>
      <c r="K12" s="114">
        <v>129</v>
      </c>
      <c r="L12" s="116">
        <v>0.73790184189452013</v>
      </c>
    </row>
    <row r="13" spans="1:17" s="110" customFormat="1" ht="15" customHeight="1" x14ac:dyDescent="0.2">
      <c r="A13" s="120"/>
      <c r="B13" s="612" t="s">
        <v>107</v>
      </c>
      <c r="C13" s="612"/>
      <c r="E13" s="113">
        <v>50.494743351886207</v>
      </c>
      <c r="F13" s="115">
        <v>17963</v>
      </c>
      <c r="G13" s="114">
        <v>18099</v>
      </c>
      <c r="H13" s="114">
        <v>18241</v>
      </c>
      <c r="I13" s="114">
        <v>18004</v>
      </c>
      <c r="J13" s="140">
        <v>17962</v>
      </c>
      <c r="K13" s="114">
        <v>1</v>
      </c>
      <c r="L13" s="116">
        <v>5.5673087629439927E-3</v>
      </c>
    </row>
    <row r="14" spans="1:17" s="110" customFormat="1" ht="24.95" customHeight="1" x14ac:dyDescent="0.2">
      <c r="A14" s="604" t="s">
        <v>186</v>
      </c>
      <c r="B14" s="605"/>
      <c r="C14" s="605"/>
      <c r="D14" s="606"/>
      <c r="E14" s="113">
        <v>7.9355709225839099</v>
      </c>
      <c r="F14" s="115">
        <v>2823</v>
      </c>
      <c r="G14" s="114">
        <v>2904</v>
      </c>
      <c r="H14" s="114">
        <v>2896</v>
      </c>
      <c r="I14" s="114">
        <v>2586</v>
      </c>
      <c r="J14" s="140">
        <v>2607</v>
      </c>
      <c r="K14" s="114">
        <v>216</v>
      </c>
      <c r="L14" s="116">
        <v>8.2853855005753747</v>
      </c>
    </row>
    <row r="15" spans="1:17" s="110" customFormat="1" ht="15" customHeight="1" x14ac:dyDescent="0.2">
      <c r="A15" s="120"/>
      <c r="B15" s="119"/>
      <c r="C15" s="258" t="s">
        <v>106</v>
      </c>
      <c r="E15" s="113">
        <v>57.987956075097415</v>
      </c>
      <c r="F15" s="115">
        <v>1637</v>
      </c>
      <c r="G15" s="114">
        <v>1668</v>
      </c>
      <c r="H15" s="114">
        <v>1717</v>
      </c>
      <c r="I15" s="114">
        <v>1500</v>
      </c>
      <c r="J15" s="140">
        <v>1522</v>
      </c>
      <c r="K15" s="114">
        <v>115</v>
      </c>
      <c r="L15" s="116">
        <v>7.5558475689881739</v>
      </c>
    </row>
    <row r="16" spans="1:17" s="110" customFormat="1" ht="15" customHeight="1" x14ac:dyDescent="0.2">
      <c r="A16" s="120"/>
      <c r="B16" s="119"/>
      <c r="C16" s="258" t="s">
        <v>107</v>
      </c>
      <c r="E16" s="113">
        <v>42.012043924902585</v>
      </c>
      <c r="F16" s="115">
        <v>1186</v>
      </c>
      <c r="G16" s="114">
        <v>1236</v>
      </c>
      <c r="H16" s="114">
        <v>1179</v>
      </c>
      <c r="I16" s="114">
        <v>1086</v>
      </c>
      <c r="J16" s="140">
        <v>1085</v>
      </c>
      <c r="K16" s="114">
        <v>101</v>
      </c>
      <c r="L16" s="116">
        <v>9.3087557603686637</v>
      </c>
    </row>
    <row r="17" spans="1:12" s="110" customFormat="1" ht="15" customHeight="1" x14ac:dyDescent="0.2">
      <c r="A17" s="120"/>
      <c r="B17" s="121" t="s">
        <v>109</v>
      </c>
      <c r="C17" s="258"/>
      <c r="E17" s="113">
        <v>65.578793500871427</v>
      </c>
      <c r="F17" s="115">
        <v>23329</v>
      </c>
      <c r="G17" s="114">
        <v>23387</v>
      </c>
      <c r="H17" s="114">
        <v>23829</v>
      </c>
      <c r="I17" s="114">
        <v>23719</v>
      </c>
      <c r="J17" s="140">
        <v>23670</v>
      </c>
      <c r="K17" s="114">
        <v>-341</v>
      </c>
      <c r="L17" s="116">
        <v>-1.4406421630756232</v>
      </c>
    </row>
    <row r="18" spans="1:12" s="110" customFormat="1" ht="15" customHeight="1" x14ac:dyDescent="0.2">
      <c r="A18" s="120"/>
      <c r="B18" s="119"/>
      <c r="C18" s="258" t="s">
        <v>106</v>
      </c>
      <c r="E18" s="113">
        <v>49.097689570920316</v>
      </c>
      <c r="F18" s="115">
        <v>11454</v>
      </c>
      <c r="G18" s="114">
        <v>11469</v>
      </c>
      <c r="H18" s="114">
        <v>11712</v>
      </c>
      <c r="I18" s="114">
        <v>11665</v>
      </c>
      <c r="J18" s="140">
        <v>11591</v>
      </c>
      <c r="K18" s="114">
        <v>-137</v>
      </c>
      <c r="L18" s="116">
        <v>-1.1819515141057717</v>
      </c>
    </row>
    <row r="19" spans="1:12" s="110" customFormat="1" ht="15" customHeight="1" x14ac:dyDescent="0.2">
      <c r="A19" s="120"/>
      <c r="B19" s="119"/>
      <c r="C19" s="258" t="s">
        <v>107</v>
      </c>
      <c r="E19" s="113">
        <v>50.902310429079684</v>
      </c>
      <c r="F19" s="115">
        <v>11875</v>
      </c>
      <c r="G19" s="114">
        <v>11918</v>
      </c>
      <c r="H19" s="114">
        <v>12117</v>
      </c>
      <c r="I19" s="114">
        <v>12054</v>
      </c>
      <c r="J19" s="140">
        <v>12079</v>
      </c>
      <c r="K19" s="114">
        <v>-204</v>
      </c>
      <c r="L19" s="116">
        <v>-1.6888815299279742</v>
      </c>
    </row>
    <row r="20" spans="1:12" s="110" customFormat="1" ht="15" customHeight="1" x14ac:dyDescent="0.2">
      <c r="A20" s="120"/>
      <c r="B20" s="121" t="s">
        <v>110</v>
      </c>
      <c r="C20" s="258"/>
      <c r="E20" s="113">
        <v>25.560802833530108</v>
      </c>
      <c r="F20" s="115">
        <v>9093</v>
      </c>
      <c r="G20" s="114">
        <v>9140</v>
      </c>
      <c r="H20" s="114">
        <v>9168</v>
      </c>
      <c r="I20" s="114">
        <v>9029</v>
      </c>
      <c r="J20" s="140">
        <v>8865</v>
      </c>
      <c r="K20" s="114">
        <v>228</v>
      </c>
      <c r="L20" s="116">
        <v>2.5719120135363789</v>
      </c>
    </row>
    <row r="21" spans="1:12" s="110" customFormat="1" ht="15" customHeight="1" x14ac:dyDescent="0.2">
      <c r="A21" s="120"/>
      <c r="B21" s="119"/>
      <c r="C21" s="258" t="s">
        <v>106</v>
      </c>
      <c r="E21" s="113">
        <v>47.355108325085233</v>
      </c>
      <c r="F21" s="115">
        <v>4306</v>
      </c>
      <c r="G21" s="114">
        <v>4318</v>
      </c>
      <c r="H21" s="114">
        <v>4348</v>
      </c>
      <c r="I21" s="114">
        <v>4288</v>
      </c>
      <c r="J21" s="140">
        <v>4188</v>
      </c>
      <c r="K21" s="114">
        <v>118</v>
      </c>
      <c r="L21" s="116">
        <v>2.8175740210124163</v>
      </c>
    </row>
    <row r="22" spans="1:12" s="110" customFormat="1" ht="15" customHeight="1" x14ac:dyDescent="0.2">
      <c r="A22" s="120"/>
      <c r="B22" s="119"/>
      <c r="C22" s="258" t="s">
        <v>107</v>
      </c>
      <c r="E22" s="113">
        <v>52.644891674914767</v>
      </c>
      <c r="F22" s="115">
        <v>4787</v>
      </c>
      <c r="G22" s="114">
        <v>4822</v>
      </c>
      <c r="H22" s="114">
        <v>4820</v>
      </c>
      <c r="I22" s="114">
        <v>4741</v>
      </c>
      <c r="J22" s="140">
        <v>4677</v>
      </c>
      <c r="K22" s="114">
        <v>110</v>
      </c>
      <c r="L22" s="116">
        <v>2.3519350010690614</v>
      </c>
    </row>
    <row r="23" spans="1:12" s="110" customFormat="1" ht="15" customHeight="1" x14ac:dyDescent="0.2">
      <c r="A23" s="120"/>
      <c r="B23" s="121" t="s">
        <v>111</v>
      </c>
      <c r="C23" s="258"/>
      <c r="E23" s="113">
        <v>0.9248327430145612</v>
      </c>
      <c r="F23" s="115">
        <v>329</v>
      </c>
      <c r="G23" s="114">
        <v>319</v>
      </c>
      <c r="H23" s="114">
        <v>329</v>
      </c>
      <c r="I23" s="114">
        <v>315</v>
      </c>
      <c r="J23" s="140">
        <v>302</v>
      </c>
      <c r="K23" s="114">
        <v>27</v>
      </c>
      <c r="L23" s="116">
        <v>8.9403973509933774</v>
      </c>
    </row>
    <row r="24" spans="1:12" s="110" customFormat="1" ht="15" customHeight="1" x14ac:dyDescent="0.2">
      <c r="A24" s="120"/>
      <c r="B24" s="119"/>
      <c r="C24" s="258" t="s">
        <v>106</v>
      </c>
      <c r="E24" s="113">
        <v>65.045592705167167</v>
      </c>
      <c r="F24" s="115">
        <v>214</v>
      </c>
      <c r="G24" s="114">
        <v>196</v>
      </c>
      <c r="H24" s="114">
        <v>204</v>
      </c>
      <c r="I24" s="114">
        <v>192</v>
      </c>
      <c r="J24" s="140">
        <v>181</v>
      </c>
      <c r="K24" s="114">
        <v>33</v>
      </c>
      <c r="L24" s="116">
        <v>18.232044198895029</v>
      </c>
    </row>
    <row r="25" spans="1:12" s="110" customFormat="1" ht="15" customHeight="1" x14ac:dyDescent="0.2">
      <c r="A25" s="120"/>
      <c r="B25" s="119"/>
      <c r="C25" s="258" t="s">
        <v>107</v>
      </c>
      <c r="E25" s="113">
        <v>34.954407294832826</v>
      </c>
      <c r="F25" s="115">
        <v>115</v>
      </c>
      <c r="G25" s="114">
        <v>123</v>
      </c>
      <c r="H25" s="114">
        <v>125</v>
      </c>
      <c r="I25" s="114">
        <v>123</v>
      </c>
      <c r="J25" s="140">
        <v>121</v>
      </c>
      <c r="K25" s="114">
        <v>-6</v>
      </c>
      <c r="L25" s="116">
        <v>-4.9586776859504136</v>
      </c>
    </row>
    <row r="26" spans="1:12" s="110" customFormat="1" ht="15" customHeight="1" x14ac:dyDescent="0.2">
      <c r="A26" s="120"/>
      <c r="C26" s="121" t="s">
        <v>187</v>
      </c>
      <c r="D26" s="110" t="s">
        <v>188</v>
      </c>
      <c r="E26" s="113">
        <v>0.27548209366391185</v>
      </c>
      <c r="F26" s="115">
        <v>98</v>
      </c>
      <c r="G26" s="114">
        <v>87</v>
      </c>
      <c r="H26" s="114">
        <v>94</v>
      </c>
      <c r="I26" s="114">
        <v>71</v>
      </c>
      <c r="J26" s="140">
        <v>78</v>
      </c>
      <c r="K26" s="114">
        <v>20</v>
      </c>
      <c r="L26" s="116">
        <v>25.641025641025642</v>
      </c>
    </row>
    <row r="27" spans="1:12" s="110" customFormat="1" ht="15" customHeight="1" x14ac:dyDescent="0.2">
      <c r="A27" s="120"/>
      <c r="B27" s="119"/>
      <c r="D27" s="259" t="s">
        <v>106</v>
      </c>
      <c r="E27" s="113">
        <v>64.285714285714292</v>
      </c>
      <c r="F27" s="115">
        <v>63</v>
      </c>
      <c r="G27" s="114">
        <v>50</v>
      </c>
      <c r="H27" s="114">
        <v>52</v>
      </c>
      <c r="I27" s="114">
        <v>38</v>
      </c>
      <c r="J27" s="140">
        <v>39</v>
      </c>
      <c r="K27" s="114">
        <v>24</v>
      </c>
      <c r="L27" s="116">
        <v>61.53846153846154</v>
      </c>
    </row>
    <row r="28" spans="1:12" s="110" customFormat="1" ht="15" customHeight="1" x14ac:dyDescent="0.2">
      <c r="A28" s="120"/>
      <c r="B28" s="119"/>
      <c r="D28" s="259" t="s">
        <v>107</v>
      </c>
      <c r="E28" s="113">
        <v>35.714285714285715</v>
      </c>
      <c r="F28" s="115">
        <v>35</v>
      </c>
      <c r="G28" s="114">
        <v>37</v>
      </c>
      <c r="H28" s="114">
        <v>42</v>
      </c>
      <c r="I28" s="114">
        <v>33</v>
      </c>
      <c r="J28" s="140">
        <v>39</v>
      </c>
      <c r="K28" s="114">
        <v>-4</v>
      </c>
      <c r="L28" s="116">
        <v>-10.256410256410257</v>
      </c>
    </row>
    <row r="29" spans="1:12" s="110" customFormat="1" ht="24.95" customHeight="1" x14ac:dyDescent="0.2">
      <c r="A29" s="604" t="s">
        <v>189</v>
      </c>
      <c r="B29" s="605"/>
      <c r="C29" s="605"/>
      <c r="D29" s="606"/>
      <c r="E29" s="113">
        <v>96.63518299881936</v>
      </c>
      <c r="F29" s="115">
        <v>34377</v>
      </c>
      <c r="G29" s="114">
        <v>34587</v>
      </c>
      <c r="H29" s="114">
        <v>34985</v>
      </c>
      <c r="I29" s="114">
        <v>34457</v>
      </c>
      <c r="J29" s="140">
        <v>34323</v>
      </c>
      <c r="K29" s="114">
        <v>54</v>
      </c>
      <c r="L29" s="116">
        <v>0.15732890481601258</v>
      </c>
    </row>
    <row r="30" spans="1:12" s="110" customFormat="1" ht="15" customHeight="1" x14ac:dyDescent="0.2">
      <c r="A30" s="120"/>
      <c r="B30" s="119"/>
      <c r="C30" s="258" t="s">
        <v>106</v>
      </c>
      <c r="E30" s="113">
        <v>48.893155307327575</v>
      </c>
      <c r="F30" s="115">
        <v>16808</v>
      </c>
      <c r="G30" s="114">
        <v>16887</v>
      </c>
      <c r="H30" s="114">
        <v>17163</v>
      </c>
      <c r="I30" s="114">
        <v>16867</v>
      </c>
      <c r="J30" s="140">
        <v>16757</v>
      </c>
      <c r="K30" s="114">
        <v>51</v>
      </c>
      <c r="L30" s="116">
        <v>0.30435042071969926</v>
      </c>
    </row>
    <row r="31" spans="1:12" s="110" customFormat="1" ht="15" customHeight="1" x14ac:dyDescent="0.2">
      <c r="A31" s="120"/>
      <c r="B31" s="119"/>
      <c r="C31" s="258" t="s">
        <v>107</v>
      </c>
      <c r="E31" s="113">
        <v>51.106844692672425</v>
      </c>
      <c r="F31" s="115">
        <v>17569</v>
      </c>
      <c r="G31" s="114">
        <v>17700</v>
      </c>
      <c r="H31" s="114">
        <v>17822</v>
      </c>
      <c r="I31" s="114">
        <v>17590</v>
      </c>
      <c r="J31" s="140">
        <v>17566</v>
      </c>
      <c r="K31" s="114">
        <v>3</v>
      </c>
      <c r="L31" s="116">
        <v>1.7078446999886143E-2</v>
      </c>
    </row>
    <row r="32" spans="1:12" s="110" customFormat="1" ht="15" customHeight="1" x14ac:dyDescent="0.2">
      <c r="A32" s="120"/>
      <c r="B32" s="119" t="s">
        <v>117</v>
      </c>
      <c r="C32" s="258"/>
      <c r="E32" s="113">
        <v>3.3338955416877494</v>
      </c>
      <c r="F32" s="115">
        <v>1186</v>
      </c>
      <c r="G32" s="114">
        <v>1152</v>
      </c>
      <c r="H32" s="114">
        <v>1224</v>
      </c>
      <c r="I32" s="114">
        <v>1175</v>
      </c>
      <c r="J32" s="140">
        <v>1106</v>
      </c>
      <c r="K32" s="114">
        <v>80</v>
      </c>
      <c r="L32" s="116">
        <v>7.2332730560578664</v>
      </c>
    </row>
    <row r="33" spans="1:12" s="110" customFormat="1" ht="15" customHeight="1" x14ac:dyDescent="0.2">
      <c r="A33" s="120"/>
      <c r="B33" s="119"/>
      <c r="C33" s="258" t="s">
        <v>106</v>
      </c>
      <c r="E33" s="113">
        <v>67.116357504215856</v>
      </c>
      <c r="F33" s="115">
        <v>796</v>
      </c>
      <c r="G33" s="114">
        <v>756</v>
      </c>
      <c r="H33" s="114">
        <v>809</v>
      </c>
      <c r="I33" s="114">
        <v>769</v>
      </c>
      <c r="J33" s="140">
        <v>717</v>
      </c>
      <c r="K33" s="114">
        <v>79</v>
      </c>
      <c r="L33" s="116">
        <v>11.018131101813109</v>
      </c>
    </row>
    <row r="34" spans="1:12" s="110" customFormat="1" ht="15" customHeight="1" x14ac:dyDescent="0.2">
      <c r="A34" s="120"/>
      <c r="B34" s="119"/>
      <c r="C34" s="258" t="s">
        <v>107</v>
      </c>
      <c r="E34" s="113">
        <v>32.883642495784152</v>
      </c>
      <c r="F34" s="115">
        <v>390</v>
      </c>
      <c r="G34" s="114">
        <v>396</v>
      </c>
      <c r="H34" s="114">
        <v>415</v>
      </c>
      <c r="I34" s="114">
        <v>406</v>
      </c>
      <c r="J34" s="140">
        <v>389</v>
      </c>
      <c r="K34" s="114">
        <v>1</v>
      </c>
      <c r="L34" s="116">
        <v>0.25706940874035988</v>
      </c>
    </row>
    <row r="35" spans="1:12" s="110" customFormat="1" ht="24.95" customHeight="1" x14ac:dyDescent="0.2">
      <c r="A35" s="604" t="s">
        <v>190</v>
      </c>
      <c r="B35" s="605"/>
      <c r="C35" s="605"/>
      <c r="D35" s="606"/>
      <c r="E35" s="113">
        <v>67.136110642604152</v>
      </c>
      <c r="F35" s="115">
        <v>23883</v>
      </c>
      <c r="G35" s="114">
        <v>24118</v>
      </c>
      <c r="H35" s="114">
        <v>24441</v>
      </c>
      <c r="I35" s="114">
        <v>24101</v>
      </c>
      <c r="J35" s="140">
        <v>24052</v>
      </c>
      <c r="K35" s="114">
        <v>-169</v>
      </c>
      <c r="L35" s="116">
        <v>-0.70264427074671543</v>
      </c>
    </row>
    <row r="36" spans="1:12" s="110" customFormat="1" ht="15" customHeight="1" x14ac:dyDescent="0.2">
      <c r="A36" s="120"/>
      <c r="B36" s="119"/>
      <c r="C36" s="258" t="s">
        <v>106</v>
      </c>
      <c r="E36" s="113">
        <v>64.284218900473135</v>
      </c>
      <c r="F36" s="115">
        <v>15353</v>
      </c>
      <c r="G36" s="114">
        <v>15463</v>
      </c>
      <c r="H36" s="114">
        <v>15723</v>
      </c>
      <c r="I36" s="114">
        <v>15408</v>
      </c>
      <c r="J36" s="140">
        <v>15347</v>
      </c>
      <c r="K36" s="114">
        <v>6</v>
      </c>
      <c r="L36" s="116">
        <v>3.9095588714406722E-2</v>
      </c>
    </row>
    <row r="37" spans="1:12" s="110" customFormat="1" ht="15" customHeight="1" x14ac:dyDescent="0.2">
      <c r="A37" s="120"/>
      <c r="B37" s="119"/>
      <c r="C37" s="258" t="s">
        <v>107</v>
      </c>
      <c r="E37" s="113">
        <v>35.715781099526858</v>
      </c>
      <c r="F37" s="115">
        <v>8530</v>
      </c>
      <c r="G37" s="114">
        <v>8655</v>
      </c>
      <c r="H37" s="114">
        <v>8718</v>
      </c>
      <c r="I37" s="114">
        <v>8693</v>
      </c>
      <c r="J37" s="140">
        <v>8705</v>
      </c>
      <c r="K37" s="114">
        <v>-175</v>
      </c>
      <c r="L37" s="116">
        <v>-2.010338885697875</v>
      </c>
    </row>
    <row r="38" spans="1:12" s="110" customFormat="1" ht="15" customHeight="1" x14ac:dyDescent="0.2">
      <c r="A38" s="120"/>
      <c r="B38" s="119" t="s">
        <v>182</v>
      </c>
      <c r="C38" s="258"/>
      <c r="E38" s="113">
        <v>32.863889357395848</v>
      </c>
      <c r="F38" s="115">
        <v>11691</v>
      </c>
      <c r="G38" s="114">
        <v>11632</v>
      </c>
      <c r="H38" s="114">
        <v>11781</v>
      </c>
      <c r="I38" s="114">
        <v>11548</v>
      </c>
      <c r="J38" s="140">
        <v>11392</v>
      </c>
      <c r="K38" s="114">
        <v>299</v>
      </c>
      <c r="L38" s="116">
        <v>2.6246488764044944</v>
      </c>
    </row>
    <row r="39" spans="1:12" s="110" customFormat="1" ht="15" customHeight="1" x14ac:dyDescent="0.2">
      <c r="A39" s="120"/>
      <c r="B39" s="119"/>
      <c r="C39" s="258" t="s">
        <v>106</v>
      </c>
      <c r="E39" s="113">
        <v>19.314002223932938</v>
      </c>
      <c r="F39" s="115">
        <v>2258</v>
      </c>
      <c r="G39" s="114">
        <v>2188</v>
      </c>
      <c r="H39" s="114">
        <v>2258</v>
      </c>
      <c r="I39" s="114">
        <v>2237</v>
      </c>
      <c r="J39" s="140">
        <v>2135</v>
      </c>
      <c r="K39" s="114">
        <v>123</v>
      </c>
      <c r="L39" s="116">
        <v>5.7611241217798597</v>
      </c>
    </row>
    <row r="40" spans="1:12" s="110" customFormat="1" ht="15" customHeight="1" x14ac:dyDescent="0.2">
      <c r="A40" s="120"/>
      <c r="B40" s="119"/>
      <c r="C40" s="258" t="s">
        <v>107</v>
      </c>
      <c r="E40" s="113">
        <v>80.685997776067055</v>
      </c>
      <c r="F40" s="115">
        <v>9433</v>
      </c>
      <c r="G40" s="114">
        <v>9444</v>
      </c>
      <c r="H40" s="114">
        <v>9523</v>
      </c>
      <c r="I40" s="114">
        <v>9311</v>
      </c>
      <c r="J40" s="140">
        <v>9257</v>
      </c>
      <c r="K40" s="114">
        <v>176</v>
      </c>
      <c r="L40" s="116">
        <v>1.901263908393648</v>
      </c>
    </row>
    <row r="41" spans="1:12" s="110" customFormat="1" ht="24.75" customHeight="1" x14ac:dyDescent="0.2">
      <c r="A41" s="604" t="s">
        <v>518</v>
      </c>
      <c r="B41" s="605"/>
      <c r="C41" s="605"/>
      <c r="D41" s="606"/>
      <c r="E41" s="113">
        <v>4.0113566087592059</v>
      </c>
      <c r="F41" s="115">
        <v>1427</v>
      </c>
      <c r="G41" s="114">
        <v>1546</v>
      </c>
      <c r="H41" s="114">
        <v>1484</v>
      </c>
      <c r="I41" s="114">
        <v>1212</v>
      </c>
      <c r="J41" s="140">
        <v>1344</v>
      </c>
      <c r="K41" s="114">
        <v>83</v>
      </c>
      <c r="L41" s="116">
        <v>6.1755952380952381</v>
      </c>
    </row>
    <row r="42" spans="1:12" s="110" customFormat="1" ht="15" customHeight="1" x14ac:dyDescent="0.2">
      <c r="A42" s="120"/>
      <c r="B42" s="119"/>
      <c r="C42" s="258" t="s">
        <v>106</v>
      </c>
      <c r="E42" s="113">
        <v>57.252978276103711</v>
      </c>
      <c r="F42" s="115">
        <v>817</v>
      </c>
      <c r="G42" s="114">
        <v>899</v>
      </c>
      <c r="H42" s="114">
        <v>887</v>
      </c>
      <c r="I42" s="114">
        <v>695</v>
      </c>
      <c r="J42" s="140">
        <v>774</v>
      </c>
      <c r="K42" s="114">
        <v>43</v>
      </c>
      <c r="L42" s="116">
        <v>5.5555555555555554</v>
      </c>
    </row>
    <row r="43" spans="1:12" s="110" customFormat="1" ht="15" customHeight="1" x14ac:dyDescent="0.2">
      <c r="A43" s="123"/>
      <c r="B43" s="124"/>
      <c r="C43" s="260" t="s">
        <v>107</v>
      </c>
      <c r="D43" s="261"/>
      <c r="E43" s="125">
        <v>42.747021723896289</v>
      </c>
      <c r="F43" s="143">
        <v>610</v>
      </c>
      <c r="G43" s="144">
        <v>647</v>
      </c>
      <c r="H43" s="144">
        <v>597</v>
      </c>
      <c r="I43" s="144">
        <v>517</v>
      </c>
      <c r="J43" s="145">
        <v>570</v>
      </c>
      <c r="K43" s="144">
        <v>40</v>
      </c>
      <c r="L43" s="146">
        <v>7.0175438596491224</v>
      </c>
    </row>
    <row r="44" spans="1:12" s="110" customFormat="1" ht="45.75" customHeight="1" x14ac:dyDescent="0.2">
      <c r="A44" s="604" t="s">
        <v>191</v>
      </c>
      <c r="B44" s="605"/>
      <c r="C44" s="605"/>
      <c r="D44" s="606"/>
      <c r="E44" s="113">
        <v>2.1926125822229716</v>
      </c>
      <c r="F44" s="115">
        <v>780</v>
      </c>
      <c r="G44" s="114">
        <v>773</v>
      </c>
      <c r="H44" s="114">
        <v>778</v>
      </c>
      <c r="I44" s="114">
        <v>772</v>
      </c>
      <c r="J44" s="140">
        <v>792</v>
      </c>
      <c r="K44" s="114">
        <v>-12</v>
      </c>
      <c r="L44" s="116">
        <v>-1.5151515151515151</v>
      </c>
    </row>
    <row r="45" spans="1:12" s="110" customFormat="1" ht="15" customHeight="1" x14ac:dyDescent="0.2">
      <c r="A45" s="120"/>
      <c r="B45" s="119"/>
      <c r="C45" s="258" t="s">
        <v>106</v>
      </c>
      <c r="E45" s="113">
        <v>61.794871794871796</v>
      </c>
      <c r="F45" s="115">
        <v>482</v>
      </c>
      <c r="G45" s="114">
        <v>477</v>
      </c>
      <c r="H45" s="114">
        <v>481</v>
      </c>
      <c r="I45" s="114">
        <v>473</v>
      </c>
      <c r="J45" s="140">
        <v>482</v>
      </c>
      <c r="K45" s="114">
        <v>0</v>
      </c>
      <c r="L45" s="116">
        <v>0</v>
      </c>
    </row>
    <row r="46" spans="1:12" s="110" customFormat="1" ht="15" customHeight="1" x14ac:dyDescent="0.2">
      <c r="A46" s="123"/>
      <c r="B46" s="124"/>
      <c r="C46" s="260" t="s">
        <v>107</v>
      </c>
      <c r="D46" s="261"/>
      <c r="E46" s="125">
        <v>38.205128205128204</v>
      </c>
      <c r="F46" s="143">
        <v>298</v>
      </c>
      <c r="G46" s="144">
        <v>296</v>
      </c>
      <c r="H46" s="144">
        <v>297</v>
      </c>
      <c r="I46" s="144">
        <v>299</v>
      </c>
      <c r="J46" s="145">
        <v>310</v>
      </c>
      <c r="K46" s="144">
        <v>-12</v>
      </c>
      <c r="L46" s="146">
        <v>-3.870967741935484</v>
      </c>
    </row>
    <row r="47" spans="1:12" s="110" customFormat="1" ht="39" customHeight="1" x14ac:dyDescent="0.2">
      <c r="A47" s="604" t="s">
        <v>519</v>
      </c>
      <c r="B47" s="607"/>
      <c r="C47" s="607"/>
      <c r="D47" s="608"/>
      <c r="E47" s="113">
        <v>0.23893855062686231</v>
      </c>
      <c r="F47" s="115">
        <v>85</v>
      </c>
      <c r="G47" s="114">
        <v>83</v>
      </c>
      <c r="H47" s="114">
        <v>66</v>
      </c>
      <c r="I47" s="114">
        <v>78</v>
      </c>
      <c r="J47" s="140">
        <v>93</v>
      </c>
      <c r="K47" s="114">
        <v>-8</v>
      </c>
      <c r="L47" s="116">
        <v>-8.6021505376344081</v>
      </c>
    </row>
    <row r="48" spans="1:12" s="110" customFormat="1" ht="15" customHeight="1" x14ac:dyDescent="0.2">
      <c r="A48" s="120"/>
      <c r="B48" s="119"/>
      <c r="C48" s="258" t="s">
        <v>106</v>
      </c>
      <c r="E48" s="113">
        <v>43.529411764705884</v>
      </c>
      <c r="F48" s="115">
        <v>37</v>
      </c>
      <c r="G48" s="114">
        <v>34</v>
      </c>
      <c r="H48" s="114">
        <v>24</v>
      </c>
      <c r="I48" s="114">
        <v>27</v>
      </c>
      <c r="J48" s="140">
        <v>32</v>
      </c>
      <c r="K48" s="114">
        <v>5</v>
      </c>
      <c r="L48" s="116">
        <v>15.625</v>
      </c>
    </row>
    <row r="49" spans="1:12" s="110" customFormat="1" ht="15" customHeight="1" x14ac:dyDescent="0.2">
      <c r="A49" s="123"/>
      <c r="B49" s="124"/>
      <c r="C49" s="260" t="s">
        <v>107</v>
      </c>
      <c r="D49" s="261"/>
      <c r="E49" s="125">
        <v>56.470588235294116</v>
      </c>
      <c r="F49" s="143">
        <v>48</v>
      </c>
      <c r="G49" s="144">
        <v>49</v>
      </c>
      <c r="H49" s="144">
        <v>42</v>
      </c>
      <c r="I49" s="144">
        <v>51</v>
      </c>
      <c r="J49" s="145">
        <v>61</v>
      </c>
      <c r="K49" s="144">
        <v>-13</v>
      </c>
      <c r="L49" s="146">
        <v>-21.311475409836067</v>
      </c>
    </row>
    <row r="50" spans="1:12" s="110" customFormat="1" ht="24.95" customHeight="1" x14ac:dyDescent="0.2">
      <c r="A50" s="609" t="s">
        <v>192</v>
      </c>
      <c r="B50" s="610"/>
      <c r="C50" s="610"/>
      <c r="D50" s="611"/>
      <c r="E50" s="262">
        <v>8.523078652948783</v>
      </c>
      <c r="F50" s="263">
        <v>3032</v>
      </c>
      <c r="G50" s="264">
        <v>3116</v>
      </c>
      <c r="H50" s="264">
        <v>3084</v>
      </c>
      <c r="I50" s="264">
        <v>2799</v>
      </c>
      <c r="J50" s="265">
        <v>2819</v>
      </c>
      <c r="K50" s="263">
        <v>213</v>
      </c>
      <c r="L50" s="266">
        <v>7.5558708761972326</v>
      </c>
    </row>
    <row r="51" spans="1:12" s="110" customFormat="1" ht="15" customHeight="1" x14ac:dyDescent="0.2">
      <c r="A51" s="120"/>
      <c r="B51" s="119"/>
      <c r="C51" s="258" t="s">
        <v>106</v>
      </c>
      <c r="E51" s="113">
        <v>58.146437994722952</v>
      </c>
      <c r="F51" s="115">
        <v>1763</v>
      </c>
      <c r="G51" s="114">
        <v>1801</v>
      </c>
      <c r="H51" s="114">
        <v>1829</v>
      </c>
      <c r="I51" s="114">
        <v>1637</v>
      </c>
      <c r="J51" s="140">
        <v>1627</v>
      </c>
      <c r="K51" s="114">
        <v>136</v>
      </c>
      <c r="L51" s="116">
        <v>8.3589428395820526</v>
      </c>
    </row>
    <row r="52" spans="1:12" s="110" customFormat="1" ht="15" customHeight="1" x14ac:dyDescent="0.2">
      <c r="A52" s="120"/>
      <c r="B52" s="119"/>
      <c r="C52" s="258" t="s">
        <v>107</v>
      </c>
      <c r="E52" s="113">
        <v>41.853562005277048</v>
      </c>
      <c r="F52" s="115">
        <v>1269</v>
      </c>
      <c r="G52" s="114">
        <v>1315</v>
      </c>
      <c r="H52" s="114">
        <v>1255</v>
      </c>
      <c r="I52" s="114">
        <v>1162</v>
      </c>
      <c r="J52" s="140">
        <v>1192</v>
      </c>
      <c r="K52" s="114">
        <v>77</v>
      </c>
      <c r="L52" s="116">
        <v>6.4597315436241614</v>
      </c>
    </row>
    <row r="53" spans="1:12" s="110" customFormat="1" ht="15" customHeight="1" x14ac:dyDescent="0.2">
      <c r="A53" s="120"/>
      <c r="B53" s="119"/>
      <c r="C53" s="258" t="s">
        <v>187</v>
      </c>
      <c r="D53" s="110" t="s">
        <v>193</v>
      </c>
      <c r="E53" s="113">
        <v>32.750659630606862</v>
      </c>
      <c r="F53" s="115">
        <v>993</v>
      </c>
      <c r="G53" s="114">
        <v>1121</v>
      </c>
      <c r="H53" s="114">
        <v>1067</v>
      </c>
      <c r="I53" s="114">
        <v>808</v>
      </c>
      <c r="J53" s="140">
        <v>902</v>
      </c>
      <c r="K53" s="114">
        <v>91</v>
      </c>
      <c r="L53" s="116">
        <v>10.088691796008868</v>
      </c>
    </row>
    <row r="54" spans="1:12" s="110" customFormat="1" ht="15" customHeight="1" x14ac:dyDescent="0.2">
      <c r="A54" s="120"/>
      <c r="B54" s="119"/>
      <c r="D54" s="267" t="s">
        <v>194</v>
      </c>
      <c r="E54" s="113">
        <v>58.408862034239675</v>
      </c>
      <c r="F54" s="115">
        <v>580</v>
      </c>
      <c r="G54" s="114">
        <v>662</v>
      </c>
      <c r="H54" s="114">
        <v>658</v>
      </c>
      <c r="I54" s="114">
        <v>486</v>
      </c>
      <c r="J54" s="140">
        <v>527</v>
      </c>
      <c r="K54" s="114">
        <v>53</v>
      </c>
      <c r="L54" s="116">
        <v>10.056925996204933</v>
      </c>
    </row>
    <row r="55" spans="1:12" s="110" customFormat="1" ht="15" customHeight="1" x14ac:dyDescent="0.2">
      <c r="A55" s="120"/>
      <c r="B55" s="119"/>
      <c r="D55" s="267" t="s">
        <v>195</v>
      </c>
      <c r="E55" s="113">
        <v>41.591137965760325</v>
      </c>
      <c r="F55" s="115">
        <v>413</v>
      </c>
      <c r="G55" s="114">
        <v>459</v>
      </c>
      <c r="H55" s="114">
        <v>409</v>
      </c>
      <c r="I55" s="114">
        <v>322</v>
      </c>
      <c r="J55" s="140">
        <v>375</v>
      </c>
      <c r="K55" s="114">
        <v>38</v>
      </c>
      <c r="L55" s="116">
        <v>10.133333333333333</v>
      </c>
    </row>
    <row r="56" spans="1:12" s="110" customFormat="1" ht="15" customHeight="1" x14ac:dyDescent="0.2">
      <c r="A56" s="120"/>
      <c r="B56" s="119" t="s">
        <v>196</v>
      </c>
      <c r="C56" s="258"/>
      <c r="E56" s="113">
        <v>72.969022319671666</v>
      </c>
      <c r="F56" s="115">
        <v>25958</v>
      </c>
      <c r="G56" s="114">
        <v>26012</v>
      </c>
      <c r="H56" s="114">
        <v>26391</v>
      </c>
      <c r="I56" s="114">
        <v>26229</v>
      </c>
      <c r="J56" s="140">
        <v>25993</v>
      </c>
      <c r="K56" s="114">
        <v>-35</v>
      </c>
      <c r="L56" s="116">
        <v>-0.1346516369791867</v>
      </c>
    </row>
    <row r="57" spans="1:12" s="110" customFormat="1" ht="15" customHeight="1" x14ac:dyDescent="0.2">
      <c r="A57" s="120"/>
      <c r="B57" s="119"/>
      <c r="C57" s="258" t="s">
        <v>106</v>
      </c>
      <c r="E57" s="113">
        <v>48.632406194622085</v>
      </c>
      <c r="F57" s="115">
        <v>12624</v>
      </c>
      <c r="G57" s="114">
        <v>12626</v>
      </c>
      <c r="H57" s="114">
        <v>12853</v>
      </c>
      <c r="I57" s="114">
        <v>12777</v>
      </c>
      <c r="J57" s="140">
        <v>12633</v>
      </c>
      <c r="K57" s="114">
        <v>-9</v>
      </c>
      <c r="L57" s="116">
        <v>-7.1241985276656372E-2</v>
      </c>
    </row>
    <row r="58" spans="1:12" s="110" customFormat="1" ht="15" customHeight="1" x14ac:dyDescent="0.2">
      <c r="A58" s="120"/>
      <c r="B58" s="119"/>
      <c r="C58" s="258" t="s">
        <v>107</v>
      </c>
      <c r="E58" s="113">
        <v>51.367593805377915</v>
      </c>
      <c r="F58" s="115">
        <v>13334</v>
      </c>
      <c r="G58" s="114">
        <v>13386</v>
      </c>
      <c r="H58" s="114">
        <v>13538</v>
      </c>
      <c r="I58" s="114">
        <v>13452</v>
      </c>
      <c r="J58" s="140">
        <v>13360</v>
      </c>
      <c r="K58" s="114">
        <v>-26</v>
      </c>
      <c r="L58" s="116">
        <v>-0.19461077844311378</v>
      </c>
    </row>
    <row r="59" spans="1:12" s="110" customFormat="1" ht="15" customHeight="1" x14ac:dyDescent="0.2">
      <c r="A59" s="120"/>
      <c r="B59" s="119"/>
      <c r="C59" s="258" t="s">
        <v>105</v>
      </c>
      <c r="D59" s="110" t="s">
        <v>197</v>
      </c>
      <c r="E59" s="113">
        <v>92.834578935203027</v>
      </c>
      <c r="F59" s="115">
        <v>24098</v>
      </c>
      <c r="G59" s="114">
        <v>24150</v>
      </c>
      <c r="H59" s="114">
        <v>24516</v>
      </c>
      <c r="I59" s="114">
        <v>24339</v>
      </c>
      <c r="J59" s="140">
        <v>24095</v>
      </c>
      <c r="K59" s="114">
        <v>3</v>
      </c>
      <c r="L59" s="116">
        <v>1.245071591616518E-2</v>
      </c>
    </row>
    <row r="60" spans="1:12" s="110" customFormat="1" ht="15" customHeight="1" x14ac:dyDescent="0.2">
      <c r="A60" s="120"/>
      <c r="B60" s="119"/>
      <c r="C60" s="258"/>
      <c r="D60" s="267" t="s">
        <v>198</v>
      </c>
      <c r="E60" s="113">
        <v>48.726035355631176</v>
      </c>
      <c r="F60" s="115">
        <v>11742</v>
      </c>
      <c r="G60" s="114">
        <v>11759</v>
      </c>
      <c r="H60" s="114">
        <v>11978</v>
      </c>
      <c r="I60" s="114">
        <v>11900</v>
      </c>
      <c r="J60" s="140">
        <v>11754</v>
      </c>
      <c r="K60" s="114">
        <v>-12</v>
      </c>
      <c r="L60" s="116">
        <v>-0.10209290454313426</v>
      </c>
    </row>
    <row r="61" spans="1:12" s="110" customFormat="1" ht="15" customHeight="1" x14ac:dyDescent="0.2">
      <c r="A61" s="120"/>
      <c r="B61" s="119"/>
      <c r="C61" s="258"/>
      <c r="D61" s="267" t="s">
        <v>199</v>
      </c>
      <c r="E61" s="113">
        <v>51.273964644368824</v>
      </c>
      <c r="F61" s="115">
        <v>12356</v>
      </c>
      <c r="G61" s="114">
        <v>12391</v>
      </c>
      <c r="H61" s="114">
        <v>12538</v>
      </c>
      <c r="I61" s="114">
        <v>12439</v>
      </c>
      <c r="J61" s="140">
        <v>12341</v>
      </c>
      <c r="K61" s="114">
        <v>15</v>
      </c>
      <c r="L61" s="116">
        <v>0.12154606595899846</v>
      </c>
    </row>
    <row r="62" spans="1:12" s="110" customFormat="1" ht="15" customHeight="1" x14ac:dyDescent="0.2">
      <c r="A62" s="120"/>
      <c r="B62" s="119"/>
      <c r="C62" s="258"/>
      <c r="D62" s="258" t="s">
        <v>200</v>
      </c>
      <c r="E62" s="113">
        <v>7.1654210647969796</v>
      </c>
      <c r="F62" s="115">
        <v>1860</v>
      </c>
      <c r="G62" s="114">
        <v>1862</v>
      </c>
      <c r="H62" s="114">
        <v>1875</v>
      </c>
      <c r="I62" s="114">
        <v>1890</v>
      </c>
      <c r="J62" s="140">
        <v>1898</v>
      </c>
      <c r="K62" s="114">
        <v>-38</v>
      </c>
      <c r="L62" s="116">
        <v>-2.0021074815595363</v>
      </c>
    </row>
    <row r="63" spans="1:12" s="110" customFormat="1" ht="15" customHeight="1" x14ac:dyDescent="0.2">
      <c r="A63" s="120"/>
      <c r="B63" s="119"/>
      <c r="C63" s="258"/>
      <c r="D63" s="267" t="s">
        <v>198</v>
      </c>
      <c r="E63" s="113">
        <v>47.41935483870968</v>
      </c>
      <c r="F63" s="115">
        <v>882</v>
      </c>
      <c r="G63" s="114">
        <v>867</v>
      </c>
      <c r="H63" s="114">
        <v>875</v>
      </c>
      <c r="I63" s="114">
        <v>877</v>
      </c>
      <c r="J63" s="140">
        <v>879</v>
      </c>
      <c r="K63" s="114">
        <v>3</v>
      </c>
      <c r="L63" s="116">
        <v>0.34129692832764508</v>
      </c>
    </row>
    <row r="64" spans="1:12" s="110" customFormat="1" ht="15" customHeight="1" x14ac:dyDescent="0.2">
      <c r="A64" s="120"/>
      <c r="B64" s="119"/>
      <c r="C64" s="258"/>
      <c r="D64" s="267" t="s">
        <v>199</v>
      </c>
      <c r="E64" s="113">
        <v>52.58064516129032</v>
      </c>
      <c r="F64" s="115">
        <v>978</v>
      </c>
      <c r="G64" s="114">
        <v>995</v>
      </c>
      <c r="H64" s="114">
        <v>1000</v>
      </c>
      <c r="I64" s="114">
        <v>1013</v>
      </c>
      <c r="J64" s="140">
        <v>1019</v>
      </c>
      <c r="K64" s="114">
        <v>-41</v>
      </c>
      <c r="L64" s="116">
        <v>-4.023552502453386</v>
      </c>
    </row>
    <row r="65" spans="1:12" s="110" customFormat="1" ht="15" customHeight="1" x14ac:dyDescent="0.2">
      <c r="A65" s="120"/>
      <c r="B65" s="119" t="s">
        <v>201</v>
      </c>
      <c r="C65" s="258"/>
      <c r="E65" s="113">
        <v>10.951818744026536</v>
      </c>
      <c r="F65" s="115">
        <v>3896</v>
      </c>
      <c r="G65" s="114">
        <v>3892</v>
      </c>
      <c r="H65" s="114">
        <v>3888</v>
      </c>
      <c r="I65" s="114">
        <v>3902</v>
      </c>
      <c r="J65" s="140">
        <v>3908</v>
      </c>
      <c r="K65" s="114">
        <v>-12</v>
      </c>
      <c r="L65" s="116">
        <v>-0.30706243602865918</v>
      </c>
    </row>
    <row r="66" spans="1:12" s="110" customFormat="1" ht="15" customHeight="1" x14ac:dyDescent="0.2">
      <c r="A66" s="120"/>
      <c r="B66" s="119"/>
      <c r="C66" s="258" t="s">
        <v>106</v>
      </c>
      <c r="E66" s="113">
        <v>43.891170431211499</v>
      </c>
      <c r="F66" s="115">
        <v>1710</v>
      </c>
      <c r="G66" s="114">
        <v>1705</v>
      </c>
      <c r="H66" s="114">
        <v>1695</v>
      </c>
      <c r="I66" s="114">
        <v>1704</v>
      </c>
      <c r="J66" s="140">
        <v>1704</v>
      </c>
      <c r="K66" s="114">
        <v>6</v>
      </c>
      <c r="L66" s="116">
        <v>0.352112676056338</v>
      </c>
    </row>
    <row r="67" spans="1:12" s="110" customFormat="1" ht="15" customHeight="1" x14ac:dyDescent="0.2">
      <c r="A67" s="120"/>
      <c r="B67" s="119"/>
      <c r="C67" s="258" t="s">
        <v>107</v>
      </c>
      <c r="E67" s="113">
        <v>56.108829568788501</v>
      </c>
      <c r="F67" s="115">
        <v>2186</v>
      </c>
      <c r="G67" s="114">
        <v>2187</v>
      </c>
      <c r="H67" s="114">
        <v>2193</v>
      </c>
      <c r="I67" s="114">
        <v>2198</v>
      </c>
      <c r="J67" s="140">
        <v>2204</v>
      </c>
      <c r="K67" s="114">
        <v>-18</v>
      </c>
      <c r="L67" s="116">
        <v>-0.81669691470054451</v>
      </c>
    </row>
    <row r="68" spans="1:12" s="110" customFormat="1" ht="15" customHeight="1" x14ac:dyDescent="0.2">
      <c r="A68" s="120"/>
      <c r="B68" s="119"/>
      <c r="C68" s="258" t="s">
        <v>105</v>
      </c>
      <c r="D68" s="110" t="s">
        <v>202</v>
      </c>
      <c r="E68" s="113">
        <v>12.679671457905544</v>
      </c>
      <c r="F68" s="115">
        <v>494</v>
      </c>
      <c r="G68" s="114">
        <v>473</v>
      </c>
      <c r="H68" s="114">
        <v>471</v>
      </c>
      <c r="I68" s="114">
        <v>447</v>
      </c>
      <c r="J68" s="140">
        <v>447</v>
      </c>
      <c r="K68" s="114">
        <v>47</v>
      </c>
      <c r="L68" s="116">
        <v>10.514541387024609</v>
      </c>
    </row>
    <row r="69" spans="1:12" s="110" customFormat="1" ht="15" customHeight="1" x14ac:dyDescent="0.2">
      <c r="A69" s="120"/>
      <c r="B69" s="119"/>
      <c r="C69" s="258"/>
      <c r="D69" s="267" t="s">
        <v>198</v>
      </c>
      <c r="E69" s="113">
        <v>42.712550607287447</v>
      </c>
      <c r="F69" s="115">
        <v>211</v>
      </c>
      <c r="G69" s="114">
        <v>208</v>
      </c>
      <c r="H69" s="114">
        <v>205</v>
      </c>
      <c r="I69" s="114">
        <v>193</v>
      </c>
      <c r="J69" s="140">
        <v>192</v>
      </c>
      <c r="K69" s="114">
        <v>19</v>
      </c>
      <c r="L69" s="116">
        <v>9.8958333333333339</v>
      </c>
    </row>
    <row r="70" spans="1:12" s="110" customFormat="1" ht="15" customHeight="1" x14ac:dyDescent="0.2">
      <c r="A70" s="120"/>
      <c r="B70" s="119"/>
      <c r="C70" s="258"/>
      <c r="D70" s="267" t="s">
        <v>199</v>
      </c>
      <c r="E70" s="113">
        <v>57.287449392712553</v>
      </c>
      <c r="F70" s="115">
        <v>283</v>
      </c>
      <c r="G70" s="114">
        <v>265</v>
      </c>
      <c r="H70" s="114">
        <v>266</v>
      </c>
      <c r="I70" s="114">
        <v>254</v>
      </c>
      <c r="J70" s="140">
        <v>255</v>
      </c>
      <c r="K70" s="114">
        <v>28</v>
      </c>
      <c r="L70" s="116">
        <v>10.980392156862745</v>
      </c>
    </row>
    <row r="71" spans="1:12" s="110" customFormat="1" ht="15" customHeight="1" x14ac:dyDescent="0.2">
      <c r="A71" s="120"/>
      <c r="B71" s="119"/>
      <c r="C71" s="258"/>
      <c r="D71" s="110" t="s">
        <v>203</v>
      </c>
      <c r="E71" s="113">
        <v>81.44250513347022</v>
      </c>
      <c r="F71" s="115">
        <v>3173</v>
      </c>
      <c r="G71" s="114">
        <v>3190</v>
      </c>
      <c r="H71" s="114">
        <v>3193</v>
      </c>
      <c r="I71" s="114">
        <v>3230</v>
      </c>
      <c r="J71" s="140">
        <v>3233</v>
      </c>
      <c r="K71" s="114">
        <v>-60</v>
      </c>
      <c r="L71" s="116">
        <v>-1.8558614290133004</v>
      </c>
    </row>
    <row r="72" spans="1:12" s="110" customFormat="1" ht="15" customHeight="1" x14ac:dyDescent="0.2">
      <c r="A72" s="120"/>
      <c r="B72" s="119"/>
      <c r="C72" s="258"/>
      <c r="D72" s="267" t="s">
        <v>198</v>
      </c>
      <c r="E72" s="113">
        <v>43.365899779388592</v>
      </c>
      <c r="F72" s="115">
        <v>1376</v>
      </c>
      <c r="G72" s="114">
        <v>1371</v>
      </c>
      <c r="H72" s="114">
        <v>1371</v>
      </c>
      <c r="I72" s="114">
        <v>1388</v>
      </c>
      <c r="J72" s="140">
        <v>1389</v>
      </c>
      <c r="K72" s="114">
        <v>-13</v>
      </c>
      <c r="L72" s="116">
        <v>-0.93592512598992084</v>
      </c>
    </row>
    <row r="73" spans="1:12" s="110" customFormat="1" ht="15" customHeight="1" x14ac:dyDescent="0.2">
      <c r="A73" s="120"/>
      <c r="B73" s="119"/>
      <c r="C73" s="258"/>
      <c r="D73" s="267" t="s">
        <v>199</v>
      </c>
      <c r="E73" s="113">
        <v>56.634100220611408</v>
      </c>
      <c r="F73" s="115">
        <v>1797</v>
      </c>
      <c r="G73" s="114">
        <v>1819</v>
      </c>
      <c r="H73" s="114">
        <v>1822</v>
      </c>
      <c r="I73" s="114">
        <v>1842</v>
      </c>
      <c r="J73" s="140">
        <v>1844</v>
      </c>
      <c r="K73" s="114">
        <v>-47</v>
      </c>
      <c r="L73" s="116">
        <v>-2.5488069414316703</v>
      </c>
    </row>
    <row r="74" spans="1:12" s="110" customFormat="1" ht="15" customHeight="1" x14ac:dyDescent="0.2">
      <c r="A74" s="120"/>
      <c r="B74" s="119"/>
      <c r="C74" s="258"/>
      <c r="D74" s="110" t="s">
        <v>204</v>
      </c>
      <c r="E74" s="113">
        <v>5.8778234086242298</v>
      </c>
      <c r="F74" s="115">
        <v>229</v>
      </c>
      <c r="G74" s="114">
        <v>229</v>
      </c>
      <c r="H74" s="114">
        <v>224</v>
      </c>
      <c r="I74" s="114">
        <v>225</v>
      </c>
      <c r="J74" s="140">
        <v>228</v>
      </c>
      <c r="K74" s="114">
        <v>1</v>
      </c>
      <c r="L74" s="116">
        <v>0.43859649122807015</v>
      </c>
    </row>
    <row r="75" spans="1:12" s="110" customFormat="1" ht="15" customHeight="1" x14ac:dyDescent="0.2">
      <c r="A75" s="120"/>
      <c r="B75" s="119"/>
      <c r="C75" s="258"/>
      <c r="D75" s="267" t="s">
        <v>198</v>
      </c>
      <c r="E75" s="113">
        <v>53.711790393013104</v>
      </c>
      <c r="F75" s="115">
        <v>123</v>
      </c>
      <c r="G75" s="114">
        <v>126</v>
      </c>
      <c r="H75" s="114">
        <v>119</v>
      </c>
      <c r="I75" s="114">
        <v>123</v>
      </c>
      <c r="J75" s="140">
        <v>123</v>
      </c>
      <c r="K75" s="114">
        <v>0</v>
      </c>
      <c r="L75" s="116">
        <v>0</v>
      </c>
    </row>
    <row r="76" spans="1:12" s="110" customFormat="1" ht="15" customHeight="1" x14ac:dyDescent="0.2">
      <c r="A76" s="120"/>
      <c r="B76" s="119"/>
      <c r="C76" s="258"/>
      <c r="D76" s="267" t="s">
        <v>199</v>
      </c>
      <c r="E76" s="113">
        <v>46.288209606986896</v>
      </c>
      <c r="F76" s="115">
        <v>106</v>
      </c>
      <c r="G76" s="114">
        <v>103</v>
      </c>
      <c r="H76" s="114">
        <v>105</v>
      </c>
      <c r="I76" s="114">
        <v>102</v>
      </c>
      <c r="J76" s="140">
        <v>105</v>
      </c>
      <c r="K76" s="114">
        <v>1</v>
      </c>
      <c r="L76" s="116">
        <v>0.95238095238095233</v>
      </c>
    </row>
    <row r="77" spans="1:12" s="110" customFormat="1" ht="15" customHeight="1" x14ac:dyDescent="0.2">
      <c r="A77" s="534"/>
      <c r="B77" s="119" t="s">
        <v>205</v>
      </c>
      <c r="C77" s="268"/>
      <c r="D77" s="182"/>
      <c r="E77" s="113">
        <v>7.556080283353011</v>
      </c>
      <c r="F77" s="115">
        <v>2688</v>
      </c>
      <c r="G77" s="114">
        <v>2730</v>
      </c>
      <c r="H77" s="114">
        <v>2859</v>
      </c>
      <c r="I77" s="114">
        <v>2719</v>
      </c>
      <c r="J77" s="140">
        <v>2724</v>
      </c>
      <c r="K77" s="114">
        <v>-36</v>
      </c>
      <c r="L77" s="116">
        <v>-1.3215859030837005</v>
      </c>
    </row>
    <row r="78" spans="1:12" s="110" customFormat="1" ht="15" customHeight="1" x14ac:dyDescent="0.2">
      <c r="A78" s="120"/>
      <c r="B78" s="119"/>
      <c r="C78" s="268" t="s">
        <v>106</v>
      </c>
      <c r="D78" s="182"/>
      <c r="E78" s="113">
        <v>56.324404761904759</v>
      </c>
      <c r="F78" s="115">
        <v>1514</v>
      </c>
      <c r="G78" s="114">
        <v>1519</v>
      </c>
      <c r="H78" s="114">
        <v>1604</v>
      </c>
      <c r="I78" s="114">
        <v>1527</v>
      </c>
      <c r="J78" s="140">
        <v>1518</v>
      </c>
      <c r="K78" s="114">
        <v>-4</v>
      </c>
      <c r="L78" s="116">
        <v>-0.2635046113306983</v>
      </c>
    </row>
    <row r="79" spans="1:12" s="110" customFormat="1" ht="15" customHeight="1" x14ac:dyDescent="0.2">
      <c r="A79" s="123"/>
      <c r="B79" s="124"/>
      <c r="C79" s="260" t="s">
        <v>107</v>
      </c>
      <c r="D79" s="261"/>
      <c r="E79" s="125">
        <v>43.675595238095241</v>
      </c>
      <c r="F79" s="143">
        <v>1174</v>
      </c>
      <c r="G79" s="144">
        <v>1211</v>
      </c>
      <c r="H79" s="144">
        <v>1255</v>
      </c>
      <c r="I79" s="144">
        <v>1192</v>
      </c>
      <c r="J79" s="145">
        <v>1206</v>
      </c>
      <c r="K79" s="144">
        <v>-32</v>
      </c>
      <c r="L79" s="146">
        <v>-2.6533996683250414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35574</v>
      </c>
      <c r="E11" s="114">
        <v>35750</v>
      </c>
      <c r="F11" s="114">
        <v>36222</v>
      </c>
      <c r="G11" s="114">
        <v>35649</v>
      </c>
      <c r="H11" s="140">
        <v>35444</v>
      </c>
      <c r="I11" s="115">
        <v>130</v>
      </c>
      <c r="J11" s="116">
        <v>0.3667757589436858</v>
      </c>
    </row>
    <row r="12" spans="1:15" s="110" customFormat="1" ht="24.95" customHeight="1" x14ac:dyDescent="0.2">
      <c r="A12" s="193" t="s">
        <v>132</v>
      </c>
      <c r="B12" s="194" t="s">
        <v>133</v>
      </c>
      <c r="C12" s="113">
        <v>5.2004272783493564</v>
      </c>
      <c r="D12" s="115">
        <v>1850</v>
      </c>
      <c r="E12" s="114">
        <v>1834</v>
      </c>
      <c r="F12" s="114">
        <v>1896</v>
      </c>
      <c r="G12" s="114">
        <v>1870</v>
      </c>
      <c r="H12" s="140">
        <v>1862</v>
      </c>
      <c r="I12" s="115">
        <v>-12</v>
      </c>
      <c r="J12" s="116">
        <v>-0.64446831364124602</v>
      </c>
    </row>
    <row r="13" spans="1:15" s="110" customFormat="1" ht="24.95" customHeight="1" x14ac:dyDescent="0.2">
      <c r="A13" s="193" t="s">
        <v>134</v>
      </c>
      <c r="B13" s="199" t="s">
        <v>214</v>
      </c>
      <c r="C13" s="113">
        <v>1.7400348569179738</v>
      </c>
      <c r="D13" s="115">
        <v>619</v>
      </c>
      <c r="E13" s="114">
        <v>610</v>
      </c>
      <c r="F13" s="114">
        <v>612</v>
      </c>
      <c r="G13" s="114">
        <v>607</v>
      </c>
      <c r="H13" s="140">
        <v>601</v>
      </c>
      <c r="I13" s="115">
        <v>18</v>
      </c>
      <c r="J13" s="116">
        <v>2.9950083194675541</v>
      </c>
    </row>
    <row r="14" spans="1:15" s="287" customFormat="1" ht="24" customHeight="1" x14ac:dyDescent="0.2">
      <c r="A14" s="193" t="s">
        <v>215</v>
      </c>
      <c r="B14" s="199" t="s">
        <v>137</v>
      </c>
      <c r="C14" s="113">
        <v>16.062292685669309</v>
      </c>
      <c r="D14" s="115">
        <v>5714</v>
      </c>
      <c r="E14" s="114">
        <v>5743</v>
      </c>
      <c r="F14" s="114">
        <v>5806</v>
      </c>
      <c r="G14" s="114">
        <v>5715</v>
      </c>
      <c r="H14" s="140">
        <v>5748</v>
      </c>
      <c r="I14" s="115">
        <v>-34</v>
      </c>
      <c r="J14" s="116">
        <v>-0.59151009046624914</v>
      </c>
      <c r="K14" s="110"/>
      <c r="L14" s="110"/>
      <c r="M14" s="110"/>
      <c r="N14" s="110"/>
      <c r="O14" s="110"/>
    </row>
    <row r="15" spans="1:15" s="110" customFormat="1" ht="24.75" customHeight="1" x14ac:dyDescent="0.2">
      <c r="A15" s="193" t="s">
        <v>216</v>
      </c>
      <c r="B15" s="199" t="s">
        <v>217</v>
      </c>
      <c r="C15" s="113">
        <v>3.8792376454714117</v>
      </c>
      <c r="D15" s="115">
        <v>1380</v>
      </c>
      <c r="E15" s="114">
        <v>1388</v>
      </c>
      <c r="F15" s="114">
        <v>1400</v>
      </c>
      <c r="G15" s="114">
        <v>1364</v>
      </c>
      <c r="H15" s="140">
        <v>1377</v>
      </c>
      <c r="I15" s="115">
        <v>3</v>
      </c>
      <c r="J15" s="116">
        <v>0.2178649237472767</v>
      </c>
    </row>
    <row r="16" spans="1:15" s="287" customFormat="1" ht="24.95" customHeight="1" x14ac:dyDescent="0.2">
      <c r="A16" s="193" t="s">
        <v>218</v>
      </c>
      <c r="B16" s="199" t="s">
        <v>141</v>
      </c>
      <c r="C16" s="113">
        <v>5.8919435542812169</v>
      </c>
      <c r="D16" s="115">
        <v>2096</v>
      </c>
      <c r="E16" s="114">
        <v>2129</v>
      </c>
      <c r="F16" s="114">
        <v>2156</v>
      </c>
      <c r="G16" s="114">
        <v>2129</v>
      </c>
      <c r="H16" s="140">
        <v>2172</v>
      </c>
      <c r="I16" s="115">
        <v>-76</v>
      </c>
      <c r="J16" s="116">
        <v>-3.4990791896869244</v>
      </c>
      <c r="K16" s="110"/>
      <c r="L16" s="110"/>
      <c r="M16" s="110"/>
      <c r="N16" s="110"/>
      <c r="O16" s="110"/>
    </row>
    <row r="17" spans="1:15" s="110" customFormat="1" ht="24.95" customHeight="1" x14ac:dyDescent="0.2">
      <c r="A17" s="193" t="s">
        <v>219</v>
      </c>
      <c r="B17" s="199" t="s">
        <v>220</v>
      </c>
      <c r="C17" s="113">
        <v>6.291111485916681</v>
      </c>
      <c r="D17" s="115">
        <v>2238</v>
      </c>
      <c r="E17" s="114">
        <v>2226</v>
      </c>
      <c r="F17" s="114">
        <v>2250</v>
      </c>
      <c r="G17" s="114">
        <v>2222</v>
      </c>
      <c r="H17" s="140">
        <v>2199</v>
      </c>
      <c r="I17" s="115">
        <v>39</v>
      </c>
      <c r="J17" s="116">
        <v>1.7735334242837653</v>
      </c>
    </row>
    <row r="18" spans="1:15" s="287" customFormat="1" ht="24.95" customHeight="1" x14ac:dyDescent="0.2">
      <c r="A18" s="201" t="s">
        <v>144</v>
      </c>
      <c r="B18" s="202" t="s">
        <v>145</v>
      </c>
      <c r="C18" s="113">
        <v>8.0367684263788153</v>
      </c>
      <c r="D18" s="115">
        <v>2859</v>
      </c>
      <c r="E18" s="114">
        <v>2895</v>
      </c>
      <c r="F18" s="114">
        <v>2998</v>
      </c>
      <c r="G18" s="114">
        <v>2933</v>
      </c>
      <c r="H18" s="140">
        <v>2852</v>
      </c>
      <c r="I18" s="115">
        <v>7</v>
      </c>
      <c r="J18" s="116">
        <v>0.24544179523141654</v>
      </c>
      <c r="K18" s="110"/>
      <c r="L18" s="110"/>
      <c r="M18" s="110"/>
      <c r="N18" s="110"/>
      <c r="O18" s="110"/>
    </row>
    <row r="19" spans="1:15" s="110" customFormat="1" ht="24.95" customHeight="1" x14ac:dyDescent="0.2">
      <c r="A19" s="193" t="s">
        <v>146</v>
      </c>
      <c r="B19" s="199" t="s">
        <v>147</v>
      </c>
      <c r="C19" s="113">
        <v>11.707988980716253</v>
      </c>
      <c r="D19" s="115">
        <v>4165</v>
      </c>
      <c r="E19" s="114">
        <v>4266</v>
      </c>
      <c r="F19" s="114">
        <v>4292</v>
      </c>
      <c r="G19" s="114">
        <v>4197</v>
      </c>
      <c r="H19" s="140">
        <v>4217</v>
      </c>
      <c r="I19" s="115">
        <v>-52</v>
      </c>
      <c r="J19" s="116">
        <v>-1.2331041024424947</v>
      </c>
    </row>
    <row r="20" spans="1:15" s="287" customFormat="1" ht="24.95" customHeight="1" x14ac:dyDescent="0.2">
      <c r="A20" s="193" t="s">
        <v>148</v>
      </c>
      <c r="B20" s="199" t="s">
        <v>149</v>
      </c>
      <c r="C20" s="113">
        <v>3.5306684657334007</v>
      </c>
      <c r="D20" s="115">
        <v>1256</v>
      </c>
      <c r="E20" s="114">
        <v>1238</v>
      </c>
      <c r="F20" s="114">
        <v>1273</v>
      </c>
      <c r="G20" s="114">
        <v>1250</v>
      </c>
      <c r="H20" s="140">
        <v>1247</v>
      </c>
      <c r="I20" s="115">
        <v>9</v>
      </c>
      <c r="J20" s="116">
        <v>0.72173215717722539</v>
      </c>
      <c r="K20" s="110"/>
      <c r="L20" s="110"/>
      <c r="M20" s="110"/>
      <c r="N20" s="110"/>
      <c r="O20" s="110"/>
    </row>
    <row r="21" spans="1:15" s="110" customFormat="1" ht="24.95" customHeight="1" x14ac:dyDescent="0.2">
      <c r="A21" s="201" t="s">
        <v>150</v>
      </c>
      <c r="B21" s="202" t="s">
        <v>151</v>
      </c>
      <c r="C21" s="113">
        <v>4.2278068252094227</v>
      </c>
      <c r="D21" s="115">
        <v>1504</v>
      </c>
      <c r="E21" s="114">
        <v>1562</v>
      </c>
      <c r="F21" s="114">
        <v>1681</v>
      </c>
      <c r="G21" s="114">
        <v>1673</v>
      </c>
      <c r="H21" s="140">
        <v>1556</v>
      </c>
      <c r="I21" s="115">
        <v>-52</v>
      </c>
      <c r="J21" s="116">
        <v>-3.3419023136246788</v>
      </c>
    </row>
    <row r="22" spans="1:15" s="110" customFormat="1" ht="24.95" customHeight="1" x14ac:dyDescent="0.2">
      <c r="A22" s="201" t="s">
        <v>152</v>
      </c>
      <c r="B22" s="199" t="s">
        <v>153</v>
      </c>
      <c r="C22" s="113">
        <v>0.41603418226794853</v>
      </c>
      <c r="D22" s="115">
        <v>148</v>
      </c>
      <c r="E22" s="114">
        <v>137</v>
      </c>
      <c r="F22" s="114">
        <v>143</v>
      </c>
      <c r="G22" s="114">
        <v>145</v>
      </c>
      <c r="H22" s="140">
        <v>146</v>
      </c>
      <c r="I22" s="115">
        <v>2</v>
      </c>
      <c r="J22" s="116">
        <v>1.3698630136986301</v>
      </c>
    </row>
    <row r="23" spans="1:15" s="110" customFormat="1" ht="24.95" customHeight="1" x14ac:dyDescent="0.2">
      <c r="A23" s="193" t="s">
        <v>154</v>
      </c>
      <c r="B23" s="199" t="s">
        <v>155</v>
      </c>
      <c r="C23" s="113">
        <v>2.3556530050036542</v>
      </c>
      <c r="D23" s="115">
        <v>838</v>
      </c>
      <c r="E23" s="114">
        <v>841</v>
      </c>
      <c r="F23" s="114">
        <v>844</v>
      </c>
      <c r="G23" s="114">
        <v>835</v>
      </c>
      <c r="H23" s="140">
        <v>843</v>
      </c>
      <c r="I23" s="115">
        <v>-5</v>
      </c>
      <c r="J23" s="116">
        <v>-0.59311981020166071</v>
      </c>
    </row>
    <row r="24" spans="1:15" s="110" customFormat="1" ht="24.95" customHeight="1" x14ac:dyDescent="0.2">
      <c r="A24" s="193" t="s">
        <v>156</v>
      </c>
      <c r="B24" s="199" t="s">
        <v>221</v>
      </c>
      <c r="C24" s="113">
        <v>3.7471186821836171</v>
      </c>
      <c r="D24" s="115">
        <v>1333</v>
      </c>
      <c r="E24" s="114">
        <v>1319</v>
      </c>
      <c r="F24" s="114">
        <v>1345</v>
      </c>
      <c r="G24" s="114">
        <v>1339</v>
      </c>
      <c r="H24" s="140">
        <v>1321</v>
      </c>
      <c r="I24" s="115">
        <v>12</v>
      </c>
      <c r="J24" s="116">
        <v>0.90840272520817567</v>
      </c>
    </row>
    <row r="25" spans="1:15" s="110" customFormat="1" ht="24.95" customHeight="1" x14ac:dyDescent="0.2">
      <c r="A25" s="193" t="s">
        <v>222</v>
      </c>
      <c r="B25" s="204" t="s">
        <v>159</v>
      </c>
      <c r="C25" s="113">
        <v>3.362005959408557</v>
      </c>
      <c r="D25" s="115">
        <v>1196</v>
      </c>
      <c r="E25" s="114">
        <v>1134</v>
      </c>
      <c r="F25" s="114">
        <v>1214</v>
      </c>
      <c r="G25" s="114">
        <v>1148</v>
      </c>
      <c r="H25" s="140">
        <v>1095</v>
      </c>
      <c r="I25" s="115">
        <v>101</v>
      </c>
      <c r="J25" s="116">
        <v>9.2237442922374431</v>
      </c>
    </row>
    <row r="26" spans="1:15" s="110" customFormat="1" ht="24.95" customHeight="1" x14ac:dyDescent="0.2">
      <c r="A26" s="201">
        <v>782.78300000000002</v>
      </c>
      <c r="B26" s="203" t="s">
        <v>160</v>
      </c>
      <c r="C26" s="113">
        <v>0.72243773542474843</v>
      </c>
      <c r="D26" s="115">
        <v>257</v>
      </c>
      <c r="E26" s="114">
        <v>326</v>
      </c>
      <c r="F26" s="114">
        <v>369</v>
      </c>
      <c r="G26" s="114">
        <v>321</v>
      </c>
      <c r="H26" s="140">
        <v>301</v>
      </c>
      <c r="I26" s="115">
        <v>-44</v>
      </c>
      <c r="J26" s="116">
        <v>-14.617940199335548</v>
      </c>
    </row>
    <row r="27" spans="1:15" s="110" customFormat="1" ht="24.95" customHeight="1" x14ac:dyDescent="0.2">
      <c r="A27" s="193" t="s">
        <v>161</v>
      </c>
      <c r="B27" s="199" t="s">
        <v>223</v>
      </c>
      <c r="C27" s="113">
        <v>9.9707651655703611</v>
      </c>
      <c r="D27" s="115">
        <v>3547</v>
      </c>
      <c r="E27" s="114">
        <v>3587</v>
      </c>
      <c r="F27" s="114">
        <v>3573</v>
      </c>
      <c r="G27" s="114">
        <v>3472</v>
      </c>
      <c r="H27" s="140">
        <v>3500</v>
      </c>
      <c r="I27" s="115">
        <v>47</v>
      </c>
      <c r="J27" s="116">
        <v>1.3428571428571427</v>
      </c>
    </row>
    <row r="28" spans="1:15" s="110" customFormat="1" ht="24.95" customHeight="1" x14ac:dyDescent="0.2">
      <c r="A28" s="193" t="s">
        <v>163</v>
      </c>
      <c r="B28" s="199" t="s">
        <v>164</v>
      </c>
      <c r="C28" s="113">
        <v>3.4126047113060101</v>
      </c>
      <c r="D28" s="115">
        <v>1214</v>
      </c>
      <c r="E28" s="114">
        <v>1209</v>
      </c>
      <c r="F28" s="114">
        <v>1188</v>
      </c>
      <c r="G28" s="114">
        <v>1189</v>
      </c>
      <c r="H28" s="140">
        <v>1213</v>
      </c>
      <c r="I28" s="115">
        <v>1</v>
      </c>
      <c r="J28" s="116">
        <v>8.244023083264633E-2</v>
      </c>
    </row>
    <row r="29" spans="1:15" s="110" customFormat="1" ht="24.95" customHeight="1" x14ac:dyDescent="0.2">
      <c r="A29" s="193">
        <v>86</v>
      </c>
      <c r="B29" s="199" t="s">
        <v>165</v>
      </c>
      <c r="C29" s="113">
        <v>9.2427053466014506</v>
      </c>
      <c r="D29" s="115">
        <v>3288</v>
      </c>
      <c r="E29" s="114">
        <v>3323</v>
      </c>
      <c r="F29" s="114">
        <v>3220</v>
      </c>
      <c r="G29" s="114">
        <v>3213</v>
      </c>
      <c r="H29" s="140">
        <v>3207</v>
      </c>
      <c r="I29" s="115">
        <v>81</v>
      </c>
      <c r="J29" s="116">
        <v>2.5257249766136578</v>
      </c>
    </row>
    <row r="30" spans="1:15" s="110" customFormat="1" ht="24.95" customHeight="1" x14ac:dyDescent="0.2">
      <c r="A30" s="193">
        <v>87.88</v>
      </c>
      <c r="B30" s="204" t="s">
        <v>166</v>
      </c>
      <c r="C30" s="113">
        <v>12.587845055377523</v>
      </c>
      <c r="D30" s="115">
        <v>4478</v>
      </c>
      <c r="E30" s="114">
        <v>4431</v>
      </c>
      <c r="F30" s="114">
        <v>4473</v>
      </c>
      <c r="G30" s="114">
        <v>4444</v>
      </c>
      <c r="H30" s="140">
        <v>4463</v>
      </c>
      <c r="I30" s="115">
        <v>15</v>
      </c>
      <c r="J30" s="116">
        <v>0.33609679587721264</v>
      </c>
    </row>
    <row r="31" spans="1:15" s="110" customFormat="1" ht="24.95" customHeight="1" x14ac:dyDescent="0.2">
      <c r="A31" s="193" t="s">
        <v>167</v>
      </c>
      <c r="B31" s="199" t="s">
        <v>168</v>
      </c>
      <c r="C31" s="113">
        <v>3.6768426378815988</v>
      </c>
      <c r="D31" s="115">
        <v>1308</v>
      </c>
      <c r="E31" s="114">
        <v>1295</v>
      </c>
      <c r="F31" s="114">
        <v>1295</v>
      </c>
      <c r="G31" s="114">
        <v>1298</v>
      </c>
      <c r="H31" s="140">
        <v>1272</v>
      </c>
      <c r="I31" s="115">
        <v>36</v>
      </c>
      <c r="J31" s="116">
        <v>2.8301886792452828</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5.2004272783493564</v>
      </c>
      <c r="D34" s="115">
        <v>1850</v>
      </c>
      <c r="E34" s="114">
        <v>1834</v>
      </c>
      <c r="F34" s="114">
        <v>1896</v>
      </c>
      <c r="G34" s="114">
        <v>1870</v>
      </c>
      <c r="H34" s="140">
        <v>1862</v>
      </c>
      <c r="I34" s="115">
        <v>-12</v>
      </c>
      <c r="J34" s="116">
        <v>-0.64446831364124602</v>
      </c>
    </row>
    <row r="35" spans="1:10" s="110" customFormat="1" ht="24.95" customHeight="1" x14ac:dyDescent="0.2">
      <c r="A35" s="292" t="s">
        <v>171</v>
      </c>
      <c r="B35" s="293" t="s">
        <v>172</v>
      </c>
      <c r="C35" s="113">
        <v>25.839095968966099</v>
      </c>
      <c r="D35" s="115">
        <v>9192</v>
      </c>
      <c r="E35" s="114">
        <v>9248</v>
      </c>
      <c r="F35" s="114">
        <v>9416</v>
      </c>
      <c r="G35" s="114">
        <v>9255</v>
      </c>
      <c r="H35" s="140">
        <v>9201</v>
      </c>
      <c r="I35" s="115">
        <v>-9</v>
      </c>
      <c r="J35" s="116">
        <v>-9.7815454841865018E-2</v>
      </c>
    </row>
    <row r="36" spans="1:10" s="110" customFormat="1" ht="24.95" customHeight="1" x14ac:dyDescent="0.2">
      <c r="A36" s="294" t="s">
        <v>173</v>
      </c>
      <c r="B36" s="295" t="s">
        <v>174</v>
      </c>
      <c r="C36" s="125">
        <v>68.960476752684542</v>
      </c>
      <c r="D36" s="143">
        <v>24532</v>
      </c>
      <c r="E36" s="144">
        <v>24668</v>
      </c>
      <c r="F36" s="144">
        <v>24910</v>
      </c>
      <c r="G36" s="144">
        <v>24524</v>
      </c>
      <c r="H36" s="145">
        <v>24381</v>
      </c>
      <c r="I36" s="143">
        <v>151</v>
      </c>
      <c r="J36" s="146">
        <v>0.61933472786185961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2020-09-25T12:44:16Z</dcterms:created>
  <dcterms:modified xsi:type="dcterms:W3CDTF">2020-09-28T08:12:56Z</dcterms:modified>
</cp:coreProperties>
</file>