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I42" i="24"/>
  <c r="G42" i="24"/>
  <c r="C42" i="24"/>
  <c r="M42" i="24" s="1"/>
  <c r="B42" i="24"/>
  <c r="D42" i="24" s="1"/>
  <c r="K41" i="24"/>
  <c r="H41" i="24"/>
  <c r="F41" i="24"/>
  <c r="C41" i="24"/>
  <c r="B41" i="24"/>
  <c r="D41" i="24" s="1"/>
  <c r="L40" i="24"/>
  <c r="I40" i="24"/>
  <c r="G40" i="24"/>
  <c r="C40" i="24"/>
  <c r="M40" i="24" s="1"/>
  <c r="B40" i="24"/>
  <c r="D40" i="24" s="1"/>
  <c r="M36" i="24"/>
  <c r="L36" i="24"/>
  <c r="K36" i="24"/>
  <c r="J36" i="24"/>
  <c r="I36" i="24"/>
  <c r="H36" i="24"/>
  <c r="G36" i="24"/>
  <c r="F36" i="24"/>
  <c r="E36" i="24"/>
  <c r="D36" i="24"/>
  <c r="I31" i="24"/>
  <c r="E18" i="24"/>
  <c r="K57" i="15"/>
  <c r="L57" i="15" s="1"/>
  <c r="C38" i="24"/>
  <c r="C37" i="24"/>
  <c r="C35" i="24"/>
  <c r="C34" i="24"/>
  <c r="M34" i="24" s="1"/>
  <c r="C33" i="24"/>
  <c r="C32" i="24"/>
  <c r="C31" i="24"/>
  <c r="C30" i="24"/>
  <c r="C29" i="24"/>
  <c r="C28" i="24"/>
  <c r="C27" i="24"/>
  <c r="C26" i="24"/>
  <c r="C25" i="24"/>
  <c r="C24" i="24"/>
  <c r="C23" i="24"/>
  <c r="C22" i="24"/>
  <c r="C21" i="24"/>
  <c r="C20" i="24"/>
  <c r="M20" i="24" s="1"/>
  <c r="C19" i="24"/>
  <c r="C18" i="24"/>
  <c r="M18" i="24" s="1"/>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E34" i="24" l="1"/>
  <c r="M26" i="24"/>
  <c r="E26" i="24"/>
  <c r="F17" i="24"/>
  <c r="D17" i="24"/>
  <c r="J17" i="24"/>
  <c r="H17" i="24"/>
  <c r="K17" i="24"/>
  <c r="F25" i="24"/>
  <c r="D25" i="24"/>
  <c r="J25" i="24"/>
  <c r="H25" i="24"/>
  <c r="K25" i="24"/>
  <c r="I37" i="24"/>
  <c r="G37" i="24"/>
  <c r="L37" i="24"/>
  <c r="M37" i="24"/>
  <c r="E37" i="24"/>
  <c r="F9" i="24"/>
  <c r="D9" i="24"/>
  <c r="J9" i="24"/>
  <c r="H9" i="24"/>
  <c r="K9" i="24"/>
  <c r="F33" i="24"/>
  <c r="D33" i="24"/>
  <c r="J33" i="24"/>
  <c r="H33" i="24"/>
  <c r="K33" i="24"/>
  <c r="F7" i="24"/>
  <c r="D7" i="24"/>
  <c r="J7" i="24"/>
  <c r="H7" i="24"/>
  <c r="K7" i="24"/>
  <c r="G25" i="24"/>
  <c r="M25" i="24"/>
  <c r="E25" i="24"/>
  <c r="L25" i="24"/>
  <c r="I25" i="24"/>
  <c r="K18" i="24"/>
  <c r="J18" i="24"/>
  <c r="H18" i="24"/>
  <c r="F18" i="24"/>
  <c r="D18" i="24"/>
  <c r="K28" i="24"/>
  <c r="J28" i="24"/>
  <c r="H28" i="24"/>
  <c r="F28" i="24"/>
  <c r="D28" i="24"/>
  <c r="K34" i="24"/>
  <c r="J34" i="24"/>
  <c r="H34" i="24"/>
  <c r="F34" i="24"/>
  <c r="D34" i="24"/>
  <c r="G15" i="24"/>
  <c r="M15" i="24"/>
  <c r="E15" i="24"/>
  <c r="L15" i="24"/>
  <c r="I32" i="24"/>
  <c r="L32" i="24"/>
  <c r="M32" i="24"/>
  <c r="G32" i="24"/>
  <c r="E32" i="24"/>
  <c r="F15" i="24"/>
  <c r="D15" i="24"/>
  <c r="J15" i="24"/>
  <c r="H15" i="24"/>
  <c r="K15" i="24"/>
  <c r="F31" i="24"/>
  <c r="D31" i="24"/>
  <c r="J31" i="24"/>
  <c r="H31" i="24"/>
  <c r="K31" i="24"/>
  <c r="I28" i="24"/>
  <c r="L28" i="24"/>
  <c r="E28" i="24"/>
  <c r="G28" i="24"/>
  <c r="G35" i="24"/>
  <c r="M35" i="24"/>
  <c r="E35" i="24"/>
  <c r="L35" i="24"/>
  <c r="I35" i="24"/>
  <c r="C39" i="24"/>
  <c r="C45" i="24"/>
  <c r="K22" i="24"/>
  <c r="J22" i="24"/>
  <c r="H22" i="24"/>
  <c r="F22" i="24"/>
  <c r="D22" i="24"/>
  <c r="B45" i="24"/>
  <c r="B39" i="24"/>
  <c r="G19" i="24"/>
  <c r="M19" i="24"/>
  <c r="E19" i="24"/>
  <c r="L19" i="24"/>
  <c r="I19" i="24"/>
  <c r="I22" i="24"/>
  <c r="L22" i="24"/>
  <c r="M22" i="24"/>
  <c r="G22" i="24"/>
  <c r="E22" i="24"/>
  <c r="G29" i="24"/>
  <c r="M29" i="24"/>
  <c r="E29" i="24"/>
  <c r="L29" i="24"/>
  <c r="I29" i="24"/>
  <c r="I15" i="24"/>
  <c r="F19" i="24"/>
  <c r="D19" i="24"/>
  <c r="J19" i="24"/>
  <c r="H19" i="24"/>
  <c r="K19" i="24"/>
  <c r="F35" i="24"/>
  <c r="D35" i="24"/>
  <c r="J35" i="24"/>
  <c r="H35" i="24"/>
  <c r="K35" i="24"/>
  <c r="I16" i="24"/>
  <c r="L16" i="24"/>
  <c r="M16" i="24"/>
  <c r="G16" i="24"/>
  <c r="E16" i="24"/>
  <c r="G33" i="24"/>
  <c r="M33" i="24"/>
  <c r="E33" i="24"/>
  <c r="L33" i="24"/>
  <c r="I33" i="24"/>
  <c r="K58" i="24"/>
  <c r="I58" i="24"/>
  <c r="J58" i="24"/>
  <c r="K74" i="24"/>
  <c r="I74" i="24"/>
  <c r="J74" i="24"/>
  <c r="K16" i="24"/>
  <c r="J16" i="24"/>
  <c r="H16" i="24"/>
  <c r="F16" i="24"/>
  <c r="D16" i="24"/>
  <c r="F29" i="24"/>
  <c r="D29" i="24"/>
  <c r="J29" i="24"/>
  <c r="H29" i="24"/>
  <c r="K29" i="24"/>
  <c r="K32" i="24"/>
  <c r="J32" i="24"/>
  <c r="H32" i="24"/>
  <c r="F32" i="24"/>
  <c r="D32" i="24"/>
  <c r="F23" i="24"/>
  <c r="D23" i="24"/>
  <c r="J23" i="24"/>
  <c r="H23" i="24"/>
  <c r="K23" i="24"/>
  <c r="G23" i="24"/>
  <c r="M23" i="24"/>
  <c r="E23" i="24"/>
  <c r="L23" i="24"/>
  <c r="I41" i="24"/>
  <c r="G41" i="24"/>
  <c r="L41" i="24"/>
  <c r="M41" i="24"/>
  <c r="E41" i="24"/>
  <c r="K26" i="24"/>
  <c r="J26" i="24"/>
  <c r="H26" i="24"/>
  <c r="F26" i="24"/>
  <c r="D26" i="24"/>
  <c r="G7" i="24"/>
  <c r="M7" i="24"/>
  <c r="E7" i="24"/>
  <c r="L7" i="24"/>
  <c r="I7" i="24"/>
  <c r="G9" i="24"/>
  <c r="M9" i="24"/>
  <c r="E9" i="24"/>
  <c r="L9" i="24"/>
  <c r="I9" i="24"/>
  <c r="G17" i="24"/>
  <c r="M17" i="24"/>
  <c r="E17" i="24"/>
  <c r="L17" i="24"/>
  <c r="I17" i="24"/>
  <c r="I20" i="24"/>
  <c r="L20" i="24"/>
  <c r="E20" i="24"/>
  <c r="G20" i="24"/>
  <c r="G27" i="24"/>
  <c r="M27" i="24"/>
  <c r="E27" i="24"/>
  <c r="L27" i="24"/>
  <c r="I27" i="24"/>
  <c r="I30" i="24"/>
  <c r="L30" i="24"/>
  <c r="M30" i="24"/>
  <c r="G30" i="24"/>
  <c r="E30" i="24"/>
  <c r="M38" i="24"/>
  <c r="E38" i="24"/>
  <c r="L38" i="24"/>
  <c r="I38" i="24"/>
  <c r="G38" i="24"/>
  <c r="I23" i="24"/>
  <c r="K20" i="24"/>
  <c r="J20" i="24"/>
  <c r="H20" i="24"/>
  <c r="F20" i="24"/>
  <c r="D20" i="24"/>
  <c r="H37" i="24"/>
  <c r="F37" i="24"/>
  <c r="D37" i="24"/>
  <c r="J37" i="24"/>
  <c r="K37" i="24"/>
  <c r="B14" i="24"/>
  <c r="B6" i="24"/>
  <c r="K30" i="24"/>
  <c r="J30" i="24"/>
  <c r="H30" i="24"/>
  <c r="F30" i="24"/>
  <c r="D30" i="24"/>
  <c r="I8" i="24"/>
  <c r="L8" i="24"/>
  <c r="E8" i="24"/>
  <c r="G8" i="24"/>
  <c r="I24" i="24"/>
  <c r="L24" i="24"/>
  <c r="M24" i="24"/>
  <c r="G24" i="24"/>
  <c r="E24" i="24"/>
  <c r="K8" i="24"/>
  <c r="J8" i="24"/>
  <c r="H8" i="24"/>
  <c r="F8" i="24"/>
  <c r="D8" i="24"/>
  <c r="F21" i="24"/>
  <c r="D21" i="24"/>
  <c r="J21" i="24"/>
  <c r="H21" i="24"/>
  <c r="K21" i="24"/>
  <c r="K24" i="24"/>
  <c r="J24" i="24"/>
  <c r="H24" i="24"/>
  <c r="F24" i="24"/>
  <c r="D24" i="24"/>
  <c r="F27" i="24"/>
  <c r="D27" i="24"/>
  <c r="J27" i="24"/>
  <c r="H27" i="24"/>
  <c r="K27" i="24"/>
  <c r="D38" i="24"/>
  <c r="K38" i="24"/>
  <c r="J38" i="24"/>
  <c r="H38" i="24"/>
  <c r="F38" i="24"/>
  <c r="C14" i="24"/>
  <c r="C6" i="24"/>
  <c r="G21" i="24"/>
  <c r="M21" i="24"/>
  <c r="E21" i="24"/>
  <c r="L21" i="24"/>
  <c r="I21" i="24"/>
  <c r="G31" i="24"/>
  <c r="M31" i="24"/>
  <c r="E31" i="24"/>
  <c r="L31" i="24"/>
  <c r="M28" i="24"/>
  <c r="K66" i="24"/>
  <c r="I66" i="24"/>
  <c r="J66" i="24"/>
  <c r="J77" i="24"/>
  <c r="K53" i="24"/>
  <c r="I53" i="24"/>
  <c r="K61" i="24"/>
  <c r="I61" i="24"/>
  <c r="K69" i="24"/>
  <c r="I69" i="24"/>
  <c r="G18" i="24"/>
  <c r="G26" i="24"/>
  <c r="G34" i="24"/>
  <c r="K55" i="24"/>
  <c r="I55" i="24"/>
  <c r="K63" i="24"/>
  <c r="I63" i="24"/>
  <c r="K71" i="24"/>
  <c r="I71" i="24"/>
  <c r="K52" i="24"/>
  <c r="I52" i="24"/>
  <c r="K60" i="24"/>
  <c r="I60" i="24"/>
  <c r="K68" i="24"/>
  <c r="I68" i="24"/>
  <c r="I43" i="24"/>
  <c r="G43" i="24"/>
  <c r="L43" i="24"/>
  <c r="K57" i="24"/>
  <c r="I57" i="24"/>
  <c r="K65" i="24"/>
  <c r="I65" i="24"/>
  <c r="K73" i="24"/>
  <c r="I73" i="24"/>
  <c r="I18" i="24"/>
  <c r="L18" i="24"/>
  <c r="I26" i="24"/>
  <c r="L26" i="24"/>
  <c r="I34" i="24"/>
  <c r="L34" i="24"/>
  <c r="K54" i="24"/>
  <c r="I54" i="24"/>
  <c r="K62" i="24"/>
  <c r="I62" i="24"/>
  <c r="K70" i="24"/>
  <c r="I70" i="24"/>
  <c r="K51" i="24"/>
  <c r="I51" i="24"/>
  <c r="K59" i="24"/>
  <c r="I59" i="24"/>
  <c r="K67" i="24"/>
  <c r="I67" i="24"/>
  <c r="K75" i="24"/>
  <c r="K77" i="24" s="1"/>
  <c r="I75" i="24"/>
  <c r="I77" i="24" s="1"/>
  <c r="K56" i="24"/>
  <c r="I56" i="24"/>
  <c r="K64" i="24"/>
  <c r="I64" i="24"/>
  <c r="K72" i="24"/>
  <c r="I72" i="24"/>
  <c r="F40" i="24"/>
  <c r="J41" i="24"/>
  <c r="F42" i="24"/>
  <c r="J43" i="24"/>
  <c r="F44" i="24"/>
  <c r="H40" i="24"/>
  <c r="H42" i="24"/>
  <c r="H44" i="24"/>
  <c r="J40" i="24"/>
  <c r="J42" i="24"/>
  <c r="J44" i="24"/>
  <c r="K40" i="24"/>
  <c r="K42" i="24"/>
  <c r="K44" i="24"/>
  <c r="L42" i="24"/>
  <c r="L44" i="24"/>
  <c r="E40" i="24"/>
  <c r="E42" i="24"/>
  <c r="E44" i="24"/>
  <c r="I14" i="24" l="1"/>
  <c r="L14" i="24"/>
  <c r="M14" i="24"/>
  <c r="G14" i="24"/>
  <c r="E14" i="24"/>
  <c r="I45" i="24"/>
  <c r="G45" i="24"/>
  <c r="L45" i="24"/>
  <c r="E45" i="24"/>
  <c r="M45" i="24"/>
  <c r="H39" i="24"/>
  <c r="F39" i="24"/>
  <c r="D39" i="24"/>
  <c r="J39" i="24"/>
  <c r="K39" i="24"/>
  <c r="I39" i="24"/>
  <c r="G39" i="24"/>
  <c r="L39" i="24"/>
  <c r="M39" i="24"/>
  <c r="E39" i="24"/>
  <c r="I78" i="24"/>
  <c r="I79" i="24"/>
  <c r="K79" i="24"/>
  <c r="K78" i="24"/>
  <c r="H45" i="24"/>
  <c r="F45" i="24"/>
  <c r="D45" i="24"/>
  <c r="J45" i="24"/>
  <c r="K45" i="24"/>
  <c r="I6" i="24"/>
  <c r="L6" i="24"/>
  <c r="M6" i="24"/>
  <c r="G6" i="24"/>
  <c r="E6" i="24"/>
  <c r="K6" i="24"/>
  <c r="J6" i="24"/>
  <c r="H6" i="24"/>
  <c r="F6" i="24"/>
  <c r="D6" i="24"/>
  <c r="J79" i="24"/>
  <c r="J78" i="24"/>
  <c r="K14" i="24"/>
  <c r="J14" i="24"/>
  <c r="H14" i="24"/>
  <c r="F14" i="24"/>
  <c r="D14" i="24"/>
  <c r="I83" i="24" l="1"/>
  <c r="I82" i="24"/>
  <c r="I81" i="24"/>
</calcChain>
</file>

<file path=xl/sharedStrings.xml><?xml version="1.0" encoding="utf-8"?>
<sst xmlns="http://schemas.openxmlformats.org/spreadsheetml/2006/main" count="1723" uniqueCount="520">
  <si>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</si>
  <si>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</si>
  <si>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</si>
  <si>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</si>
  <si>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</si>
  <si>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</si>
  <si>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</si>
  <si>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</si>
  <si>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</si>
  <si>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</si>
  <si>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</si>
  <si>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</si>
  <si>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</si>
  <si>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Potsdam-Mittelmark (12069)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</si>
  <si>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</si>
  <si>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</si>
  <si>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</si>
  <si>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</si>
  <si>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</si>
  <si>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</si>
  <si>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</si>
  <si>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</si>
  <si>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</si>
  <si>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</si>
  <si>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</si>
  <si>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</si>
  <si>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</si>
  <si>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</si>
  <si>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</si>
  <si>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</si>
  <si>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</si>
  <si>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</si>
  <si>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</si>
  <si>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</si>
  <si>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</si>
  <si>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</si>
  <si>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</si>
  <si>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</si>
  <si>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</si>
  <si>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</si>
  <si>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</si>
  <si>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</si>
  <si>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</si>
  <si>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</si>
  <si>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</si>
  <si>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</si>
  <si>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</si>
  <si>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</si>
  <si>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</si>
  <si>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</si>
  <si>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</si>
  <si>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</si>
  <si>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</si>
  <si>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</si>
  <si>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</si>
  <si>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</si>
  <si>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</si>
  <si>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</si>
  <si>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</si>
  <si>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</si>
  <si>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</si>
  <si>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</si>
  <si>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</si>
  <si>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</si>
  <si>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</si>
  <si>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</si>
  <si>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</si>
  <si>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</si>
  <si>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</si>
  <si>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</si>
  <si>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</si>
  <si>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</si>
  <si>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</si>
  <si>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</si>
  <si>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</si>
  <si>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</si>
  <si>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</si>
  <si>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</si>
  <si>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</si>
  <si>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</si>
  <si>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</si>
  <si>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</si>
  <si>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</si>
  <si>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</si>
  <si>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</si>
  <si>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</si>
  <si>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</si>
  <si>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</si>
  <si>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</si>
  <si>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</si>
  <si>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</si>
  <si>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</si>
  <si>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Potsdam-Mittelmark (12069);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</si>
  <si>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</si>
  <si>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</si>
  <si>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</si>
  <si>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</si>
  <si>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</si>
  <si>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</si>
  <si>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</si>
  <si>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</si>
  <si>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</si>
  <si>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</si>
  <si>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</si>
  <si>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</si>
  <si>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</si>
  <si>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</si>
  <si>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</si>
  <si>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</si>
  <si>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</si>
  <si>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</si>
  <si>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</si>
  <si>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</si>
  <si>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</si>
  <si>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</si>
  <si>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</si>
  <si>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</si>
  <si>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</si>
  <si>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</si>
  <si>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</si>
  <si>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</si>
  <si>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</si>
  <si>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</si>
  <si>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</si>
  <si>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</si>
  <si>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</si>
  <si>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</si>
  <si>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</si>
  <si>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</si>
  <si>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</si>
  <si>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</si>
  <si>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</si>
  <si>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</si>
  <si>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</si>
  <si>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</si>
  <si>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</si>
  <si>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</si>
  <si>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</si>
  <si>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</si>
  <si>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</si>
  <si>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</si>
  <si>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</si>
  <si>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</si>
  <si>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</si>
  <si>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</si>
  <si>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</si>
  <si>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</si>
  <si>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</si>
  <si>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</si>
  <si>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</si>
  <si>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</si>
  <si>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</si>
  <si>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</si>
  <si>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</si>
  <si>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</si>
  <si>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</si>
  <si>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</si>
  <si>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</si>
  <si>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</si>
  <si>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</si>
  <si>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</si>
  <si>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</si>
  <si>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</si>
  <si>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</si>
  <si>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</si>
  <si>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</si>
  <si>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</si>
  <si>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</si>
  <si>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</si>
  <si>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</si>
  <si>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</si>
  <si>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</si>
  <si>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</si>
  <si>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</si>
  <si>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</si>
  <si>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</si>
  <si>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</si>
  <si>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</si>
  <si>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</si>
  <si>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</si>
  <si>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</si>
  <si>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</si>
  <si>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</si>
  <si>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Potsdam-Mittelmark (12069)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</si>
  <si>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</si>
  <si>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</si>
  <si>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</si>
  <si>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</si>
  <si>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</si>
  <si>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</si>
  <si>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</si>
  <si>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</si>
  <si>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</si>
  <si>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</si>
  <si>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</si>
  <si>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</si>
  <si>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</si>
  <si>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</si>
  <si>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</si>
  <si>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</si>
  <si>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</si>
  <si>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</si>
  <si>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</si>
  <si>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</si>
  <si>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</si>
  <si>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</si>
  <si>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</si>
  <si>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</si>
  <si>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</si>
  <si>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</si>
  <si>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</si>
  <si>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</si>
  <si>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</si>
  <si>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</si>
  <si>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</si>
  <si>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</si>
  <si>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</si>
  <si>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</si>
  <si>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</si>
  <si>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</si>
  <si>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</si>
  <si>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</si>
  <si>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</si>
  <si>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</si>
  <si>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</si>
  <si>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</si>
  <si>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</si>
  <si>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</si>
  <si>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</si>
  <si>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</si>
  <si>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</si>
  <si>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</si>
  <si>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</si>
  <si>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</si>
  <si>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</si>
  <si>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</si>
  <si>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</si>
  <si>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</si>
  <si>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</si>
  <si>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</si>
  <si>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</si>
  <si>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</si>
  <si>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</si>
  <si>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</si>
  <si>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</si>
  <si>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</si>
  <si>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</si>
  <si>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</si>
  <si>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</si>
  <si>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</si>
  <si>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</si>
  <si>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</si>
  <si>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</si>
  <si>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</si>
  <si>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</si>
  <si>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</si>
  <si>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</si>
  <si>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</si>
  <si>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</si>
  <si>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</si>
  <si>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</si>
  <si>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</si>
  <si>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</si>
  <si>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</si>
  <si>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</si>
  <si>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</si>
  <si>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</si>
  <si>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</si>
  <si>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</si>
  <si>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</si>
  <si>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</si>
  <si>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</si>
  <si>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</si>
  <si>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</si>
  <si>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</si>
  <si>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</si>
  <si>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</si>
  <si>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</si>
  <si>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</si>
  <si>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</si>
  <si>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</si>
  <si>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</si>
  <si>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</si>
  <si>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</si>
  <si>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</si>
  <si>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</si>
  <si>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</si>
  <si>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</si>
  <si>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</si>
  <si>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</si>
  <si>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</si>
  <si>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</si>
  <si>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</si>
  <si>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</si>
  <si>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</si>
  <si>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</si>
  <si>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</si>
  <si>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</si>
  <si>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</si>
  <si>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</si>
  <si>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</si>
  <si>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</si>
  <si>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</si>
  <si>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</si>
  <si>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</si>
  <si>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</si>
  <si>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</si>
  <si>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</si>
  <si>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</si>
  <si>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</si>
  <si>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</si>
  <si>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</si>
  <si>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</si>
  <si>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</si>
  <si>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</si>
  <si>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</si>
  <si>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</si>
  <si>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</si>
  <si>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</si>
  <si>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</si>
  <si>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</si>
  <si>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</si>
  <si>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</si>
  <si>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</si>
  <si>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</si>
  <si>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</si>
  <si>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</si>
  <si>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</si>
  <si>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</si>
  <si>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</si>
  <si>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</si>
  <si>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</si>
  <si>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</si>
  <si>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</si>
  <si>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</si>
  <si>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</si>
  <si>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</si>
  <si>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</si>
  <si>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</si>
  <si>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</si>
  <si>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</si>
  <si>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</si>
  <si>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</si>
  <si>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</si>
  <si>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</si>
  <si>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</si>
  <si>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</si>
  <si>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</si>
  <si>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</si>
  <si>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</si>
  <si>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</si>
  <si>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</si>
  <si>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</si>
  <si>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</si>
  <si>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</si>
  <si>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</si>
  <si>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</si>
  <si>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</si>
  <si>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</si>
  <si>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</si>
  <si>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</si>
  <si>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</si>
  <si>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</si>
  <si>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</si>
  <si>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</si>
  <si>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</si>
  <si>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</si>
  <si>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</si>
  <si>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</si>
  <si>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</si>
  <si>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</si>
  <si>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</si>
  <si>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</si>
  <si>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Potsdam-Mittelmark (12069);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</si>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</sst>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{B0BAF797-1373-4872-BD4F-D2B39D62AE60}</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BFE2-4F18-B204-5212382D40CF}"/>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{B1ED6AE9-3EDA-4487-9FBD-6DC5FAFDAF6E}</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BFE2-4F18-B204-5212382D40CF}"/>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{1AA4A909-7EC9-43AD-BF62-A923EBE27028}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BFE2-4F18-B204-5212382D40C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{954C7278-EE73-4DF4-B477-0CC1101944DB}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FE2-4F18-B204-5212382D40C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0.14624396743634324</c:v>
                </c:pt>
                <c:pt idx="1">
                  <c:v>0.7039980017060905</c:v>
                </c:pt>
                <c:pt idx="2">
                  <c:v>0.95490282911153723</c:v>
                </c:pt>
                <c:pt idx="3">
                  <c:v>1.0875687030768</c:v>
                </c:pt>
              </c:numCache>
            </c:numRef>
          </c:val>
          <c:extLst>
            <c:ext xmlns:c16="http://schemas.microsoft.com/office/drawing/2014/chart" uri="{C3380CC4-5D6E-409C-BE32-E72D297353CC}">
              <c16:uniqueId val="{00000004-BFE2-4F18-B204-5212382D40C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{9A50C70A-2DBF-44D2-864E-E8DE9CEE1A13}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FE2-4F18-B204-5212382D40C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{E12AFA81-B088-4F67-B979-C850828418F7}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FE2-4F18-B204-5212382D40C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{2AE33B50-B10E-4C60-B469-D52CF6EB0FB5}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FE2-4F18-B204-5212382D40C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{202DABA0-C64A-40A3-8FF9-64B7DA8CF540}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FE2-4F18-B204-5212382D40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E2-4F18-B204-5212382D40C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E2-4F18-B204-5212382D40C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{B269421A-68FE-447E-9A81-06B83BFFBE70}</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11F8-4734-A641-7AD1AC6E8C50}"/>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{3589184F-0175-401E-B07F-7D8A8587ABA8}</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11F8-4734-A641-7AD1AC6E8C50}"/>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{9C9AAB33-5CE0-4663-9DCC-6C9720E12339}</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11F8-4734-A641-7AD1AC6E8C5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{EE663981-EE84-4F09-8A5E-CAB3BAE3CBB9}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1F8-4734-A641-7AD1AC6E8C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-2.3656776263031274</c:v>
                </c:pt>
                <c:pt idx="1">
                  <c:v>-2.6006845590352197</c:v>
                </c:pt>
                <c:pt idx="2">
                  <c:v>-3.6279896103654186</c:v>
                </c:pt>
                <c:pt idx="3">
                  <c:v>-2.8655893304673015</c:v>
                </c:pt>
              </c:numCache>
            </c:numRef>
          </c:val>
          <c:extLst>
            <c:ext xmlns:c16="http://schemas.microsoft.com/office/drawing/2014/chart" uri="{C3380CC4-5D6E-409C-BE32-E72D297353CC}">
              <c16:uniqueId val="{00000004-11F8-4734-A641-7AD1AC6E8C5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{99E4F770-3524-4E92-B42E-A44D629CEE39}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1F8-4734-A641-7AD1AC6E8C5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{0D4F9736-3A4C-41C5-B3CA-34449A894B9A}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1F8-4734-A641-7AD1AC6E8C5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{D0737FD6-34BC-42B6-A76E-4075F7388488}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1F8-4734-A641-7AD1AC6E8C5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{840D6754-9FF9-4352-BE39-61AE938A2862}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1F8-4734-A641-7AD1AC6E8C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1F8-4734-A641-7AD1AC6E8C5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1F8-4734-A641-7AD1AC6E8C5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{B2613845-0A35-4B62-987D-09D26632155B}</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727E-44CF-9DE9-DB93CAF1E068}"/>
                </c:ext>
              </c:extLst>
            </c:dLbl>
            <c:dLbl>
              <c:idx val="1"/>
              <c:tx>
                <c:strRef>
                  <c:f>Daten_Diagramme!$D$15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{0B09D332-A056-4E82-934E-0910C86573E6}</c15:txfldGUID>
                      <c15:f>Daten_Diagramme!$D$15</c15:f>
                      <c15:dlblFieldTableCache>
                        <c:ptCount val="1"/>
                        <c:pt idx="0">
                          <c:v>-3.5</c:v>
                        </c:pt>
                      </c15:dlblFieldTableCache>
                    </c15:dlblFTEntry>
                  </c15:dlblFieldTable>
                  <c15:showDataLabelsRange val="0"/>
                </c:ext>
                <c:ext xmlns:c16="http://schemas.microsoft.com/office/drawing/2014/chart" uri="{C3380CC4-5D6E-409C-BE32-E72D297353CC}">
                  <c16:uniqueId val="{00000001-727E-44CF-9DE9-DB93CAF1E068}"/>
                </c:ext>
              </c:extLst>
            </c:dLbl>
            <c:dLbl>
              <c:idx val="2"/>
              <c:tx>
                <c:strRef>
                  <c:f>Daten_Diagramme!$D$16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{C3285F73-0313-4E91-93AB-996CF270D2BB}</c15:txfldGUID>
                      <c15:f>Daten_Diagramme!$D$16</c15:f>
                      <c15:dlblFieldTableCache>
                        <c:ptCount val="1"/>
                        <c:pt idx="0">
                          <c:v>4.7</c:v>
                        </c:pt>
                      </c15:dlblFieldTableCache>
                    </c15:dlblFTEntry>
                  </c15:dlblFieldTable>
                  <c15:showDataLabelsRange val="0"/>
                </c:ext>
                <c:ext xmlns:c16="http://schemas.microsoft.com/office/drawing/2014/chart" uri="{C3380CC4-5D6E-409C-BE32-E72D297353CC}">
                  <c16:uniqueId val="{00000002-727E-44CF-9DE9-DB93CAF1E068}"/>
                </c:ext>
              </c:extLst>
            </c:dLbl>
            <c:dLbl>
              <c:idx val="3"/>
              <c:tx>
                <c:strRef>
                  <c:f>Daten_Diagramme!$D$17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{634AB792-B858-41AB-9C83-5DC848F6934E}</c15:txfldGUID>
                      <c15:f>Daten_Diagramme!$D$17</c15:f>
                      <c15:dlblFieldTableCache>
                        <c:ptCount val="1"/>
                        <c:pt idx="0">
                          <c:v>-4.8</c:v>
                        </c:pt>
                      </c15:dlblFieldTableCache>
                    </c15:dlblFTEntry>
                  </c15:dlblFieldTable>
                  <c15:showDataLabelsRange val="0"/>
                </c:ext>
                <c:ext xmlns:c16="http://schemas.microsoft.com/office/drawing/2014/chart" uri="{C3380CC4-5D6E-409C-BE32-E72D297353CC}">
                  <c16:uniqueId val="{00000003-727E-44CF-9DE9-DB93CAF1E068}"/>
                </c:ext>
              </c:extLst>
            </c:dLbl>
            <c:dLbl>
              <c:idx val="4"/>
              <c:tx>
                <c:strRef>
                  <c:f>Daten_Diagramme!$D$18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{F0208A4A-3CCD-4954-83FF-9A24A21A7960}</c15:txfldGUID>
                      <c15:f>Daten_Diagramme!$D$18</c15:f>
                      <c15:dlblFieldTableCache>
                        <c:ptCount val="1"/>
                        <c:pt idx="0">
                          <c:v>-6.2</c:v>
                        </c:pt>
                      </c15:dlblFieldTableCache>
                    </c15:dlblFTEntry>
                  </c15:dlblFieldTable>
                  <c15:showDataLabelsRange val="0"/>
                </c:ext>
                <c:ext xmlns:c16="http://schemas.microsoft.com/office/drawing/2014/chart" uri="{C3380CC4-5D6E-409C-BE32-E72D297353CC}">
                  <c16:uniqueId val="{00000004-727E-44CF-9DE9-DB93CAF1E068}"/>
                </c:ext>
              </c:extLst>
            </c:dLbl>
            <c:dLbl>
              <c:idx val="5"/>
              <c:tx>
                <c:strRef>
                  <c:f>Daten_Diagramme!$D$19</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{351A5106-9135-41EB-B0B7-CE219161344B}</c15:txfldGUID>
                      <c15:f>Daten_Diagramme!$D$19</c15:f>
                      <c15:dlblFieldTableCache>
                        <c:ptCount val="1"/>
                        <c:pt idx="0">
                          <c:v>-5.6</c:v>
                        </c:pt>
                      </c15:dlblFieldTableCache>
                    </c15:dlblFTEntry>
                  </c15:dlblFieldTable>
                  <c15:showDataLabelsRange val="0"/>
                </c:ext>
                <c:ext xmlns:c16="http://schemas.microsoft.com/office/drawing/2014/chart" uri="{C3380CC4-5D6E-409C-BE32-E72D297353CC}">
                  <c16:uniqueId val="{00000005-727E-44CF-9DE9-DB93CAF1E068}"/>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{1CCD61B5-8E22-4193-810C-8CA819E37F31}</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727E-44CF-9DE9-DB93CAF1E068}"/>
                </c:ext>
              </c:extLst>
            </c:dLbl>
            <c:dLbl>
              <c:idx val="7"/>
              <c:tx>
                <c:strRef>
                  <c:f>Daten_Diagramme!$D$21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{97DD8A9B-C086-4B61-AB86-152166A8E606}</c15:txfldGUID>
                      <c15:f>Daten_Diagramme!$D$21</c15:f>
                      <c15:dlblFieldTableCache>
                        <c:ptCount val="1"/>
                        <c:pt idx="0">
                          <c:v>1.4</c:v>
                        </c:pt>
                      </c15:dlblFieldTableCache>
                    </c15:dlblFTEntry>
                  </c15:dlblFieldTable>
                  <c15:showDataLabelsRange val="0"/>
                </c:ext>
                <c:ext xmlns:c16="http://schemas.microsoft.com/office/drawing/2014/chart" uri="{C3380CC4-5D6E-409C-BE32-E72D297353CC}">
                  <c16:uniqueId val="{00000007-727E-44CF-9DE9-DB93CAF1E068}"/>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{9A63A1E3-7550-405A-A7DB-4956BE42CA01}</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727E-44CF-9DE9-DB93CAF1E068}"/>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{01F71C0B-502D-4EF6-A0D7-86230F0B1FEF}</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727E-44CF-9DE9-DB93CAF1E068}"/>
                </c:ext>
              </c:extLst>
            </c:dLbl>
            <c:dLbl>
              <c:idx val="10"/>
              <c:tx>
                <c:strRef>
                  <c:f>Daten_Diagramme!$D$24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{752AE005-A08E-4342-8A0E-AB37211BC4FA}</c15:txfldGUID>
                      <c15:f>Daten_Diagramme!$D$24</c15:f>
                      <c15:dlblFieldTableCache>
                        <c:ptCount val="1"/>
                        <c:pt idx="0">
                          <c:v>-3.1</c:v>
                        </c:pt>
                      </c15:dlblFieldTableCache>
                    </c15:dlblFTEntry>
                  </c15:dlblFieldTable>
                  <c15:showDataLabelsRange val="0"/>
                </c:ext>
                <c:ext xmlns:c16="http://schemas.microsoft.com/office/drawing/2014/chart" uri="{C3380CC4-5D6E-409C-BE32-E72D297353CC}">
                  <c16:uniqueId val="{0000000A-727E-44CF-9DE9-DB93CAF1E068}"/>
                </c:ext>
              </c:extLst>
            </c:dLbl>
            <c:dLbl>
              <c:idx val="11"/>
              <c:tx>
                <c:strRef>
                  <c:f>Daten_Diagramme!$D$25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{FF739CA1-2C57-437F-85BD-6A405054BCC1}</c15:txfldGUID>
                      <c15:f>Daten_Diagramme!$D$25</c15:f>
                      <c15:dlblFieldTableCache>
                        <c:ptCount val="1"/>
                        <c:pt idx="0">
                          <c:v>0.1</c:v>
                        </c:pt>
                      </c15:dlblFieldTableCache>
                    </c15:dlblFTEntry>
                  </c15:dlblFieldTable>
                  <c15:showDataLabelsRange val="0"/>
                </c:ext>
                <c:ext xmlns:c16="http://schemas.microsoft.com/office/drawing/2014/chart" uri="{C3380CC4-5D6E-409C-BE32-E72D297353CC}">
                  <c16:uniqueId val="{0000000B-727E-44CF-9DE9-DB93CAF1E068}"/>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{679C4910-717A-44A9-A0C0-D9BC1D5FA2C2}</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727E-44CF-9DE9-DB93CAF1E068}"/>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{C1323E2A-95F6-47F4-A13B-8BDC74FA7113}</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727E-44CF-9DE9-DB93CAF1E068}"/>
                </c:ext>
              </c:extLst>
            </c:dLbl>
            <c:dLbl>
              <c:idx val="14"/>
              <c:tx>
                <c:strRef>
                  <c:f>Daten_Diagramme!$D$28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{84E5EB30-E0D5-4EEB-9F92-24741A5AFB8B}</c15:txfldGUID>
                      <c15:f>Daten_Diagramme!$D$28</c15:f>
                      <c15:dlblFieldTableCache>
                        <c:ptCount val="1"/>
                        <c:pt idx="0">
                          <c:v>-2.1</c:v>
                        </c:pt>
                      </c15:dlblFieldTableCache>
                    </c15:dlblFTEntry>
                  </c15:dlblFieldTable>
                  <c15:showDataLabelsRange val="0"/>
                </c:ext>
                <c:ext xmlns:c16="http://schemas.microsoft.com/office/drawing/2014/chart" uri="{C3380CC4-5D6E-409C-BE32-E72D297353CC}">
                  <c16:uniqueId val="{0000000E-727E-44CF-9DE9-DB93CAF1E068}"/>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{945D74A7-8D8A-41D1-8032-CC04DC5164CE}</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727E-44CF-9DE9-DB93CAF1E068}"/>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{D4E4ED33-F36D-449B-88C0-479244504A26}</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727E-44CF-9DE9-DB93CAF1E068}"/>
                </c:ext>
              </c:extLst>
            </c:dLbl>
            <c:dLbl>
              <c:idx val="17"/>
              <c:tx>
                <c:strRef>
                  <c:f>Daten_Diagramme!$D$31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{D64BF2E8-E635-4516-859D-419EBB56B765}</c15:txfldGUID>
                      <c15:f>Daten_Diagramme!$D$31</c15:f>
                      <c15:dlblFieldTableCache>
                        <c:ptCount val="1"/>
                        <c:pt idx="0">
                          <c:v>5.8</c:v>
                        </c:pt>
                      </c15:dlblFieldTableCache>
                    </c15:dlblFTEntry>
                  </c15:dlblFieldTable>
                  <c15:showDataLabelsRange val="0"/>
                </c:ext>
                <c:ext xmlns:c16="http://schemas.microsoft.com/office/drawing/2014/chart" uri="{C3380CC4-5D6E-409C-BE32-E72D297353CC}">
                  <c16:uniqueId val="{00000011-727E-44CF-9DE9-DB93CAF1E068}"/>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{3DD231A4-4809-49A2-9185-4AE51B17A49A}</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727E-44CF-9DE9-DB93CAF1E068}"/>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{11B310A5-8F9B-4D47-BCA0-BF419BB0CC12}</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727E-44CF-9DE9-DB93CAF1E068}"/>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{CB56156E-D9F1-4B21-A4E7-1B8BB33F8354}</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727E-44CF-9DE9-DB93CAF1E06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{C38C5429-BAF4-4645-A43A-906CC9169A2A}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27E-44CF-9DE9-DB93CAF1E06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{F3F3600E-1316-48AD-89F4-3A1BC2A27148}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27E-44CF-9DE9-DB93CAF1E068}"/>
                </c:ext>
              </c:extLst>
            </c:dLbl>
            <c:dLbl>
              <c:idx val="23"/>
              <c:tx>
                <c:strRef>
                  <c:f>Daten_Diagramme!$D$37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{F134F8C1-73B4-4200-8AAE-7941618CF488}</c15:txfldGUID>
                      <c15:f>Daten_Diagramme!$D$37</c15:f>
                      <c15:dlblFieldTableCache>
                        <c:ptCount val="1"/>
                        <c:pt idx="0">
                          <c:v>-3.5</c:v>
                        </c:pt>
                      </c15:dlblFieldTableCache>
                    </c15:dlblFTEntry>
                  </c15:dlblFieldTable>
                  <c15:showDataLabelsRange val="0"/>
                </c:ext>
                <c:ext xmlns:c16="http://schemas.microsoft.com/office/drawing/2014/chart" uri="{C3380CC4-5D6E-409C-BE32-E72D297353CC}">
                  <c16:uniqueId val="{00000017-727E-44CF-9DE9-DB93CAF1E068}"/>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{C9845B62-7FBD-4F95-B69A-CE3754EBC075}</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727E-44CF-9DE9-DB93CAF1E068}"/>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{CAEA5B45-5800-435B-99FC-CCD8B618A705}</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727E-44CF-9DE9-DB93CAF1E06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{ADF939FC-463F-4FB8-B7AA-85D14B3639CA}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27E-44CF-9DE9-DB93CAF1E06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{F81A92F2-1F3E-4562-B84F-DC0422CC5515}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27E-44CF-9DE9-DB93CAF1E06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{03A141F4-AFB7-4C43-95A5-8A3AC2336834}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27E-44CF-9DE9-DB93CAF1E06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{0D7A3C48-A479-4559-97C8-F529B618C0B0}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27E-44CF-9DE9-DB93CAF1E06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{992D0C20-1646-4486-BBB7-6A0D2701799D}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27E-44CF-9DE9-DB93CAF1E068}"/>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{14A7F0A8-2EB7-4CE3-8D45-921120A882B5}</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727E-44CF-9DE9-DB93CAF1E0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0.14624396743634324</c:v>
                </c:pt>
                <c:pt idx="1">
                  <c:v>-3.4540389972144845</c:v>
                </c:pt>
                <c:pt idx="2">
                  <c:v>4.7115384615384617</c:v>
                </c:pt>
                <c:pt idx="3">
                  <c:v>-4.8130640309411259</c:v>
                </c:pt>
                <c:pt idx="4">
                  <c:v>-6.2153163152053272</c:v>
                </c:pt>
                <c:pt idx="5">
                  <c:v>-5.5981595092024543</c:v>
                </c:pt>
                <c:pt idx="6">
                  <c:v>-0.39463299131807417</c:v>
                </c:pt>
                <c:pt idx="7">
                  <c:v>1.4349930843706777</c:v>
                </c:pt>
                <c:pt idx="8">
                  <c:v>1.4625652930934416</c:v>
                </c:pt>
                <c:pt idx="9">
                  <c:v>-1.9905213270142179</c:v>
                </c:pt>
                <c:pt idx="10">
                  <c:v>-3.1388329979879277</c:v>
                </c:pt>
                <c:pt idx="11">
                  <c:v>0.13863216266173753</c:v>
                </c:pt>
                <c:pt idx="12">
                  <c:v>0</c:v>
                </c:pt>
                <c:pt idx="13">
                  <c:v>2.3864289821736628</c:v>
                </c:pt>
                <c:pt idx="14">
                  <c:v>-2.072319729329668</c:v>
                </c:pt>
                <c:pt idx="15">
                  <c:v>0</c:v>
                </c:pt>
                <c:pt idx="16">
                  <c:v>2.2873481057898499</c:v>
                </c:pt>
                <c:pt idx="17">
                  <c:v>5.8139534883720927</c:v>
                </c:pt>
                <c:pt idx="18">
                  <c:v>2.2286821705426356</c:v>
                </c:pt>
                <c:pt idx="19">
                  <c:v>0.35732516590096991</c:v>
                </c:pt>
                <c:pt idx="20">
                  <c:v>1.6722408026755853</c:v>
                </c:pt>
                <c:pt idx="21">
                  <c:v>0</c:v>
                </c:pt>
                <c:pt idx="23">
                  <c:v>-3.4540389972144845</c:v>
                </c:pt>
                <c:pt idx="24">
                  <c:v>-1.4777254617892068</c:v>
                </c:pt>
                <c:pt idx="25">
                  <c:v>0.77490694586534903</c:v>
                </c:pt>
              </c:numCache>
            </c:numRef>
          </c:val>
          <c:extLst>
            <c:ext xmlns:c16="http://schemas.microsoft.com/office/drawing/2014/chart" uri="{C3380CC4-5D6E-409C-BE32-E72D297353CC}">
              <c16:uniqueId val="{00000020-727E-44CF-9DE9-DB93CAF1E06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{F8CF0846-89C2-4EA5-9406-40541830F6F2}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27E-44CF-9DE9-DB93CAF1E06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{8D74E76E-9BAA-4669-8B45-2D0EC4B58E27}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27E-44CF-9DE9-DB93CAF1E06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{2A85A4D4-FE86-4172-BF30-55C9AA3D7FEA}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27E-44CF-9DE9-DB93CAF1E06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{E5A783BF-00A7-430D-A349-11EDDE4DF537}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27E-44CF-9DE9-DB93CAF1E06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{8F4BD282-B587-4DC6-898A-320ADBC269FB}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27E-44CF-9DE9-DB93CAF1E06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{F1811DE6-E180-4259-8CD9-1A24CD343A3E}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27E-44CF-9DE9-DB93CAF1E06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{697DE74D-0B1B-4B85-A6E6-A0426F889B02}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27E-44CF-9DE9-DB93CAF1E06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{A600FC4F-C6DC-46C5-9721-3CF3F66A8BAF}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27E-44CF-9DE9-DB93CAF1E06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{5AA3FA36-2893-4921-948E-D84C4513F394}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27E-44CF-9DE9-DB93CAF1E06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{82AA3ED0-39F7-4DFB-BFFA-D8D34A985AE3}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27E-44CF-9DE9-DB93CAF1E06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{18F04EE4-7662-4970-9DDB-03F005531EE3}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27E-44CF-9DE9-DB93CAF1E06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{2182AAAF-41C8-4E1B-81C6-80CDFC9BA5CD}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27E-44CF-9DE9-DB93CAF1E06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{B82E6F7D-546A-41C2-B895-CC41EC5398F3}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27E-44CF-9DE9-DB93CAF1E06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{4AE68FAF-50FF-4B78-B5BB-A5232236E0F9}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27E-44CF-9DE9-DB93CAF1E06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{48C3A6C7-673C-4802-8DF3-BB488078A3BE}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27E-44CF-9DE9-DB93CAF1E06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{5E719CC6-0715-4F8F-BEC7-97D506E07D5A}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27E-44CF-9DE9-DB93CAF1E06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{ED2D5805-05A8-48BE-B663-4CD8609BF87F}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27E-44CF-9DE9-DB93CAF1E06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{F83C5C6B-8306-4497-B611-7BB64DAED1B4}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27E-44CF-9DE9-DB93CAF1E06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{F1BA9E86-51F3-4AF3-940B-E377955927B3}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27E-44CF-9DE9-DB93CAF1E06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{26939734-860F-4B18-A9C3-BA0C98F625DE}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27E-44CF-9DE9-DB93CAF1E06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{F1565C53-3CA8-4CC7-BCE5-11FA36A8F896}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27E-44CF-9DE9-DB93CAF1E06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{15A87C81-8960-460E-8AB4-5E790458311A}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27E-44CF-9DE9-DB93CAF1E06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{3EDE0224-7D2E-4DCA-9215-622ED9602994}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27E-44CF-9DE9-DB93CAF1E06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{8DCDA1F3-2892-4B87-B6A8-E5C0EC8E2B01}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27E-44CF-9DE9-DB93CAF1E06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{65AE7EC9-78B7-4146-85AB-5077474F0BC6}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27E-44CF-9DE9-DB93CAF1E06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{542B898A-A02F-4CFB-AF4A-EBE1435F659A}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27E-44CF-9DE9-DB93CAF1E06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{BB81919F-3398-4EA8-B972-3EF748FE2B88}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27E-44CF-9DE9-DB93CAF1E06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{63C5954E-49F9-41F2-B1C1-06C8E5B9894E}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27E-44CF-9DE9-DB93CAF1E06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{EE520606-1216-4DC5-A31A-CE561A8EAB0B}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27E-44CF-9DE9-DB93CAF1E06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{FC3967CD-4AD0-4F61-B263-30479E2C8471}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27E-44CF-9DE9-DB93CAF1E06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{5DF62530-0FA1-4631-B1C0-70B9A2120CB8}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27E-44CF-9DE9-DB93CAF1E06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{ED5B58F8-78BD-4538-9B72-192BB9370708}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27E-44CF-9DE9-DB93CAF1E0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27E-44CF-9DE9-DB93CAF1E06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27E-44CF-9DE9-DB93CAF1E06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{A6B39672-DE52-4983-9AB5-7F5DB8A83D48}</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EBF8-4249-A167-C03E818860B3}"/>
                </c:ext>
              </c:extLst>
            </c:dLbl>
            <c:dLbl>
              <c:idx val="1"/>
              <c:tx>
                <c:strRef>
                  <c:f>Daten_Diagramme!$E$15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{90FE2486-E8B6-4C05-AFD2-3DD9FC3B3095}</c15:txfldGUID>
                      <c15:f>Daten_Diagramme!$E$15</c15:f>
                      <c15:dlblFieldTableCache>
                        <c:ptCount val="1"/>
                        <c:pt idx="0">
                          <c:v>7.5</c:v>
                        </c:pt>
                      </c15:dlblFieldTableCache>
                    </c15:dlblFTEntry>
                  </c15:dlblFieldTable>
                  <c15:showDataLabelsRange val="0"/>
                </c:ext>
                <c:ext xmlns:c16="http://schemas.microsoft.com/office/drawing/2014/chart" uri="{C3380CC4-5D6E-409C-BE32-E72D297353CC}">
                  <c16:uniqueId val="{00000001-EBF8-4249-A167-C03E818860B3}"/>
                </c:ext>
              </c:extLst>
            </c:dLbl>
            <c:dLbl>
              <c:idx val="2"/>
              <c:tx>
                <c:strRef>
                  <c:f>Daten_Diagramme!$E$16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{9FA329D8-5D63-4F8F-A856-A35D665BA42B}</c15:txfldGUID>
                      <c15:f>Daten_Diagramme!$E$16</c15:f>
                      <c15:dlblFieldTableCache>
                        <c:ptCount val="1"/>
                        <c:pt idx="0">
                          <c:v>-5.7</c:v>
                        </c:pt>
                      </c15:dlblFieldTableCache>
                    </c15:dlblFTEntry>
                  </c15:dlblFieldTable>
                  <c15:showDataLabelsRange val="0"/>
                </c:ext>
                <c:ext xmlns:c16="http://schemas.microsoft.com/office/drawing/2014/chart" uri="{C3380CC4-5D6E-409C-BE32-E72D297353CC}">
                  <c16:uniqueId val="{00000002-EBF8-4249-A167-C03E818860B3}"/>
                </c:ext>
              </c:extLst>
            </c:dLbl>
            <c:dLbl>
              <c:idx val="3"/>
              <c:tx>
                <c:strRef>
                  <c:f>Daten_Diagramme!$E$17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{A041D2B5-C6C5-43DF-90B9-027765AACD40}</c15:txfldGUID>
                      <c15:f>Daten_Diagramme!$E$17</c15:f>
                      <c15:dlblFieldTableCache>
                        <c:ptCount val="1"/>
                        <c:pt idx="0">
                          <c:v>6.1</c:v>
                        </c:pt>
                      </c15:dlblFieldTableCache>
                    </c15:dlblFTEntry>
                  </c15:dlblFieldTable>
                  <c15:showDataLabelsRange val="0"/>
                </c:ext>
                <c:ext xmlns:c16="http://schemas.microsoft.com/office/drawing/2014/chart" uri="{C3380CC4-5D6E-409C-BE32-E72D297353CC}">
                  <c16:uniqueId val="{00000003-EBF8-4249-A167-C03E818860B3}"/>
                </c:ext>
              </c:extLst>
            </c:dLbl>
            <c:dLbl>
              <c:idx val="4"/>
              <c:tx>
                <c:strRef>
                  <c:f>Daten_Diagramme!$E$18</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{E8A3C786-86CB-4EBF-8561-DE2A38EB436E}</c15:txfldGUID>
                      <c15:f>Daten_Diagramme!$E$18</c15:f>
                      <c15:dlblFieldTableCache>
                        <c:ptCount val="1"/>
                        <c:pt idx="0">
                          <c:v>17.3</c:v>
                        </c:pt>
                      </c15:dlblFieldTableCache>
                    </c15:dlblFTEntry>
                  </c15:dlblFieldTable>
                  <c15:showDataLabelsRange val="0"/>
                </c:ext>
                <c:ext xmlns:c16="http://schemas.microsoft.com/office/drawing/2014/chart" uri="{C3380CC4-5D6E-409C-BE32-E72D297353CC}">
                  <c16:uniqueId val="{00000004-EBF8-4249-A167-C03E818860B3}"/>
                </c:ext>
              </c:extLst>
            </c:dLbl>
            <c:dLbl>
              <c:idx val="5"/>
              <c:tx>
                <c:strRef>
                  <c:f>Daten_Diagramme!$E$19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{E3024BC3-8BF2-4F86-97AF-D7573FD68155}</c15:txfldGUID>
                      <c15:f>Daten_Diagramme!$E$19</c15:f>
                      <c15:dlblFieldTableCache>
                        <c:ptCount val="1"/>
                        <c:pt idx="0">
                          <c:v>-2.5</c:v>
                        </c:pt>
                      </c15:dlblFieldTableCache>
                    </c15:dlblFTEntry>
                  </c15:dlblFieldTable>
                  <c15:showDataLabelsRange val="0"/>
                </c:ext>
                <c:ext xmlns:c16="http://schemas.microsoft.com/office/drawing/2014/chart" uri="{C3380CC4-5D6E-409C-BE32-E72D297353CC}">
                  <c16:uniqueId val="{00000005-EBF8-4249-A167-C03E818860B3}"/>
                </c:ext>
              </c:extLst>
            </c:dLbl>
            <c:dLbl>
              <c:idx val="6"/>
              <c:tx>
                <c:strRef>
                  <c:f>Daten_Diagramme!$E$20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{A46323CA-C703-4003-B28F-8856A335B615}</c15:txfldGUID>
                      <c15:f>Daten_Diagramme!$E$20</c15:f>
                      <c15:dlblFieldTableCache>
                        <c:ptCount val="1"/>
                        <c:pt idx="0">
                          <c:v>-1.5</c:v>
                        </c:pt>
                      </c15:dlblFieldTableCache>
                    </c15:dlblFTEntry>
                  </c15:dlblFieldTable>
                  <c15:showDataLabelsRange val="0"/>
                </c:ext>
                <c:ext xmlns:c16="http://schemas.microsoft.com/office/drawing/2014/chart" uri="{C3380CC4-5D6E-409C-BE32-E72D297353CC}">
                  <c16:uniqueId val="{00000006-EBF8-4249-A167-C03E818860B3}"/>
                </c:ext>
              </c:extLst>
            </c:dLbl>
            <c:dLbl>
              <c:idx val="7"/>
              <c:tx>
                <c:strRef>
                  <c:f>Daten_Diagramme!$E$21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{A4FA495D-F9E2-4D8F-A4A7-B56FCAD91D12}</c15:txfldGUID>
                      <c15:f>Daten_Diagramme!$E$21</c15:f>
                      <c15:dlblFieldTableCache>
                        <c:ptCount val="1"/>
                        <c:pt idx="0">
                          <c:v>-0.5</c:v>
                        </c:pt>
                      </c15:dlblFieldTableCache>
                    </c15:dlblFTEntry>
                  </c15:dlblFieldTable>
                  <c15:showDataLabelsRange val="0"/>
                </c:ext>
                <c:ext xmlns:c16="http://schemas.microsoft.com/office/drawing/2014/chart" uri="{C3380CC4-5D6E-409C-BE32-E72D297353CC}">
                  <c16:uniqueId val="{00000007-EBF8-4249-A167-C03E818860B3}"/>
                </c:ext>
              </c:extLst>
            </c:dLbl>
            <c:dLbl>
              <c:idx val="8"/>
              <c:tx>
                <c:strRef>
                  <c:f>Daten_Diagramme!$E$22</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{D2B77F8A-AB3C-4A13-A62C-3C07FB1D65DC}</c15:txfldGUID>
                      <c15:f>Daten_Diagramme!$E$22</c15:f>
                      <c15:dlblFieldTableCache>
                        <c:ptCount val="1"/>
                        <c:pt idx="0">
                          <c:v>6.0</c:v>
                        </c:pt>
                      </c15:dlblFieldTableCache>
                    </c15:dlblFTEntry>
                  </c15:dlblFieldTable>
                  <c15:showDataLabelsRange val="0"/>
                </c:ext>
                <c:ext xmlns:c16="http://schemas.microsoft.com/office/drawing/2014/chart" uri="{C3380CC4-5D6E-409C-BE32-E72D297353CC}">
                  <c16:uniqueId val="{00000008-EBF8-4249-A167-C03E818860B3}"/>
                </c:ext>
              </c:extLst>
            </c:dLbl>
            <c:dLbl>
              <c:idx val="9"/>
              <c:tx>
                <c:strRef>
                  <c:f>Daten_Diagramme!$E$23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{EBD863B5-69E8-405A-AA8E-B6FBBE71D0D2}</c15:txfldGUID>
                      <c15:f>Daten_Diagramme!$E$23</c15:f>
                      <c15:dlblFieldTableCache>
                        <c:ptCount val="1"/>
                        <c:pt idx="0">
                          <c:v>-3.6</c:v>
                        </c:pt>
                      </c15:dlblFieldTableCache>
                    </c15:dlblFTEntry>
                  </c15:dlblFieldTable>
                  <c15:showDataLabelsRange val="0"/>
                </c:ext>
                <c:ext xmlns:c16="http://schemas.microsoft.com/office/drawing/2014/chart" uri="{C3380CC4-5D6E-409C-BE32-E72D297353CC}">
                  <c16:uniqueId val="{00000009-EBF8-4249-A167-C03E818860B3}"/>
                </c:ext>
              </c:extLst>
            </c:dLbl>
            <c:dLbl>
              <c:idx val="10"/>
              <c:tx>
                <c:strRef>
                  <c:f>Daten_Diagramme!$E$24</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{9CD26560-B825-4C21-A9FF-21D311D76B69}</c15:txfldGUID>
                      <c15:f>Daten_Diagramme!$E$24</c15:f>
                      <c15:dlblFieldTableCache>
                        <c:ptCount val="1"/>
                        <c:pt idx="0">
                          <c:v>-16.4</c:v>
                        </c:pt>
                      </c15:dlblFieldTableCache>
                    </c15:dlblFTEntry>
                  </c15:dlblFieldTable>
                  <c15:showDataLabelsRange val="0"/>
                </c:ext>
                <c:ext xmlns:c16="http://schemas.microsoft.com/office/drawing/2014/chart" uri="{C3380CC4-5D6E-409C-BE32-E72D297353CC}">
                  <c16:uniqueId val="{0000000A-EBF8-4249-A167-C03E818860B3}"/>
                </c:ext>
              </c:extLst>
            </c:dLbl>
            <c:dLbl>
              <c:idx val="11"/>
              <c:tx>
                <c:strRef>
                  <c:f>Daten_Diagramme!$E$25</c:f>
                  <c:strCache>
                    <c:ptCount val="1"/>
                    <c:pt idx="0">
                      <c:v>18.6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{126E7AE2-7C13-4325-BFE6-8347A0FF595D}</c15:txfldGUID>
                      <c15:f>Daten_Diagramme!$E$25</c15:f>
                      <c15:dlblFieldTableCache>
                        <c:ptCount val="1"/>
                        <c:pt idx="0">
                          <c:v>18.6</c:v>
                        </c:pt>
                      </c15:dlblFieldTableCache>
                    </c15:dlblFTEntry>
                  </c15:dlblFieldTable>
                  <c15:showDataLabelsRange val="0"/>
                </c:ext>
                <c:ext xmlns:c16="http://schemas.microsoft.com/office/drawing/2014/chart" uri="{C3380CC4-5D6E-409C-BE32-E72D297353CC}">
                  <c16:uniqueId val="{0000000B-EBF8-4249-A167-C03E818860B3}"/>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{4EC14A08-9089-432B-BF4A-D6FFDD9BA5F0}</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EBF8-4249-A167-C03E818860B3}"/>
                </c:ext>
              </c:extLst>
            </c:dLbl>
            <c:dLbl>
              <c:idx val="13"/>
              <c:tx>
                <c:strRef>
                  <c:f>Daten_Diagramme!$E$27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{2166C209-40BD-4585-84B6-E31A0BDFD476}</c15:txfldGUID>
                      <c15:f>Daten_Diagramme!$E$27</c15:f>
                      <c15:dlblFieldTableCache>
                        <c:ptCount val="1"/>
                        <c:pt idx="0">
                          <c:v>5.3</c:v>
                        </c:pt>
                      </c15:dlblFieldTableCache>
                    </c15:dlblFTEntry>
                  </c15:dlblFieldTable>
                  <c15:showDataLabelsRange val="0"/>
                </c:ext>
                <c:ext xmlns:c16="http://schemas.microsoft.com/office/drawing/2014/chart" uri="{C3380CC4-5D6E-409C-BE32-E72D297353CC}">
                  <c16:uniqueId val="{0000000D-EBF8-4249-A167-C03E818860B3}"/>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{6D6E2F25-3C96-4615-BB65-0406C0D3B88B}</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EBF8-4249-A167-C03E818860B3}"/>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{8972F425-DF9B-4BE6-89E4-DCF1C4896087}</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EBF8-4249-A167-C03E818860B3}"/>
                </c:ext>
              </c:extLst>
            </c:dLbl>
            <c:dLbl>
              <c:idx val="16"/>
              <c:tx>
                <c:strRef>
                  <c:f>Daten_Diagramme!$E$30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{1837FA15-02BF-4EBE-B941-E767D045A1D0}</c15:txfldGUID>
                      <c15:f>Daten_Diagramme!$E$30</c15:f>
                      <c15:dlblFieldTableCache>
                        <c:ptCount val="1"/>
                        <c:pt idx="0">
                          <c:v>-5.6</c:v>
                        </c:pt>
                      </c15:dlblFieldTableCache>
                    </c15:dlblFTEntry>
                  </c15:dlblFieldTable>
                  <c15:showDataLabelsRange val="0"/>
                </c:ext>
                <c:ext xmlns:c16="http://schemas.microsoft.com/office/drawing/2014/chart" uri="{C3380CC4-5D6E-409C-BE32-E72D297353CC}">
                  <c16:uniqueId val="{00000010-EBF8-4249-A167-C03E818860B3}"/>
                </c:ext>
              </c:extLst>
            </c:dLbl>
            <c:dLbl>
              <c:idx val="17"/>
              <c:tx>
                <c:strRef>
                  <c:f>Daten_Diagramme!$E$31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{E54B6085-A2C6-4BE4-AA23-502CA1658CE4}</c15:txfldGUID>
                      <c15:f>Daten_Diagramme!$E$31</c15:f>
                      <c15:dlblFieldTableCache>
                        <c:ptCount val="1"/>
                        <c:pt idx="0">
                          <c:v>-3.2</c:v>
                        </c:pt>
                      </c15:dlblFieldTableCache>
                    </c15:dlblFTEntry>
                  </c15:dlblFieldTable>
                  <c15:showDataLabelsRange val="0"/>
                </c:ext>
                <c:ext xmlns:c16="http://schemas.microsoft.com/office/drawing/2014/chart" uri="{C3380CC4-5D6E-409C-BE32-E72D297353CC}">
                  <c16:uniqueId val="{00000011-EBF8-4249-A167-C03E818860B3}"/>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{AA675395-64A5-46F4-B671-B37694175031}</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EBF8-4249-A167-C03E818860B3}"/>
                </c:ext>
              </c:extLst>
            </c:dLbl>
            <c:dLbl>
              <c:idx val="19"/>
              <c:tx>
                <c:strRef>
                  <c:f>Daten_Diagramme!$E$33</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{14A0934E-63CE-4C01-BB38-83DCC6E23A9F}</c15:txfldGUID>
                      <c15:f>Daten_Diagramme!$E$33</c15:f>
                      <c15:dlblFieldTableCache>
                        <c:ptCount val="1"/>
                        <c:pt idx="0">
                          <c:v>-12.8</c:v>
                        </c:pt>
                      </c15:dlblFieldTableCache>
                    </c15:dlblFTEntry>
                  </c15:dlblFieldTable>
                  <c15:showDataLabelsRange val="0"/>
                </c:ext>
                <c:ext xmlns:c16="http://schemas.microsoft.com/office/drawing/2014/chart" uri="{C3380CC4-5D6E-409C-BE32-E72D297353CC}">
                  <c16:uniqueId val="{00000013-EBF8-4249-A167-C03E818860B3}"/>
                </c:ext>
              </c:extLst>
            </c:dLbl>
            <c:dLbl>
              <c:idx val="20"/>
              <c:tx>
                <c:strRef>
                  <c:f>Daten_Diagramme!$E$34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{313E2A2A-B142-4ADF-A32E-9E0782C972CE}</c15:txfldGUID>
                      <c15:f>Daten_Diagramme!$E$34</c15:f>
                      <c15:dlblFieldTableCache>
                        <c:ptCount val="1"/>
                        <c:pt idx="0">
                          <c:v>-3.7</c:v>
                        </c:pt>
                      </c15:dlblFieldTableCache>
                    </c15:dlblFTEntry>
                  </c15:dlblFieldTable>
                  <c15:showDataLabelsRange val="0"/>
                </c:ext>
                <c:ext xmlns:c16="http://schemas.microsoft.com/office/drawing/2014/chart" uri="{C3380CC4-5D6E-409C-BE32-E72D297353CC}">
                  <c16:uniqueId val="{00000014-EBF8-4249-A167-C03E818860B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{61225DD3-7FFD-490F-8B91-D5C4B3745068}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BF8-4249-A167-C03E818860B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{C4D81920-BDD0-4CC8-961A-33435F8F9A33}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BF8-4249-A167-C03E818860B3}"/>
                </c:ext>
              </c:extLst>
            </c:dLbl>
            <c:dLbl>
              <c:idx val="23"/>
              <c:tx>
                <c:strRef>
                  <c:f>Daten_Diagramme!$E$37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{C268C7B4-0A30-4AE4-9FC7-2E700C5B10CF}</c15:txfldGUID>
                      <c15:f>Daten_Diagramme!$E$37</c15:f>
                      <c15:dlblFieldTableCache>
                        <c:ptCount val="1"/>
                        <c:pt idx="0">
                          <c:v>7.5</c:v>
                        </c:pt>
                      </c15:dlblFieldTableCache>
                    </c15:dlblFTEntry>
                  </c15:dlblFieldTable>
                  <c15:showDataLabelsRange val="0"/>
                </c:ext>
                <c:ext xmlns:c16="http://schemas.microsoft.com/office/drawing/2014/chart" uri="{C3380CC4-5D6E-409C-BE32-E72D297353CC}">
                  <c16:uniqueId val="{00000017-EBF8-4249-A167-C03E818860B3}"/>
                </c:ext>
              </c:extLst>
            </c:dLbl>
            <c:dLbl>
              <c:idx val="24"/>
              <c:tx>
                <c:strRef>
                  <c:f>Daten_Diagramme!$E$38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{9D59DAC2-3600-4135-8917-F996BB85A8B5}</c15:txfldGUID>
                      <c15:f>Daten_Diagramme!$E$38</c15:f>
                      <c15:dlblFieldTableCache>
                        <c:ptCount val="1"/>
                        <c:pt idx="0">
                          <c:v>2.1</c:v>
                        </c:pt>
                      </c15:dlblFieldTableCache>
                    </c15:dlblFTEntry>
                  </c15:dlblFieldTable>
                  <c15:showDataLabelsRange val="0"/>
                </c:ext>
                <c:ext xmlns:c16="http://schemas.microsoft.com/office/drawing/2014/chart" uri="{C3380CC4-5D6E-409C-BE32-E72D297353CC}">
                  <c16:uniqueId val="{00000018-EBF8-4249-A167-C03E818860B3}"/>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{C9ABF386-A7F2-4E28-9708-D95DA5DE7C60}</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EBF8-4249-A167-C03E818860B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{4F2117CD-E3E4-4D91-A81E-88C43230DF4F}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BF8-4249-A167-C03E818860B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{68629E64-D078-4ACF-A05E-DCE4E463F5A5}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BF8-4249-A167-C03E818860B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{A2E6C24C-4F0E-46D1-BFB5-DF1EDCA69144}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BF8-4249-A167-C03E818860B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{FF7620BC-CAED-4D81-9FA0-3BFFFF4E36D3}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BF8-4249-A167-C03E818860B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{9473D240-5A15-4513-A538-E08ABBEA959C}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BF8-4249-A167-C03E818860B3}"/>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{AD2D626E-F04E-464D-9591-8F69C9ADCCD0}</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EBF8-4249-A167-C03E818860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-2.3656776263031274</c:v>
                </c:pt>
                <c:pt idx="1">
                  <c:v>7.4927953890489913</c:v>
                </c:pt>
                <c:pt idx="2">
                  <c:v>-5.7142857142857144</c:v>
                </c:pt>
                <c:pt idx="3">
                  <c:v>6.1338289962825279</c:v>
                </c:pt>
                <c:pt idx="4">
                  <c:v>17.316017316017316</c:v>
                </c:pt>
                <c:pt idx="5">
                  <c:v>-2.510460251046025</c:v>
                </c:pt>
                <c:pt idx="6">
                  <c:v>-1.4705882352941178</c:v>
                </c:pt>
                <c:pt idx="7">
                  <c:v>-0.46656298600311041</c:v>
                </c:pt>
                <c:pt idx="8">
                  <c:v>6.0388209920920204</c:v>
                </c:pt>
                <c:pt idx="9">
                  <c:v>-3.5701906412478337</c:v>
                </c:pt>
                <c:pt idx="10">
                  <c:v>-16.384683882457704</c:v>
                </c:pt>
                <c:pt idx="11">
                  <c:v>18.589743589743591</c:v>
                </c:pt>
                <c:pt idx="12">
                  <c:v>0</c:v>
                </c:pt>
                <c:pt idx="13">
                  <c:v>5.3351573187414498</c:v>
                </c:pt>
                <c:pt idx="14">
                  <c:v>-1.3411567476948869</c:v>
                </c:pt>
                <c:pt idx="15">
                  <c:v>0</c:v>
                </c:pt>
                <c:pt idx="16">
                  <c:v>-5.5555555555555554</c:v>
                </c:pt>
                <c:pt idx="17">
                  <c:v>-3.2110091743119265</c:v>
                </c:pt>
                <c:pt idx="18">
                  <c:v>-2.0366598778004072</c:v>
                </c:pt>
                <c:pt idx="19">
                  <c:v>-12.815126050420169</c:v>
                </c:pt>
                <c:pt idx="20">
                  <c:v>-3.6723163841807911</c:v>
                </c:pt>
                <c:pt idx="21">
                  <c:v>0</c:v>
                </c:pt>
                <c:pt idx="23">
                  <c:v>7.4927953890489913</c:v>
                </c:pt>
                <c:pt idx="24">
                  <c:v>2.0783373301358914</c:v>
                </c:pt>
                <c:pt idx="25">
                  <c:v>-3.0375579829417925</c:v>
                </c:pt>
              </c:numCache>
            </c:numRef>
          </c:val>
          <c:extLst>
            <c:ext xmlns:c16="http://schemas.microsoft.com/office/drawing/2014/chart" uri="{C3380CC4-5D6E-409C-BE32-E72D297353CC}">
              <c16:uniqueId val="{00000020-EBF8-4249-A167-C03E818860B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{BE4288CD-835D-4C66-8A59-0BCCBBA3EF7C}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BF8-4249-A167-C03E818860B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{56BC9448-EE94-449F-8C03-B5A26F65636E}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BF8-4249-A167-C03E818860B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{5DC816D9-6BCC-405F-836E-85B83B025134}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BF8-4249-A167-C03E818860B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{B322CFE4-11C7-41E7-8485-CCD0E9AF344A}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BF8-4249-A167-C03E818860B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{BE827419-C1DD-4E89-8450-70C7642E0620}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BF8-4249-A167-C03E818860B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{0E05A438-E244-4FEB-AAFD-1525F1DBEECC}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BF8-4249-A167-C03E818860B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{D41CEFA2-85C4-49DF-B4B3-477D9C491698}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BF8-4249-A167-C03E818860B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{6CEE666E-A32B-48A5-892B-0D3F3F273EB4}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BF8-4249-A167-C03E818860B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{2CE1191E-ED58-4E9D-A265-D30E42EA1D39}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BF8-4249-A167-C03E818860B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{A3065713-4E85-4B6A-A150-B63CEA1AE4CD}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BF8-4249-A167-C03E818860B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{B03D40E5-C995-459D-B865-56D8FC46A2CA}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BF8-4249-A167-C03E818860B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{BC1FBA44-14B4-4202-A85C-616FA9F01B02}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BF8-4249-A167-C03E818860B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{2B636450-FE17-4CB8-B738-983AEE6CAA1E}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BF8-4249-A167-C03E818860B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{E5D9B16F-0C12-4E16-9201-8FC4C8D2BB59}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BF8-4249-A167-C03E818860B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{A61498B7-46B7-4757-AA08-7AE3BAB50690}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BF8-4249-A167-C03E818860B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{D56B4B9B-C0F7-489C-ABFD-77DE9E64FBFC}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BF8-4249-A167-C03E818860B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{61F3D379-70C0-484E-AC9E-5B9E20C75D60}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BF8-4249-A167-C03E818860B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{BAD5B13F-3636-4B74-B89D-DEF46EC08990}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BF8-4249-A167-C03E818860B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{E39F6334-0704-439A-8D0F-0AF4AF0CCC92}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BF8-4249-A167-C03E818860B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{294252FB-4D84-4BAE-951A-C5107E188663}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BF8-4249-A167-C03E818860B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{E784679F-D8D8-472A-AA65-AAAB71362CB5}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BF8-4249-A167-C03E818860B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{E11EDBCB-5B5D-4232-9A48-F0115DEEAEB7}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BF8-4249-A167-C03E818860B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{977DDE18-CCDE-44AC-830B-A8586723E3A5}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BF8-4249-A167-C03E818860B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{690A4870-CF13-4BE4-A6B3-6F8F701DC927}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BF8-4249-A167-C03E818860B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{6E2CA218-C58C-418F-9212-6279B11525BA}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BF8-4249-A167-C03E818860B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{D26AE398-4843-42E8-AE04-8220530BAF00}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BF8-4249-A167-C03E818860B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{210BDA2E-E46A-4636-978A-3C1F40053507}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BF8-4249-A167-C03E818860B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{01B8C306-248F-453E-B766-48C0ACA12055}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BF8-4249-A167-C03E818860B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{2FBD60EE-0288-41A5-AF57-DE68A5EF87AD}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BF8-4249-A167-C03E818860B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{F8236DF3-EF57-4FF1-9B00-A4FBC66C7CB9}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BF8-4249-A167-C03E818860B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{6EE82A56-5429-415E-BDF9-4C69718A3248}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BF8-4249-A167-C03E818860B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{13B49FD4-CCDB-4401-B530-798AC5F3718F}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BF8-4249-A167-C03E818860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BF8-4249-A167-C03E818860B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BF8-4249-A167-C03E818860B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{90EB16A8-B7B7-4629-A6CE-BA8F296CD679}</c15:txfldGUID>
                      <c15:f>Diagramm!$I$46</c15:f>
                      <c15:dlblFieldTableCache>
                        <c:ptCount val="1"/>
                      </c15:dlblFieldTableCache>
                    </c15:dlblFTEntry>
                  </c15:dlblFieldTable>
                  <c15:showDataLabelsRange val="0"/>
                </c:ext>
                <c:ext xmlns:c16="http://schemas.microsoft.com/office/drawing/2014/chart" uri="{C3380CC4-5D6E-409C-BE32-E72D297353CC}">
                  <c16:uniqueId val="{00000000-33C6-44B9-9DB5-3AE62876333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{08108286-F238-420E-A564-B70A77D5A24F}</c15:txfldGUID>
                      <c15:f>Diagramm!$I$47</c15:f>
                      <c15:dlblFieldTableCache>
                        <c:ptCount val="1"/>
                      </c15:dlblFieldTableCache>
                    </c15:dlblFTEntry>
                  </c15:dlblFieldTable>
                  <c15:showDataLabelsRange val="0"/>
                </c:ext>
                <c:ext xmlns:c16="http://schemas.microsoft.com/office/drawing/2014/chart" uri="{C3380CC4-5D6E-409C-BE32-E72D297353CC}">
                  <c16:uniqueId val="{00000001-33C6-44B9-9DB5-3AE62876333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{3B267D97-6D3D-4C57-934E-737E2732B541}</c15:txfldGUID>
                      <c15:f>Diagramm!$I$48</c15:f>
                      <c15:dlblFieldTableCache>
                        <c:ptCount val="1"/>
                      </c15:dlblFieldTableCache>
                    </c15:dlblFTEntry>
                  </c15:dlblFieldTable>
                  <c15:showDataLabelsRange val="0"/>
                </c:ext>
                <c:ext xmlns:c16="http://schemas.microsoft.com/office/drawing/2014/chart" uri="{C3380CC4-5D6E-409C-BE32-E72D297353CC}">
                  <c16:uniqueId val="{00000002-33C6-44B9-9DB5-3AE62876333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{0034DC82-0E9D-45E4-879D-E7CC41A6D134}</c15:txfldGUID>
                      <c15:f>Diagramm!$I$49</c15:f>
                      <c15:dlblFieldTableCache>
                        <c:ptCount val="1"/>
                      </c15:dlblFieldTableCache>
                    </c15:dlblFTEntry>
                  </c15:dlblFieldTable>
                  <c15:showDataLabelsRange val="0"/>
                </c:ext>
                <c:ext xmlns:c16="http://schemas.microsoft.com/office/drawing/2014/chart" uri="{C3380CC4-5D6E-409C-BE32-E72D297353CC}">
                  <c16:uniqueId val="{00000003-33C6-44B9-9DB5-3AE62876333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{E242CD97-106E-4C93-9CCD-CB984BDA4DCC}</c15:txfldGUID>
                      <c15:f>Diagramm!$I$50</c15:f>
                      <c15:dlblFieldTableCache>
                        <c:ptCount val="1"/>
                      </c15:dlblFieldTableCache>
                    </c15:dlblFTEntry>
                  </c15:dlblFieldTable>
                  <c15:showDataLabelsRange val="0"/>
                </c:ext>
                <c:ext xmlns:c16="http://schemas.microsoft.com/office/drawing/2014/chart" uri="{C3380CC4-5D6E-409C-BE32-E72D297353CC}">
                  <c16:uniqueId val="{00000004-33C6-44B9-9DB5-3AE62876333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{DD863946-983B-4EF5-9A8C-16B3162136FD}</c15:txfldGUID>
                      <c15:f>Diagramm!$I$51</c15:f>
                      <c15:dlblFieldTableCache>
                        <c:ptCount val="1"/>
                      </c15:dlblFieldTableCache>
                    </c15:dlblFTEntry>
                  </c15:dlblFieldTable>
                  <c15:showDataLabelsRange val="0"/>
                </c:ext>
                <c:ext xmlns:c16="http://schemas.microsoft.com/office/drawing/2014/chart" uri="{C3380CC4-5D6E-409C-BE32-E72D297353CC}">
                  <c16:uniqueId val="{00000005-33C6-44B9-9DB5-3AE62876333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{09C2C42C-40B6-4856-950B-B61217AFD07B}</c15:txfldGUID>
                      <c15:f>Diagramm!$I$52</c15:f>
                      <c15:dlblFieldTableCache>
                        <c:ptCount val="1"/>
                      </c15:dlblFieldTableCache>
                    </c15:dlblFTEntry>
                  </c15:dlblFieldTable>
                  <c15:showDataLabelsRange val="0"/>
                </c:ext>
                <c:ext xmlns:c16="http://schemas.microsoft.com/office/drawing/2014/chart" uri="{C3380CC4-5D6E-409C-BE32-E72D297353CC}">
                  <c16:uniqueId val="{00000006-33C6-44B9-9DB5-3AE62876333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{060E4261-A155-447F-8D04-94C7BD65FF3C}</c15:txfldGUID>
                      <c15:f>Diagramm!$I$53</c15:f>
                      <c15:dlblFieldTableCache>
                        <c:ptCount val="1"/>
                      </c15:dlblFieldTableCache>
                    </c15:dlblFTEntry>
                  </c15:dlblFieldTable>
                  <c15:showDataLabelsRange val="0"/>
                </c:ext>
                <c:ext xmlns:c16="http://schemas.microsoft.com/office/drawing/2014/chart" uri="{C3380CC4-5D6E-409C-BE32-E72D297353CC}">
                  <c16:uniqueId val="{00000007-33C6-44B9-9DB5-3AE62876333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{690EE9CF-CFE8-4330-A3C2-79048B0D2E03}</c15:txfldGUID>
                      <c15:f>Diagramm!$I$54</c15:f>
                      <c15:dlblFieldTableCache>
                        <c:ptCount val="1"/>
                      </c15:dlblFieldTableCache>
                    </c15:dlblFTEntry>
                  </c15:dlblFieldTable>
                  <c15:showDataLabelsRange val="0"/>
                </c:ext>
                <c:ext xmlns:c16="http://schemas.microsoft.com/office/drawing/2014/chart" uri="{C3380CC4-5D6E-409C-BE32-E72D297353CC}">
                  <c16:uniqueId val="{00000008-33C6-44B9-9DB5-3AE62876333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{D077F333-DB90-4D23-8A61-038F112E8DCB}</c15:txfldGUID>
                      <c15:f>Diagramm!$I$55</c15:f>
                      <c15:dlblFieldTableCache>
                        <c:ptCount val="1"/>
                      </c15:dlblFieldTableCache>
                    </c15:dlblFTEntry>
                  </c15:dlblFieldTable>
                  <c15:showDataLabelsRange val="0"/>
                </c:ext>
                <c:ext xmlns:c16="http://schemas.microsoft.com/office/drawing/2014/chart" uri="{C3380CC4-5D6E-409C-BE32-E72D297353CC}">
                  <c16:uniqueId val="{00000009-33C6-44B9-9DB5-3AE62876333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{3C8164DD-C439-468C-8AAC-C752825E127B}</c15:txfldGUID>
                      <c15:f>Diagramm!$I$56</c15:f>
                      <c15:dlblFieldTableCache>
                        <c:ptCount val="1"/>
                      </c15:dlblFieldTableCache>
                    </c15:dlblFTEntry>
                  </c15:dlblFieldTable>
                  <c15:showDataLabelsRange val="0"/>
                </c:ext>
                <c:ext xmlns:c16="http://schemas.microsoft.com/office/drawing/2014/chart" uri="{C3380CC4-5D6E-409C-BE32-E72D297353CC}">
                  <c16:uniqueId val="{0000000A-33C6-44B9-9DB5-3AE62876333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{78190B14-1B2D-489D-8494-CA351B839D43}</c15:txfldGUID>
                      <c15:f>Diagramm!$I$57</c15:f>
                      <c15:dlblFieldTableCache>
                        <c:ptCount val="1"/>
                      </c15:dlblFieldTableCache>
                    </c15:dlblFTEntry>
                  </c15:dlblFieldTable>
                  <c15:showDataLabelsRange val="0"/>
                </c:ext>
                <c:ext xmlns:c16="http://schemas.microsoft.com/office/drawing/2014/chart" uri="{C3380CC4-5D6E-409C-BE32-E72D297353CC}">
                  <c16:uniqueId val="{0000000B-33C6-44B9-9DB5-3AE62876333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{0BD16540-2A85-49F7-B966-52A2BD84C998}</c15:txfldGUID>
                      <c15:f>Diagramm!$I$58</c15:f>
                      <c15:dlblFieldTableCache>
                        <c:ptCount val="1"/>
                      </c15:dlblFieldTableCache>
                    </c15:dlblFTEntry>
                  </c15:dlblFieldTable>
                  <c15:showDataLabelsRange val="0"/>
                </c:ext>
                <c:ext xmlns:c16="http://schemas.microsoft.com/office/drawing/2014/chart" uri="{C3380CC4-5D6E-409C-BE32-E72D297353CC}">
                  <c16:uniqueId val="{0000000C-33C6-44B9-9DB5-3AE62876333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{0FFCAFDF-1D77-4BAF-ADEC-E51A141E2925}</c15:txfldGUID>
                      <c15:f>Diagramm!$I$59</c15:f>
                      <c15:dlblFieldTableCache>
                        <c:ptCount val="1"/>
                      </c15:dlblFieldTableCache>
                    </c15:dlblFTEntry>
                  </c15:dlblFieldTable>
                  <c15:showDataLabelsRange val="0"/>
                </c:ext>
                <c:ext xmlns:c16="http://schemas.microsoft.com/office/drawing/2014/chart" uri="{C3380CC4-5D6E-409C-BE32-E72D297353CC}">
                  <c16:uniqueId val="{0000000D-33C6-44B9-9DB5-3AE62876333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{5EF23359-A810-4312-83A0-4EE5C566179A}</c15:txfldGUID>
                      <c15:f>Diagramm!$I$60</c15:f>
                      <c15:dlblFieldTableCache>
                        <c:ptCount val="1"/>
                      </c15:dlblFieldTableCache>
                    </c15:dlblFTEntry>
                  </c15:dlblFieldTable>
                  <c15:showDataLabelsRange val="0"/>
                </c:ext>
                <c:ext xmlns:c16="http://schemas.microsoft.com/office/drawing/2014/chart" uri="{C3380CC4-5D6E-409C-BE32-E72D297353CC}">
                  <c16:uniqueId val="{0000000E-33C6-44B9-9DB5-3AE62876333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{1EBEA6C7-FBDD-4603-AD9F-9027055A7C30}</c15:txfldGUID>
                      <c15:f>Diagramm!$I$61</c15:f>
                      <c15:dlblFieldTableCache>
                        <c:ptCount val="1"/>
                      </c15:dlblFieldTableCache>
                    </c15:dlblFTEntry>
                  </c15:dlblFieldTable>
                  <c15:showDataLabelsRange val="0"/>
                </c:ext>
                <c:ext xmlns:c16="http://schemas.microsoft.com/office/drawing/2014/chart" uri="{C3380CC4-5D6E-409C-BE32-E72D297353CC}">
                  <c16:uniqueId val="{0000000F-33C6-44B9-9DB5-3AE62876333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{08C82173-3794-4EB0-AB2C-C23890553CCA}</c15:txfldGUID>
                      <c15:f>Diagramm!$I$62</c15:f>
                      <c15:dlblFieldTableCache>
                        <c:ptCount val="1"/>
                      </c15:dlblFieldTableCache>
                    </c15:dlblFTEntry>
                  </c15:dlblFieldTable>
                  <c15:showDataLabelsRange val="0"/>
                </c:ext>
                <c:ext xmlns:c16="http://schemas.microsoft.com/office/drawing/2014/chart" uri="{C3380CC4-5D6E-409C-BE32-E72D297353CC}">
                  <c16:uniqueId val="{00000010-33C6-44B9-9DB5-3AE62876333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{D9C8248A-546D-46DB-922E-BE55FD95B6D7}</c15:txfldGUID>
                      <c15:f>Diagramm!$I$63</c15:f>
                      <c15:dlblFieldTableCache>
                        <c:ptCount val="1"/>
                      </c15:dlblFieldTableCache>
                    </c15:dlblFTEntry>
                  </c15:dlblFieldTable>
                  <c15:showDataLabelsRange val="0"/>
                </c:ext>
                <c:ext xmlns:c16="http://schemas.microsoft.com/office/drawing/2014/chart" uri="{C3380CC4-5D6E-409C-BE32-E72D297353CC}">
                  <c16:uniqueId val="{00000011-33C6-44B9-9DB5-3AE62876333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{8655208C-3885-405F-B2EC-1D8A6CDFEE71}</c15:txfldGUID>
                      <c15:f>Diagramm!$I$64</c15:f>
                      <c15:dlblFieldTableCache>
                        <c:ptCount val="1"/>
                      </c15:dlblFieldTableCache>
                    </c15:dlblFTEntry>
                  </c15:dlblFieldTable>
                  <c15:showDataLabelsRange val="0"/>
                </c:ext>
                <c:ext xmlns:c16="http://schemas.microsoft.com/office/drawing/2014/chart" uri="{C3380CC4-5D6E-409C-BE32-E72D297353CC}">
                  <c16:uniqueId val="{00000012-33C6-44B9-9DB5-3AE62876333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{8FBC9FD5-67DA-4EAC-AFA8-8B83079A3F7E}</c15:txfldGUID>
                      <c15:f>Diagramm!$I$65</c15:f>
                      <c15:dlblFieldTableCache>
                        <c:ptCount val="1"/>
                      </c15:dlblFieldTableCache>
                    </c15:dlblFTEntry>
                  </c15:dlblFieldTable>
                  <c15:showDataLabelsRange val="0"/>
                </c:ext>
                <c:ext xmlns:c16="http://schemas.microsoft.com/office/drawing/2014/chart" uri="{C3380CC4-5D6E-409C-BE32-E72D297353CC}">
                  <c16:uniqueId val="{00000013-33C6-44B9-9DB5-3AE62876333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{B5813A0E-E22B-414F-ACFD-9DEF7C326B16}</c15:txfldGUID>
                      <c15:f>Diagramm!$I$66</c15:f>
                      <c15:dlblFieldTableCache>
                        <c:ptCount val="1"/>
                      </c15:dlblFieldTableCache>
                    </c15:dlblFTEntry>
                  </c15:dlblFieldTable>
                  <c15:showDataLabelsRange val="0"/>
                </c:ext>
                <c:ext xmlns:c16="http://schemas.microsoft.com/office/drawing/2014/chart" uri="{C3380CC4-5D6E-409C-BE32-E72D297353CC}">
                  <c16:uniqueId val="{00000014-33C6-44B9-9DB5-3AE62876333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{9C6F9314-84C5-4C0C-99CC-C1EBD14C9879}</c15:txfldGUID>
                      <c15:f>Diagramm!$I$67</c15:f>
                      <c15:dlblFieldTableCache>
                        <c:ptCount val="1"/>
                      </c15:dlblFieldTableCache>
                    </c15:dlblFTEntry>
                  </c15:dlblFieldTable>
                  <c15:showDataLabelsRange val="0"/>
                </c:ext>
                <c:ext xmlns:c16="http://schemas.microsoft.com/office/drawing/2014/chart" uri="{C3380CC4-5D6E-409C-BE32-E72D297353CC}">
                  <c16:uniqueId val="{00000015-33C6-44B9-9DB5-3AE62876333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3C6-44B9-9DB5-3AE62876333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{11912571-3092-468D-AB98-FF6BBCAE4BCC}</c15:txfldGUID>
                      <c15:f>Diagramm!$K$46</c15:f>
                      <c15:dlblFieldTableCache>
                        <c:ptCount val="1"/>
                      </c15:dlblFieldTableCache>
                    </c15:dlblFTEntry>
                  </c15:dlblFieldTable>
                  <c15:showDataLabelsRange val="0"/>
                </c:ext>
                <c:ext xmlns:c16="http://schemas.microsoft.com/office/drawing/2014/chart" uri="{C3380CC4-5D6E-409C-BE32-E72D297353CC}">
                  <c16:uniqueId val="{00000017-33C6-44B9-9DB5-3AE62876333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{4688F55E-4BA7-4824-91EB-DAB3EB49E673}</c15:txfldGUID>
                      <c15:f>Diagramm!$K$47</c15:f>
                      <c15:dlblFieldTableCache>
                        <c:ptCount val="1"/>
                      </c15:dlblFieldTableCache>
                    </c15:dlblFTEntry>
                  </c15:dlblFieldTable>
                  <c15:showDataLabelsRange val="0"/>
                </c:ext>
                <c:ext xmlns:c16="http://schemas.microsoft.com/office/drawing/2014/chart" uri="{C3380CC4-5D6E-409C-BE32-E72D297353CC}">
                  <c16:uniqueId val="{00000018-33C6-44B9-9DB5-3AE62876333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{77964CF0-5C3A-4FA8-A33B-33B9193CE83A}</c15:txfldGUID>
                      <c15:f>Diagramm!$K$48</c15:f>
                      <c15:dlblFieldTableCache>
                        <c:ptCount val="1"/>
                      </c15:dlblFieldTableCache>
                    </c15:dlblFTEntry>
                  </c15:dlblFieldTable>
                  <c15:showDataLabelsRange val="0"/>
                </c:ext>
                <c:ext xmlns:c16="http://schemas.microsoft.com/office/drawing/2014/chart" uri="{C3380CC4-5D6E-409C-BE32-E72D297353CC}">
                  <c16:uniqueId val="{00000019-33C6-44B9-9DB5-3AE62876333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{BA300F43-D4B9-4978-91A3-549A4F45555F}</c15:txfldGUID>
                      <c15:f>Diagramm!$K$49</c15:f>
                      <c15:dlblFieldTableCache>
                        <c:ptCount val="1"/>
                      </c15:dlblFieldTableCache>
                    </c15:dlblFTEntry>
                  </c15:dlblFieldTable>
                  <c15:showDataLabelsRange val="0"/>
                </c:ext>
                <c:ext xmlns:c16="http://schemas.microsoft.com/office/drawing/2014/chart" uri="{C3380CC4-5D6E-409C-BE32-E72D297353CC}">
                  <c16:uniqueId val="{0000001A-33C6-44B9-9DB5-3AE62876333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{9E5BF074-39E5-4029-896B-F4CC669E11A2}</c15:txfldGUID>
                      <c15:f>Diagramm!$K$50</c15:f>
                      <c15:dlblFieldTableCache>
                        <c:ptCount val="1"/>
                      </c15:dlblFieldTableCache>
                    </c15:dlblFTEntry>
                  </c15:dlblFieldTable>
                  <c15:showDataLabelsRange val="0"/>
                </c:ext>
                <c:ext xmlns:c16="http://schemas.microsoft.com/office/drawing/2014/chart" uri="{C3380CC4-5D6E-409C-BE32-E72D297353CC}">
                  <c16:uniqueId val="{0000001B-33C6-44B9-9DB5-3AE62876333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{27158788-086A-48AC-81E4-8AA8A6EC67C1}</c15:txfldGUID>
                      <c15:f>Diagramm!$K$51</c15:f>
                      <c15:dlblFieldTableCache>
                        <c:ptCount val="1"/>
                      </c15:dlblFieldTableCache>
                    </c15:dlblFTEntry>
                  </c15:dlblFieldTable>
                  <c15:showDataLabelsRange val="0"/>
                </c:ext>
                <c:ext xmlns:c16="http://schemas.microsoft.com/office/drawing/2014/chart" uri="{C3380CC4-5D6E-409C-BE32-E72D297353CC}">
                  <c16:uniqueId val="{0000001C-33C6-44B9-9DB5-3AE62876333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{7291E409-074F-4296-A3C8-FB4082C1F75B}</c15:txfldGUID>
                      <c15:f>Diagramm!$K$52</c15:f>
                      <c15:dlblFieldTableCache>
                        <c:ptCount val="1"/>
                      </c15:dlblFieldTableCache>
                    </c15:dlblFTEntry>
                  </c15:dlblFieldTable>
                  <c15:showDataLabelsRange val="0"/>
                </c:ext>
                <c:ext xmlns:c16="http://schemas.microsoft.com/office/drawing/2014/chart" uri="{C3380CC4-5D6E-409C-BE32-E72D297353CC}">
                  <c16:uniqueId val="{0000001D-33C6-44B9-9DB5-3AE62876333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{6EC933ED-B206-4860-BCC8-1FD642B28894}</c15:txfldGUID>
                      <c15:f>Diagramm!$K$53</c15:f>
                      <c15:dlblFieldTableCache>
                        <c:ptCount val="1"/>
                      </c15:dlblFieldTableCache>
                    </c15:dlblFTEntry>
                  </c15:dlblFieldTable>
                  <c15:showDataLabelsRange val="0"/>
                </c:ext>
                <c:ext xmlns:c16="http://schemas.microsoft.com/office/drawing/2014/chart" uri="{C3380CC4-5D6E-409C-BE32-E72D297353CC}">
                  <c16:uniqueId val="{0000001E-33C6-44B9-9DB5-3AE62876333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{F26ABECC-6EE2-4287-871C-19283F58DFCB}</c15:txfldGUID>
                      <c15:f>Diagramm!$K$54</c15:f>
                      <c15:dlblFieldTableCache>
                        <c:ptCount val="1"/>
                      </c15:dlblFieldTableCache>
                    </c15:dlblFTEntry>
                  </c15:dlblFieldTable>
                  <c15:showDataLabelsRange val="0"/>
                </c:ext>
                <c:ext xmlns:c16="http://schemas.microsoft.com/office/drawing/2014/chart" uri="{C3380CC4-5D6E-409C-BE32-E72D297353CC}">
                  <c16:uniqueId val="{0000001F-33C6-44B9-9DB5-3AE62876333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{C6398EFB-080F-42E5-BDF2-45FA001BD26D}</c15:txfldGUID>
                      <c15:f>Diagramm!$K$55</c15:f>
                      <c15:dlblFieldTableCache>
                        <c:ptCount val="1"/>
                      </c15:dlblFieldTableCache>
                    </c15:dlblFTEntry>
                  </c15:dlblFieldTable>
                  <c15:showDataLabelsRange val="0"/>
                </c:ext>
                <c:ext xmlns:c16="http://schemas.microsoft.com/office/drawing/2014/chart" uri="{C3380CC4-5D6E-409C-BE32-E72D297353CC}">
                  <c16:uniqueId val="{00000020-33C6-44B9-9DB5-3AE62876333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{E5BEE456-B8C5-4686-BC47-926532C4CCE7}</c15:txfldGUID>
                      <c15:f>Diagramm!$K$56</c15:f>
                      <c15:dlblFieldTableCache>
                        <c:ptCount val="1"/>
                      </c15:dlblFieldTableCache>
                    </c15:dlblFTEntry>
                  </c15:dlblFieldTable>
                  <c15:showDataLabelsRange val="0"/>
                </c:ext>
                <c:ext xmlns:c16="http://schemas.microsoft.com/office/drawing/2014/chart" uri="{C3380CC4-5D6E-409C-BE32-E72D297353CC}">
                  <c16:uniqueId val="{00000021-33C6-44B9-9DB5-3AE62876333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{4A79209D-F163-4CEF-AF35-BB3D25B57EA1}</c15:txfldGUID>
                      <c15:f>Diagramm!$K$57</c15:f>
                      <c15:dlblFieldTableCache>
                        <c:ptCount val="1"/>
                      </c15:dlblFieldTableCache>
                    </c15:dlblFTEntry>
                  </c15:dlblFieldTable>
                  <c15:showDataLabelsRange val="0"/>
                </c:ext>
                <c:ext xmlns:c16="http://schemas.microsoft.com/office/drawing/2014/chart" uri="{C3380CC4-5D6E-409C-BE32-E72D297353CC}">
                  <c16:uniqueId val="{00000022-33C6-44B9-9DB5-3AE62876333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{7E4F51E1-88A4-447D-BF3D-A312C95F76A7}</c15:txfldGUID>
                      <c15:f>Diagramm!$K$58</c15:f>
                      <c15:dlblFieldTableCache>
                        <c:ptCount val="1"/>
                      </c15:dlblFieldTableCache>
                    </c15:dlblFTEntry>
                  </c15:dlblFieldTable>
                  <c15:showDataLabelsRange val="0"/>
                </c:ext>
                <c:ext xmlns:c16="http://schemas.microsoft.com/office/drawing/2014/chart" uri="{C3380CC4-5D6E-409C-BE32-E72D297353CC}">
                  <c16:uniqueId val="{00000023-33C6-44B9-9DB5-3AE62876333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{E646385F-858B-462F-87AE-2262F74B8332}</c15:txfldGUID>
                      <c15:f>Diagramm!$K$59</c15:f>
                      <c15:dlblFieldTableCache>
                        <c:ptCount val="1"/>
                      </c15:dlblFieldTableCache>
                    </c15:dlblFTEntry>
                  </c15:dlblFieldTable>
                  <c15:showDataLabelsRange val="0"/>
                </c:ext>
                <c:ext xmlns:c16="http://schemas.microsoft.com/office/drawing/2014/chart" uri="{C3380CC4-5D6E-409C-BE32-E72D297353CC}">
                  <c16:uniqueId val="{00000024-33C6-44B9-9DB5-3AE62876333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{8F83938E-5529-4A78-8A5A-A6B971EB3A09}</c15:txfldGUID>
                      <c15:f>Diagramm!$K$60</c15:f>
                      <c15:dlblFieldTableCache>
                        <c:ptCount val="1"/>
                      </c15:dlblFieldTableCache>
                    </c15:dlblFTEntry>
                  </c15:dlblFieldTable>
                  <c15:showDataLabelsRange val="0"/>
                </c:ext>
                <c:ext xmlns:c16="http://schemas.microsoft.com/office/drawing/2014/chart" uri="{C3380CC4-5D6E-409C-BE32-E72D297353CC}">
                  <c16:uniqueId val="{00000025-33C6-44B9-9DB5-3AE62876333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{D936092D-B7B0-4886-A8A2-389153A357AD}</c15:txfldGUID>
                      <c15:f>Diagramm!$K$61</c15:f>
                      <c15:dlblFieldTableCache>
                        <c:ptCount val="1"/>
                      </c15:dlblFieldTableCache>
                    </c15:dlblFTEntry>
                  </c15:dlblFieldTable>
                  <c15:showDataLabelsRange val="0"/>
                </c:ext>
                <c:ext xmlns:c16="http://schemas.microsoft.com/office/drawing/2014/chart" uri="{C3380CC4-5D6E-409C-BE32-E72D297353CC}">
                  <c16:uniqueId val="{00000026-33C6-44B9-9DB5-3AE62876333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{79063833-38B1-4D51-97AA-FCED3C5031A6}</c15:txfldGUID>
                      <c15:f>Diagramm!$K$62</c15:f>
                      <c15:dlblFieldTableCache>
                        <c:ptCount val="1"/>
                      </c15:dlblFieldTableCache>
                    </c15:dlblFTEntry>
                  </c15:dlblFieldTable>
                  <c15:showDataLabelsRange val="0"/>
                </c:ext>
                <c:ext xmlns:c16="http://schemas.microsoft.com/office/drawing/2014/chart" uri="{C3380CC4-5D6E-409C-BE32-E72D297353CC}">
                  <c16:uniqueId val="{00000027-33C6-44B9-9DB5-3AE62876333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{23CA11AC-B017-4612-AFD3-CAB36ED06D90}</c15:txfldGUID>
                      <c15:f>Diagramm!$K$63</c15:f>
                      <c15:dlblFieldTableCache>
                        <c:ptCount val="1"/>
                      </c15:dlblFieldTableCache>
                    </c15:dlblFTEntry>
                  </c15:dlblFieldTable>
                  <c15:showDataLabelsRange val="0"/>
                </c:ext>
                <c:ext xmlns:c16="http://schemas.microsoft.com/office/drawing/2014/chart" uri="{C3380CC4-5D6E-409C-BE32-E72D297353CC}">
                  <c16:uniqueId val="{00000028-33C6-44B9-9DB5-3AE62876333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{1473AA41-223A-41EA-B1E8-FEDC5D4603F9}</c15:txfldGUID>
                      <c15:f>Diagramm!$K$64</c15:f>
                      <c15:dlblFieldTableCache>
                        <c:ptCount val="1"/>
                      </c15:dlblFieldTableCache>
                    </c15:dlblFTEntry>
                  </c15:dlblFieldTable>
                  <c15:showDataLabelsRange val="0"/>
                </c:ext>
                <c:ext xmlns:c16="http://schemas.microsoft.com/office/drawing/2014/chart" uri="{C3380CC4-5D6E-409C-BE32-E72D297353CC}">
                  <c16:uniqueId val="{00000029-33C6-44B9-9DB5-3AE62876333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{503F4071-0A88-4CF9-8D6F-2F53709DD023}</c15:txfldGUID>
                      <c15:f>Diagramm!$K$65</c15:f>
                      <c15:dlblFieldTableCache>
                        <c:ptCount val="1"/>
                      </c15:dlblFieldTableCache>
                    </c15:dlblFTEntry>
                  </c15:dlblFieldTable>
                  <c15:showDataLabelsRange val="0"/>
                </c:ext>
                <c:ext xmlns:c16="http://schemas.microsoft.com/office/drawing/2014/chart" uri="{C3380CC4-5D6E-409C-BE32-E72D297353CC}">
                  <c16:uniqueId val="{0000002A-33C6-44B9-9DB5-3AE62876333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{F4636899-3380-4EA8-B508-FF877E2906FF}</c15:txfldGUID>
                      <c15:f>Diagramm!$K$66</c15:f>
                      <c15:dlblFieldTableCache>
                        <c:ptCount val="1"/>
                      </c15:dlblFieldTableCache>
                    </c15:dlblFTEntry>
                  </c15:dlblFieldTable>
                  <c15:showDataLabelsRange val="0"/>
                </c:ext>
                <c:ext xmlns:c16="http://schemas.microsoft.com/office/drawing/2014/chart" uri="{C3380CC4-5D6E-409C-BE32-E72D297353CC}">
                  <c16:uniqueId val="{0000002B-33C6-44B9-9DB5-3AE62876333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{26CDDB1A-55F1-42DE-A793-A73C60B7807C}</c15:txfldGUID>
                      <c15:f>Diagramm!$K$67</c15:f>
                      <c15:dlblFieldTableCache>
                        <c:ptCount val="1"/>
                      </c15:dlblFieldTableCache>
                    </c15:dlblFTEntry>
                  </c15:dlblFieldTable>
                  <c15:showDataLabelsRange val="0"/>
                </c:ext>
                <c:ext xmlns:c16="http://schemas.microsoft.com/office/drawing/2014/chart" uri="{C3380CC4-5D6E-409C-BE32-E72D297353CC}">
                  <c16:uniqueId val="{0000002C-33C6-44B9-9DB5-3AE62876333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3C6-44B9-9DB5-3AE62876333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{7859F1E4-646A-4F4F-B928-BD44CCFB3113}</c15:txfldGUID>
                      <c15:f>Diagramm!$J$46</c15:f>
                      <c15:dlblFieldTableCache>
                        <c:ptCount val="1"/>
                      </c15:dlblFieldTableCache>
                    </c15:dlblFTEntry>
                  </c15:dlblFieldTable>
                  <c15:showDataLabelsRange val="0"/>
                </c:ext>
                <c:ext xmlns:c16="http://schemas.microsoft.com/office/drawing/2014/chart" uri="{C3380CC4-5D6E-409C-BE32-E72D297353CC}">
                  <c16:uniqueId val="{0000002E-33C6-44B9-9DB5-3AE62876333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{3F84D836-85C8-4622-A75D-185B0FB666C6}</c15:txfldGUID>
                      <c15:f>Diagramm!$J$47</c15:f>
                      <c15:dlblFieldTableCache>
                        <c:ptCount val="1"/>
                      </c15:dlblFieldTableCache>
                    </c15:dlblFTEntry>
                  </c15:dlblFieldTable>
                  <c15:showDataLabelsRange val="0"/>
                </c:ext>
                <c:ext xmlns:c16="http://schemas.microsoft.com/office/drawing/2014/chart" uri="{C3380CC4-5D6E-409C-BE32-E72D297353CC}">
                  <c16:uniqueId val="{0000002F-33C6-44B9-9DB5-3AE62876333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{3E71D679-2C14-446D-8785-0375039E6AA1}</c15:txfldGUID>
                      <c15:f>Diagramm!$J$48</c15:f>
                      <c15:dlblFieldTableCache>
                        <c:ptCount val="1"/>
                      </c15:dlblFieldTableCache>
                    </c15:dlblFTEntry>
                  </c15:dlblFieldTable>
                  <c15:showDataLabelsRange val="0"/>
                </c:ext>
                <c:ext xmlns:c16="http://schemas.microsoft.com/office/drawing/2014/chart" uri="{C3380CC4-5D6E-409C-BE32-E72D297353CC}">
                  <c16:uniqueId val="{00000030-33C6-44B9-9DB5-3AE62876333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{9025DB27-50EB-4F50-A043-BA896D98F358}</c15:txfldGUID>
                      <c15:f>Diagramm!$J$49</c15:f>
                      <c15:dlblFieldTableCache>
                        <c:ptCount val="1"/>
                      </c15:dlblFieldTableCache>
                    </c15:dlblFTEntry>
                  </c15:dlblFieldTable>
                  <c15:showDataLabelsRange val="0"/>
                </c:ext>
                <c:ext xmlns:c16="http://schemas.microsoft.com/office/drawing/2014/chart" uri="{C3380CC4-5D6E-409C-BE32-E72D297353CC}">
                  <c16:uniqueId val="{00000031-33C6-44B9-9DB5-3AE62876333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{51A5F104-8B4D-446B-8C31-BADC8080BEFC}</c15:txfldGUID>
                      <c15:f>Diagramm!$J$50</c15:f>
                      <c15:dlblFieldTableCache>
                        <c:ptCount val="1"/>
                      </c15:dlblFieldTableCache>
                    </c15:dlblFTEntry>
                  </c15:dlblFieldTable>
                  <c15:showDataLabelsRange val="0"/>
                </c:ext>
                <c:ext xmlns:c16="http://schemas.microsoft.com/office/drawing/2014/chart" uri="{C3380CC4-5D6E-409C-BE32-E72D297353CC}">
                  <c16:uniqueId val="{00000032-33C6-44B9-9DB5-3AE62876333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{59D3AB28-7F56-4F62-9FE7-9C62A77D6995}</c15:txfldGUID>
                      <c15:f>Diagramm!$J$51</c15:f>
                      <c15:dlblFieldTableCache>
                        <c:ptCount val="1"/>
                      </c15:dlblFieldTableCache>
                    </c15:dlblFTEntry>
                  </c15:dlblFieldTable>
                  <c15:showDataLabelsRange val="0"/>
                </c:ext>
                <c:ext xmlns:c16="http://schemas.microsoft.com/office/drawing/2014/chart" uri="{C3380CC4-5D6E-409C-BE32-E72D297353CC}">
                  <c16:uniqueId val="{00000033-33C6-44B9-9DB5-3AE62876333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{1067888E-1AB4-4ABE-9C51-F53CA2546D94}</c15:txfldGUID>
                      <c15:f>Diagramm!$J$52</c15:f>
                      <c15:dlblFieldTableCache>
                        <c:ptCount val="1"/>
                      </c15:dlblFieldTableCache>
                    </c15:dlblFTEntry>
                  </c15:dlblFieldTable>
                  <c15:showDataLabelsRange val="0"/>
                </c:ext>
                <c:ext xmlns:c16="http://schemas.microsoft.com/office/drawing/2014/chart" uri="{C3380CC4-5D6E-409C-BE32-E72D297353CC}">
                  <c16:uniqueId val="{00000034-33C6-44B9-9DB5-3AE62876333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{64B3E0B8-E1FB-488F-96F6-2BE7B8D36512}</c15:txfldGUID>
                      <c15:f>Diagramm!$J$53</c15:f>
                      <c15:dlblFieldTableCache>
                        <c:ptCount val="1"/>
                      </c15:dlblFieldTableCache>
                    </c15:dlblFTEntry>
                  </c15:dlblFieldTable>
                  <c15:showDataLabelsRange val="0"/>
                </c:ext>
                <c:ext xmlns:c16="http://schemas.microsoft.com/office/drawing/2014/chart" uri="{C3380CC4-5D6E-409C-BE32-E72D297353CC}">
                  <c16:uniqueId val="{00000035-33C6-44B9-9DB5-3AE62876333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{515172E0-3062-4804-B389-6F98AC088D19}</c15:txfldGUID>
                      <c15:f>Diagramm!$J$54</c15:f>
                      <c15:dlblFieldTableCache>
                        <c:ptCount val="1"/>
                      </c15:dlblFieldTableCache>
                    </c15:dlblFTEntry>
                  </c15:dlblFieldTable>
                  <c15:showDataLabelsRange val="0"/>
                </c:ext>
                <c:ext xmlns:c16="http://schemas.microsoft.com/office/drawing/2014/chart" uri="{C3380CC4-5D6E-409C-BE32-E72D297353CC}">
                  <c16:uniqueId val="{00000036-33C6-44B9-9DB5-3AE62876333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{8E2C5055-ED9A-44DA-A47C-5E921DACD04D}</c15:txfldGUID>
                      <c15:f>Diagramm!$J$55</c15:f>
                      <c15:dlblFieldTableCache>
                        <c:ptCount val="1"/>
                      </c15:dlblFieldTableCache>
                    </c15:dlblFTEntry>
                  </c15:dlblFieldTable>
                  <c15:showDataLabelsRange val="0"/>
                </c:ext>
                <c:ext xmlns:c16="http://schemas.microsoft.com/office/drawing/2014/chart" uri="{C3380CC4-5D6E-409C-BE32-E72D297353CC}">
                  <c16:uniqueId val="{00000037-33C6-44B9-9DB5-3AE62876333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{F291BEE6-6385-4F43-8785-85D911E5674D}</c15:txfldGUID>
                      <c15:f>Diagramm!$J$56</c15:f>
                      <c15:dlblFieldTableCache>
                        <c:ptCount val="1"/>
                      </c15:dlblFieldTableCache>
                    </c15:dlblFTEntry>
                  </c15:dlblFieldTable>
                  <c15:showDataLabelsRange val="0"/>
                </c:ext>
                <c:ext xmlns:c16="http://schemas.microsoft.com/office/drawing/2014/chart" uri="{C3380CC4-5D6E-409C-BE32-E72D297353CC}">
                  <c16:uniqueId val="{00000038-33C6-44B9-9DB5-3AE62876333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{451CFE14-61EC-412D-BDEB-ECDC86FC7636}</c15:txfldGUID>
                      <c15:f>Diagramm!$J$57</c15:f>
                      <c15:dlblFieldTableCache>
                        <c:ptCount val="1"/>
                      </c15:dlblFieldTableCache>
                    </c15:dlblFTEntry>
                  </c15:dlblFieldTable>
                  <c15:showDataLabelsRange val="0"/>
                </c:ext>
                <c:ext xmlns:c16="http://schemas.microsoft.com/office/drawing/2014/chart" uri="{C3380CC4-5D6E-409C-BE32-E72D297353CC}">
                  <c16:uniqueId val="{00000039-33C6-44B9-9DB5-3AE62876333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{943A9928-B1F2-49A4-B85D-9C90F2635CF6}</c15:txfldGUID>
                      <c15:f>Diagramm!$J$58</c15:f>
                      <c15:dlblFieldTableCache>
                        <c:ptCount val="1"/>
                      </c15:dlblFieldTableCache>
                    </c15:dlblFTEntry>
                  </c15:dlblFieldTable>
                  <c15:showDataLabelsRange val="0"/>
                </c:ext>
                <c:ext xmlns:c16="http://schemas.microsoft.com/office/drawing/2014/chart" uri="{C3380CC4-5D6E-409C-BE32-E72D297353CC}">
                  <c16:uniqueId val="{0000003A-33C6-44B9-9DB5-3AE62876333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{ABEE061F-4373-4D36-BCD6-9705D083B879}</c15:txfldGUID>
                      <c15:f>Diagramm!$J$59</c15:f>
                      <c15:dlblFieldTableCache>
                        <c:ptCount val="1"/>
                      </c15:dlblFieldTableCache>
                    </c15:dlblFTEntry>
                  </c15:dlblFieldTable>
                  <c15:showDataLabelsRange val="0"/>
                </c:ext>
                <c:ext xmlns:c16="http://schemas.microsoft.com/office/drawing/2014/chart" uri="{C3380CC4-5D6E-409C-BE32-E72D297353CC}">
                  <c16:uniqueId val="{0000003B-33C6-44B9-9DB5-3AE62876333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{57265301-C5C3-425A-AD48-6704AD3551B0}</c15:txfldGUID>
                      <c15:f>Diagramm!$J$60</c15:f>
                      <c15:dlblFieldTableCache>
                        <c:ptCount val="1"/>
                      </c15:dlblFieldTableCache>
                    </c15:dlblFTEntry>
                  </c15:dlblFieldTable>
                  <c15:showDataLabelsRange val="0"/>
                </c:ext>
                <c:ext xmlns:c16="http://schemas.microsoft.com/office/drawing/2014/chart" uri="{C3380CC4-5D6E-409C-BE32-E72D297353CC}">
                  <c16:uniqueId val="{0000003C-33C6-44B9-9DB5-3AE62876333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{4B3D572C-527D-4ED0-B82F-D757DA229831}</c15:txfldGUID>
                      <c15:f>Diagramm!$J$61</c15:f>
                      <c15:dlblFieldTableCache>
                        <c:ptCount val="1"/>
                      </c15:dlblFieldTableCache>
                    </c15:dlblFTEntry>
                  </c15:dlblFieldTable>
                  <c15:showDataLabelsRange val="0"/>
                </c:ext>
                <c:ext xmlns:c16="http://schemas.microsoft.com/office/drawing/2014/chart" uri="{C3380CC4-5D6E-409C-BE32-E72D297353CC}">
                  <c16:uniqueId val="{0000003D-33C6-44B9-9DB5-3AE62876333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{6FF1CCE2-3E3E-4AB8-9252-21DF317A917D}</c15:txfldGUID>
                      <c15:f>Diagramm!$J$62</c15:f>
                      <c15:dlblFieldTableCache>
                        <c:ptCount val="1"/>
                      </c15:dlblFieldTableCache>
                    </c15:dlblFTEntry>
                  </c15:dlblFieldTable>
                  <c15:showDataLabelsRange val="0"/>
                </c:ext>
                <c:ext xmlns:c16="http://schemas.microsoft.com/office/drawing/2014/chart" uri="{C3380CC4-5D6E-409C-BE32-E72D297353CC}">
                  <c16:uniqueId val="{0000003E-33C6-44B9-9DB5-3AE62876333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{7FEF4BFE-5106-491E-9E61-B4DC7349836C}</c15:txfldGUID>
                      <c15:f>Diagramm!$J$63</c15:f>
                      <c15:dlblFieldTableCache>
                        <c:ptCount val="1"/>
                      </c15:dlblFieldTableCache>
                    </c15:dlblFTEntry>
                  </c15:dlblFieldTable>
                  <c15:showDataLabelsRange val="0"/>
                </c:ext>
                <c:ext xmlns:c16="http://schemas.microsoft.com/office/drawing/2014/chart" uri="{C3380CC4-5D6E-409C-BE32-E72D297353CC}">
                  <c16:uniqueId val="{0000003F-33C6-44B9-9DB5-3AE62876333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{86FC94E7-F0EB-48CD-8323-90916A8A6BEE}</c15:txfldGUID>
                      <c15:f>Diagramm!$J$64</c15:f>
                      <c15:dlblFieldTableCache>
                        <c:ptCount val="1"/>
                      </c15:dlblFieldTableCache>
                    </c15:dlblFTEntry>
                  </c15:dlblFieldTable>
                  <c15:showDataLabelsRange val="0"/>
                </c:ext>
                <c:ext xmlns:c16="http://schemas.microsoft.com/office/drawing/2014/chart" uri="{C3380CC4-5D6E-409C-BE32-E72D297353CC}">
                  <c16:uniqueId val="{00000040-33C6-44B9-9DB5-3AE62876333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{D0FF5267-74A8-4AAE-9590-B39123610204}</c15:txfldGUID>
                      <c15:f>Diagramm!$J$65</c15:f>
                      <c15:dlblFieldTableCache>
                        <c:ptCount val="1"/>
                      </c15:dlblFieldTableCache>
                    </c15:dlblFTEntry>
                  </c15:dlblFieldTable>
                  <c15:showDataLabelsRange val="0"/>
                </c:ext>
                <c:ext xmlns:c16="http://schemas.microsoft.com/office/drawing/2014/chart" uri="{C3380CC4-5D6E-409C-BE32-E72D297353CC}">
                  <c16:uniqueId val="{00000041-33C6-44B9-9DB5-3AE62876333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{C3B71B25-F946-4058-9D4C-742FA2562A58}</c15:txfldGUID>
                      <c15:f>Diagramm!$J$66</c15:f>
                      <c15:dlblFieldTableCache>
                        <c:ptCount val="1"/>
                      </c15:dlblFieldTableCache>
                    </c15:dlblFTEntry>
                  </c15:dlblFieldTable>
                  <c15:showDataLabelsRange val="0"/>
                </c:ext>
                <c:ext xmlns:c16="http://schemas.microsoft.com/office/drawing/2014/chart" uri="{C3380CC4-5D6E-409C-BE32-E72D297353CC}">
                  <c16:uniqueId val="{00000042-33C6-44B9-9DB5-3AE62876333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{A9D43660-E07D-412C-A260-3A77E8267584}</c15:txfldGUID>
                      <c15:f>Diagramm!$J$67</c15:f>
                      <c15:dlblFieldTableCache>
                        <c:ptCount val="1"/>
                      </c15:dlblFieldTableCache>
                    </c15:dlblFTEntry>
                  </c15:dlblFieldTable>
                  <c15:showDataLabelsRange val="0"/>
                </c:ext>
                <c:ext xmlns:c16="http://schemas.microsoft.com/office/drawing/2014/chart" uri="{C3380CC4-5D6E-409C-BE32-E72D297353CC}">
                  <c16:uniqueId val="{00000043-33C6-44B9-9DB5-3AE62876333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3C6-44B9-9DB5-3AE62876333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44-4AD1-AFD8-E2E4BA87A7A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44-4AD1-AFD8-E2E4BA87A7A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44-4AD1-AFD8-E2E4BA87A7A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44-4AD1-AFD8-E2E4BA87A7A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44-4AD1-AFD8-E2E4BA87A7A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44-4AD1-AFD8-E2E4BA87A7A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44-4AD1-AFD8-E2E4BA87A7A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44-4AD1-AFD8-E2E4BA87A7A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444-4AD1-AFD8-E2E4BA87A7A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444-4AD1-AFD8-E2E4BA87A7A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444-4AD1-AFD8-E2E4BA87A7A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444-4AD1-AFD8-E2E4BA87A7A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444-4AD1-AFD8-E2E4BA87A7A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444-4AD1-AFD8-E2E4BA87A7A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444-4AD1-AFD8-E2E4BA87A7A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444-4AD1-AFD8-E2E4BA87A7A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444-4AD1-AFD8-E2E4BA87A7A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444-4AD1-AFD8-E2E4BA87A7A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444-4AD1-AFD8-E2E4BA87A7A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444-4AD1-AFD8-E2E4BA87A7A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444-4AD1-AFD8-E2E4BA87A7A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444-4AD1-AFD8-E2E4BA87A7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444-4AD1-AFD8-E2E4BA87A7A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444-4AD1-AFD8-E2E4BA87A7A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444-4AD1-AFD8-E2E4BA87A7A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444-4AD1-AFD8-E2E4BA87A7A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444-4AD1-AFD8-E2E4BA87A7A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444-4AD1-AFD8-E2E4BA87A7A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444-4AD1-AFD8-E2E4BA87A7A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444-4AD1-AFD8-E2E4BA87A7A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444-4AD1-AFD8-E2E4BA87A7A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444-4AD1-AFD8-E2E4BA87A7A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444-4AD1-AFD8-E2E4BA87A7A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444-4AD1-AFD8-E2E4BA87A7A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444-4AD1-AFD8-E2E4BA87A7A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444-4AD1-AFD8-E2E4BA87A7A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444-4AD1-AFD8-E2E4BA87A7A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444-4AD1-AFD8-E2E4BA87A7A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444-4AD1-AFD8-E2E4BA87A7A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444-4AD1-AFD8-E2E4BA87A7A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444-4AD1-AFD8-E2E4BA87A7A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444-4AD1-AFD8-E2E4BA87A7A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444-4AD1-AFD8-E2E4BA87A7A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444-4AD1-AFD8-E2E4BA87A7A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444-4AD1-AFD8-E2E4BA87A7A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444-4AD1-AFD8-E2E4BA87A7A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444-4AD1-AFD8-E2E4BA87A7A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444-4AD1-AFD8-E2E4BA87A7A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444-4AD1-AFD8-E2E4BA87A7A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444-4AD1-AFD8-E2E4BA87A7A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444-4AD1-AFD8-E2E4BA87A7A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444-4AD1-AFD8-E2E4BA87A7A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444-4AD1-AFD8-E2E4BA87A7A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444-4AD1-AFD8-E2E4BA87A7A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444-4AD1-AFD8-E2E4BA87A7A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444-4AD1-AFD8-E2E4BA87A7A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444-4AD1-AFD8-E2E4BA87A7A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444-4AD1-AFD8-E2E4BA87A7A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444-4AD1-AFD8-E2E4BA87A7A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444-4AD1-AFD8-E2E4BA87A7A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444-4AD1-AFD8-E2E4BA87A7A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444-4AD1-AFD8-E2E4BA87A7A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444-4AD1-AFD8-E2E4BA87A7A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444-4AD1-AFD8-E2E4BA87A7A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444-4AD1-AFD8-E2E4BA87A7A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444-4AD1-AFD8-E2E4BA87A7A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444-4AD1-AFD8-E2E4BA87A7A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444-4AD1-AFD8-E2E4BA87A7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444-4AD1-AFD8-E2E4BA87A7A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102.47939780956798</c:v>
                </c:pt>
                <c:pt idx="2">
                  <c:v>103.86179586885949</c:v>
                </c:pt>
                <c:pt idx="3">
                  <c:v>102.46334415468587</c:v>
                </c:pt>
                <c:pt idx="4">
                  <c:v>103.05554564589205</c:v>
                </c:pt>
                <c:pt idx="5">
                  <c:v>104.88566230245087</c:v>
                </c:pt>
                <c:pt idx="6">
                  <c:v>105.93093360921837</c:v>
                </c:pt>
                <c:pt idx="7">
                  <c:v>105.25846384360173</c:v>
                </c:pt>
                <c:pt idx="8">
                  <c:v>105.70796618030039</c:v>
                </c:pt>
                <c:pt idx="9">
                  <c:v>107.61299989297564</c:v>
                </c:pt>
                <c:pt idx="10">
                  <c:v>108.80275409368198</c:v>
                </c:pt>
                <c:pt idx="11">
                  <c:v>108.28368591916093</c:v>
                </c:pt>
                <c:pt idx="12">
                  <c:v>107.49884056936962</c:v>
                </c:pt>
                <c:pt idx="13">
                  <c:v>108.7867004387999</c:v>
                </c:pt>
                <c:pt idx="14">
                  <c:v>109.49841247190611</c:v>
                </c:pt>
                <c:pt idx="15">
                  <c:v>108.93831829046412</c:v>
                </c:pt>
                <c:pt idx="16">
                  <c:v>108.37822410902216</c:v>
                </c:pt>
                <c:pt idx="17">
                  <c:v>109.49841247190611</c:v>
                </c:pt>
                <c:pt idx="18">
                  <c:v>111.48906567728586</c:v>
                </c:pt>
                <c:pt idx="19">
                  <c:v>110.32250008918697</c:v>
                </c:pt>
                <c:pt idx="20">
                  <c:v>109.77310834433307</c:v>
                </c:pt>
                <c:pt idx="21">
                  <c:v>110.08883022368093</c:v>
                </c:pt>
                <c:pt idx="22">
                  <c:v>111.15550640362454</c:v>
                </c:pt>
                <c:pt idx="23">
                  <c:v>110.59541222218259</c:v>
                </c:pt>
                <c:pt idx="24">
                  <c:v>109.933644893154</c:v>
                </c:pt>
              </c:numCache>
            </c:numRef>
          </c:val>
          <c:smooth val="0"/>
          <c:extLst>
            <c:ext xmlns:c16="http://schemas.microsoft.com/office/drawing/2014/chart" uri="{C3380CC4-5D6E-409C-BE32-E72D297353CC}">
              <c16:uniqueId val="{00000000-D8C7-42C3-A284-9480A2C412E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105.81081081081081</c:v>
                </c:pt>
                <c:pt idx="2">
                  <c:v>108.37837837837839</c:v>
                </c:pt>
                <c:pt idx="3">
                  <c:v>105.67567567567568</c:v>
                </c:pt>
                <c:pt idx="4">
                  <c:v>105.03378378378379</c:v>
                </c:pt>
                <c:pt idx="5">
                  <c:v>113.47972972972973</c:v>
                </c:pt>
                <c:pt idx="6">
                  <c:v>118.20945945945947</c:v>
                </c:pt>
                <c:pt idx="7">
                  <c:v>115.8445945945946</c:v>
                </c:pt>
                <c:pt idx="8">
                  <c:v>115.20270270270269</c:v>
                </c:pt>
                <c:pt idx="9">
                  <c:v>124.22297297297298</c:v>
                </c:pt>
                <c:pt idx="10">
                  <c:v>126.28378378378378</c:v>
                </c:pt>
                <c:pt idx="11">
                  <c:v>122.83783783783784</c:v>
                </c:pt>
                <c:pt idx="12">
                  <c:v>120.47297297297297</c:v>
                </c:pt>
                <c:pt idx="13">
                  <c:v>126.38513513513514</c:v>
                </c:pt>
                <c:pt idx="14">
                  <c:v>129.25675675675677</c:v>
                </c:pt>
                <c:pt idx="15">
                  <c:v>124.93243243243244</c:v>
                </c:pt>
                <c:pt idx="16">
                  <c:v>119.52702702702702</c:v>
                </c:pt>
                <c:pt idx="17">
                  <c:v>128.1081081081081</c:v>
                </c:pt>
                <c:pt idx="18">
                  <c:v>139.15540540540542</c:v>
                </c:pt>
                <c:pt idx="19">
                  <c:v>137.36486486486484</c:v>
                </c:pt>
                <c:pt idx="20">
                  <c:v>135.13513513513513</c:v>
                </c:pt>
                <c:pt idx="21">
                  <c:v>138.71621621621622</c:v>
                </c:pt>
                <c:pt idx="22">
                  <c:v>141.68918918918919</c:v>
                </c:pt>
                <c:pt idx="23">
                  <c:v>140.87837837837839</c:v>
                </c:pt>
                <c:pt idx="24">
                  <c:v>139.72972972972971</c:v>
                </c:pt>
              </c:numCache>
            </c:numRef>
          </c:val>
          <c:smooth val="0"/>
          <c:extLst>
            <c:ext xmlns:c16="http://schemas.microsoft.com/office/drawing/2014/chart" uri="{C3380CC4-5D6E-409C-BE32-E72D297353CC}">
              <c16:uniqueId val="{00000001-D8C7-42C3-A284-9480A2C412E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102.89234065345474</c:v>
                </c:pt>
                <c:pt idx="2">
                  <c:v>103.19228709159079</c:v>
                </c:pt>
                <c:pt idx="3">
                  <c:v>104.43492233529727</c:v>
                </c:pt>
                <c:pt idx="4">
                  <c:v>101.7996786288163</c:v>
                </c:pt>
                <c:pt idx="5">
                  <c:v>106.64167113015533</c:v>
                </c:pt>
                <c:pt idx="6">
                  <c:v>105.92394215318693</c:v>
                </c:pt>
                <c:pt idx="7">
                  <c:v>105.42046063202999</c:v>
                </c:pt>
                <c:pt idx="8">
                  <c:v>104.71344402785216</c:v>
                </c:pt>
                <c:pt idx="9">
                  <c:v>110.17675415104446</c:v>
                </c:pt>
                <c:pt idx="10">
                  <c:v>108.3235136582753</c:v>
                </c:pt>
                <c:pt idx="11">
                  <c:v>106.30958757364756</c:v>
                </c:pt>
                <c:pt idx="12">
                  <c:v>104.61703267273701</c:v>
                </c:pt>
                <c:pt idx="13">
                  <c:v>106.71665773968935</c:v>
                </c:pt>
                <c:pt idx="14">
                  <c:v>105.68826995179433</c:v>
                </c:pt>
                <c:pt idx="15">
                  <c:v>104.25281199785752</c:v>
                </c:pt>
                <c:pt idx="16">
                  <c:v>102.90305302624532</c:v>
                </c:pt>
                <c:pt idx="17">
                  <c:v>105.07766470273165</c:v>
                </c:pt>
                <c:pt idx="18">
                  <c:v>121.41403320835565</c:v>
                </c:pt>
                <c:pt idx="19">
                  <c:v>119.75361542581682</c:v>
                </c:pt>
                <c:pt idx="20">
                  <c:v>117.45045527584359</c:v>
                </c:pt>
                <c:pt idx="21">
                  <c:v>119.19657204070701</c:v>
                </c:pt>
                <c:pt idx="22">
                  <c:v>114.92233529726835</c:v>
                </c:pt>
                <c:pt idx="23">
                  <c:v>113.59400107123727</c:v>
                </c:pt>
                <c:pt idx="24">
                  <c:v>112.20139260846278</c:v>
                </c:pt>
              </c:numCache>
            </c:numRef>
          </c:val>
          <c:smooth val="0"/>
          <c:extLst>
            <c:ext xmlns:c16="http://schemas.microsoft.com/office/drawing/2014/chart" uri="{C3380CC4-5D6E-409C-BE32-E72D297353CC}">
              <c16:uniqueId val="{00000002-D8C7-42C3-A284-9480A2C412E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8C7-42C3-A284-9480A2C412E6}"/>
                </c:ext>
              </c:extLst>
            </c:dLbl>
            <c:dLbl>
              <c:idx val="1"/>
              <c:delete val="1"/>
              <c:extLst>
                <c:ext xmlns:c15="http://schemas.microsoft.com/office/drawing/2012/chart" uri="{CE6537A1-D6FC-4f65-9D91-7224C49458BB}"/>
                <c:ext xmlns:c16="http://schemas.microsoft.com/office/drawing/2014/chart" uri="{C3380CC4-5D6E-409C-BE32-E72D297353CC}">
                  <c16:uniqueId val="{00000004-D8C7-42C3-A284-9480A2C412E6}"/>
                </c:ext>
              </c:extLst>
            </c:dLbl>
            <c:dLbl>
              <c:idx val="2"/>
              <c:delete val="1"/>
              <c:extLst>
                <c:ext xmlns:c15="http://schemas.microsoft.com/office/drawing/2012/chart" uri="{CE6537A1-D6FC-4f65-9D91-7224C49458BB}"/>
                <c:ext xmlns:c16="http://schemas.microsoft.com/office/drawing/2014/chart" uri="{C3380CC4-5D6E-409C-BE32-E72D297353CC}">
                  <c16:uniqueId val="{00000005-D8C7-42C3-A284-9480A2C412E6}"/>
                </c:ext>
              </c:extLst>
            </c:dLbl>
            <c:dLbl>
              <c:idx val="3"/>
              <c:delete val="1"/>
              <c:extLst>
                <c:ext xmlns:c15="http://schemas.microsoft.com/office/drawing/2012/chart" uri="{CE6537A1-D6FC-4f65-9D91-7224C49458BB}"/>
                <c:ext xmlns:c16="http://schemas.microsoft.com/office/drawing/2014/chart" uri="{C3380CC4-5D6E-409C-BE32-E72D297353CC}">
                  <c16:uniqueId val="{00000006-D8C7-42C3-A284-9480A2C412E6}"/>
                </c:ext>
              </c:extLst>
            </c:dLbl>
            <c:dLbl>
              <c:idx val="4"/>
              <c:delete val="1"/>
              <c:extLst>
                <c:ext xmlns:c15="http://schemas.microsoft.com/office/drawing/2012/chart" uri="{CE6537A1-D6FC-4f65-9D91-7224C49458BB}"/>
                <c:ext xmlns:c16="http://schemas.microsoft.com/office/drawing/2014/chart" uri="{C3380CC4-5D6E-409C-BE32-E72D297353CC}">
                  <c16:uniqueId val="{00000007-D8C7-42C3-A284-9480A2C412E6}"/>
                </c:ext>
              </c:extLst>
            </c:dLbl>
            <c:dLbl>
              <c:idx val="5"/>
              <c:delete val="1"/>
              <c:extLst>
                <c:ext xmlns:c15="http://schemas.microsoft.com/office/drawing/2012/chart" uri="{CE6537A1-D6FC-4f65-9D91-7224C49458BB}"/>
                <c:ext xmlns:c16="http://schemas.microsoft.com/office/drawing/2014/chart" uri="{C3380CC4-5D6E-409C-BE32-E72D297353CC}">
                  <c16:uniqueId val="{00000008-D8C7-42C3-A284-9480A2C412E6}"/>
                </c:ext>
              </c:extLst>
            </c:dLbl>
            <c:dLbl>
              <c:idx val="6"/>
              <c:delete val="1"/>
              <c:extLst>
                <c:ext xmlns:c15="http://schemas.microsoft.com/office/drawing/2012/chart" uri="{CE6537A1-D6FC-4f65-9D91-7224C49458BB}"/>
                <c:ext xmlns:c16="http://schemas.microsoft.com/office/drawing/2014/chart" uri="{C3380CC4-5D6E-409C-BE32-E72D297353CC}">
                  <c16:uniqueId val="{00000009-D8C7-42C3-A284-9480A2C412E6}"/>
                </c:ext>
              </c:extLst>
            </c:dLbl>
            <c:dLbl>
              <c:idx val="7"/>
              <c:delete val="1"/>
              <c:extLst>
                <c:ext xmlns:c15="http://schemas.microsoft.com/office/drawing/2012/chart" uri="{CE6537A1-D6FC-4f65-9D91-7224C49458BB}"/>
                <c:ext xmlns:c16="http://schemas.microsoft.com/office/drawing/2014/chart" uri="{C3380CC4-5D6E-409C-BE32-E72D297353CC}">
                  <c16:uniqueId val="{0000000A-D8C7-42C3-A284-9480A2C412E6}"/>
                </c:ext>
              </c:extLst>
            </c:dLbl>
            <c:dLbl>
              <c:idx val="8"/>
              <c:delete val="1"/>
              <c:extLst>
                <c:ext xmlns:c15="http://schemas.microsoft.com/office/drawing/2012/chart" uri="{CE6537A1-D6FC-4f65-9D91-7224C49458BB}"/>
                <c:ext xmlns:c16="http://schemas.microsoft.com/office/drawing/2014/chart" uri="{C3380CC4-5D6E-409C-BE32-E72D297353CC}">
                  <c16:uniqueId val="{0000000B-D8C7-42C3-A284-9480A2C412E6}"/>
                </c:ext>
              </c:extLst>
            </c:dLbl>
            <c:dLbl>
              <c:idx val="9"/>
              <c:delete val="1"/>
              <c:extLst>
                <c:ext xmlns:c15="http://schemas.microsoft.com/office/drawing/2012/chart" uri="{CE6537A1-D6FC-4f65-9D91-7224C49458BB}"/>
                <c:ext xmlns:c16="http://schemas.microsoft.com/office/drawing/2014/chart" uri="{C3380CC4-5D6E-409C-BE32-E72D297353CC}">
                  <c16:uniqueId val="{0000000C-D8C7-42C3-A284-9480A2C412E6}"/>
                </c:ext>
              </c:extLst>
            </c:dLbl>
            <c:dLbl>
              <c:idx val="10"/>
              <c:delete val="1"/>
              <c:extLst>
                <c:ext xmlns:c15="http://schemas.microsoft.com/office/drawing/2012/chart" uri="{CE6537A1-D6FC-4f65-9D91-7224C49458BB}"/>
                <c:ext xmlns:c16="http://schemas.microsoft.com/office/drawing/2014/chart" uri="{C3380CC4-5D6E-409C-BE32-E72D297353CC}">
                  <c16:uniqueId val="{0000000D-D8C7-42C3-A284-9480A2C412E6}"/>
                </c:ext>
              </c:extLst>
            </c:dLbl>
            <c:dLbl>
              <c:idx val="11"/>
              <c:delete val="1"/>
              <c:extLst>
                <c:ext xmlns:c15="http://schemas.microsoft.com/office/drawing/2012/chart" uri="{CE6537A1-D6FC-4f65-9D91-7224C49458BB}"/>
                <c:ext xmlns:c16="http://schemas.microsoft.com/office/drawing/2014/chart" uri="{C3380CC4-5D6E-409C-BE32-E72D297353CC}">
                  <c16:uniqueId val="{0000000E-D8C7-42C3-A284-9480A2C412E6}"/>
                </c:ext>
              </c:extLst>
            </c:dLbl>
            <c:dLbl>
              <c:idx val="12"/>
              <c:delete val="1"/>
              <c:extLst>
                <c:ext xmlns:c15="http://schemas.microsoft.com/office/drawing/2012/chart" uri="{CE6537A1-D6FC-4f65-9D91-7224C49458BB}"/>
                <c:ext xmlns:c16="http://schemas.microsoft.com/office/drawing/2014/chart" uri="{C3380CC4-5D6E-409C-BE32-E72D297353CC}">
                  <c16:uniqueId val="{0000000F-D8C7-42C3-A284-9480A2C412E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8C7-42C3-A284-9480A2C412E6}"/>
                </c:ext>
              </c:extLst>
            </c:dLbl>
            <c:dLbl>
              <c:idx val="14"/>
              <c:delete val="1"/>
              <c:extLst>
                <c:ext xmlns:c15="http://schemas.microsoft.com/office/drawing/2012/chart" uri="{CE6537A1-D6FC-4f65-9D91-7224C49458BB}"/>
                <c:ext xmlns:c16="http://schemas.microsoft.com/office/drawing/2014/chart" uri="{C3380CC4-5D6E-409C-BE32-E72D297353CC}">
                  <c16:uniqueId val="{00000011-D8C7-42C3-A284-9480A2C412E6}"/>
                </c:ext>
              </c:extLst>
            </c:dLbl>
            <c:dLbl>
              <c:idx val="15"/>
              <c:delete val="1"/>
              <c:extLst>
                <c:ext xmlns:c15="http://schemas.microsoft.com/office/drawing/2012/chart" uri="{CE6537A1-D6FC-4f65-9D91-7224C49458BB}"/>
                <c:ext xmlns:c16="http://schemas.microsoft.com/office/drawing/2014/chart" uri="{C3380CC4-5D6E-409C-BE32-E72D297353CC}">
                  <c16:uniqueId val="{00000012-D8C7-42C3-A284-9480A2C412E6}"/>
                </c:ext>
              </c:extLst>
            </c:dLbl>
            <c:dLbl>
              <c:idx val="16"/>
              <c:delete val="1"/>
              <c:extLst>
                <c:ext xmlns:c15="http://schemas.microsoft.com/office/drawing/2012/chart" uri="{CE6537A1-D6FC-4f65-9D91-7224C49458BB}"/>
                <c:ext xmlns:c16="http://schemas.microsoft.com/office/drawing/2014/chart" uri="{C3380CC4-5D6E-409C-BE32-E72D297353CC}">
                  <c16:uniqueId val="{00000013-D8C7-42C3-A284-9480A2C412E6}"/>
                </c:ext>
              </c:extLst>
            </c:dLbl>
            <c:dLbl>
              <c:idx val="17"/>
              <c:delete val="1"/>
              <c:extLst>
                <c:ext xmlns:c15="http://schemas.microsoft.com/office/drawing/2012/chart" uri="{CE6537A1-D6FC-4f65-9D91-7224C49458BB}"/>
                <c:ext xmlns:c16="http://schemas.microsoft.com/office/drawing/2014/chart" uri="{C3380CC4-5D6E-409C-BE32-E72D297353CC}">
                  <c16:uniqueId val="{00000014-D8C7-42C3-A284-9480A2C412E6}"/>
                </c:ext>
              </c:extLst>
            </c:dLbl>
            <c:dLbl>
              <c:idx val="18"/>
              <c:delete val="1"/>
              <c:extLst>
                <c:ext xmlns:c15="http://schemas.microsoft.com/office/drawing/2012/chart" uri="{CE6537A1-D6FC-4f65-9D91-7224C49458BB}"/>
                <c:ext xmlns:c16="http://schemas.microsoft.com/office/drawing/2014/chart" uri="{C3380CC4-5D6E-409C-BE32-E72D297353CC}">
                  <c16:uniqueId val="{00000015-D8C7-42C3-A284-9480A2C412E6}"/>
                </c:ext>
              </c:extLst>
            </c:dLbl>
            <c:dLbl>
              <c:idx val="19"/>
              <c:delete val="1"/>
              <c:extLst>
                <c:ext xmlns:c15="http://schemas.microsoft.com/office/drawing/2012/chart" uri="{CE6537A1-D6FC-4f65-9D91-7224C49458BB}"/>
                <c:ext xmlns:c16="http://schemas.microsoft.com/office/drawing/2014/chart" uri="{C3380CC4-5D6E-409C-BE32-E72D297353CC}">
                  <c16:uniqueId val="{00000016-D8C7-42C3-A284-9480A2C412E6}"/>
                </c:ext>
              </c:extLst>
            </c:dLbl>
            <c:dLbl>
              <c:idx val="20"/>
              <c:delete val="1"/>
              <c:extLst>
                <c:ext xmlns:c15="http://schemas.microsoft.com/office/drawing/2012/chart" uri="{CE6537A1-D6FC-4f65-9D91-7224C49458BB}"/>
                <c:ext xmlns:c16="http://schemas.microsoft.com/office/drawing/2014/chart" uri="{C3380CC4-5D6E-409C-BE32-E72D297353CC}">
                  <c16:uniqueId val="{00000017-D8C7-42C3-A284-9480A2C412E6}"/>
                </c:ext>
              </c:extLst>
            </c:dLbl>
            <c:dLbl>
              <c:idx val="21"/>
              <c:delete val="1"/>
              <c:extLst>
                <c:ext xmlns:c15="http://schemas.microsoft.com/office/drawing/2012/chart" uri="{CE6537A1-D6FC-4f65-9D91-7224C49458BB}"/>
                <c:ext xmlns:c16="http://schemas.microsoft.com/office/drawing/2014/chart" uri="{C3380CC4-5D6E-409C-BE32-E72D297353CC}">
                  <c16:uniqueId val="{00000018-D8C7-42C3-A284-9480A2C412E6}"/>
                </c:ext>
              </c:extLst>
            </c:dLbl>
            <c:dLbl>
              <c:idx val="22"/>
              <c:delete val="1"/>
              <c:extLst>
                <c:ext xmlns:c15="http://schemas.microsoft.com/office/drawing/2012/chart" uri="{CE6537A1-D6FC-4f65-9D91-7224C49458BB}"/>
                <c:ext xmlns:c16="http://schemas.microsoft.com/office/drawing/2014/chart" uri="{C3380CC4-5D6E-409C-BE32-E72D297353CC}">
                  <c16:uniqueId val="{00000019-D8C7-42C3-A284-9480A2C412E6}"/>
                </c:ext>
              </c:extLst>
            </c:dLbl>
            <c:dLbl>
              <c:idx val="23"/>
              <c:delete val="1"/>
              <c:extLst>
                <c:ext xmlns:c15="http://schemas.microsoft.com/office/drawing/2012/chart" uri="{CE6537A1-D6FC-4f65-9D91-7224C49458BB}"/>
                <c:ext xmlns:c16="http://schemas.microsoft.com/office/drawing/2014/chart" uri="{C3380CC4-5D6E-409C-BE32-E72D297353CC}">
                  <c16:uniqueId val="{0000001A-D8C7-42C3-A284-9480A2C412E6}"/>
                </c:ext>
              </c:extLst>
            </c:dLbl>
            <c:dLbl>
              <c:idx val="24"/>
              <c:delete val="1"/>
              <c:extLst>
                <c:ext xmlns:c15="http://schemas.microsoft.com/office/drawing/2012/chart" uri="{CE6537A1-D6FC-4f65-9D91-7224C49458BB}"/>
                <c:ext xmlns:c16="http://schemas.microsoft.com/office/drawing/2014/chart" uri="{C3380CC4-5D6E-409C-BE32-E72D297353CC}">
                  <c16:uniqueId val="{0000001B-D8C7-42C3-A284-9480A2C412E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8C7-42C3-A284-9480A2C412E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Potsdam-Mittelmark (12069)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61631</v>
      </c>
      <c r="F11" s="238">
        <v>62002</v>
      </c>
      <c r="G11" s="238">
        <v>62316</v>
      </c>
      <c r="H11" s="238">
        <v>61718</v>
      </c>
      <c r="I11" s="265">
        <v>61541</v>
      </c>
      <c r="J11" s="263">
        <v>90</v>
      </c>
      <c r="K11" s="266">
        <v>0.14624396743634324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17.191023997663514</v>
      </c>
      <c r="E13" s="115">
        <v>10595</v>
      </c>
      <c r="F13" s="114">
        <v>10771</v>
      </c>
      <c r="G13" s="114">
        <v>10829</v>
      </c>
      <c r="H13" s="114">
        <v>10676</v>
      </c>
      <c r="I13" s="140">
        <v>10514</v>
      </c>
      <c r="J13" s="115">
        <v>81</v>
      </c>
      <c r="K13" s="116">
        <v>0.77040136960243488</v>
      </c>
    </row>
    <row r="14" spans="1:255" ht="14.1" customHeight="1" x14ac:dyDescent="0.2">
      <c r="A14" s="306" t="s">
        <v>230</v>
      </c>
      <c r="B14" s="307"/>
      <c r="C14" s="308"/>
      <c r="D14" s="113">
        <v>59.629082766789438</v>
      </c>
      <c r="E14" s="115">
        <v>36750</v>
      </c>
      <c r="F14" s="114">
        <v>36981</v>
      </c>
      <c r="G14" s="114">
        <v>37338</v>
      </c>
      <c r="H14" s="114">
        <v>37105</v>
      </c>
      <c r="I14" s="140">
        <v>37105</v>
      </c>
      <c r="J14" s="115">
        <v>-355</v>
      </c>
      <c r="K14" s="116">
        <v>-0.95674437407357504</v>
      </c>
    </row>
    <row r="15" spans="1:255" ht="14.1" customHeight="1" x14ac:dyDescent="0.2">
      <c r="A15" s="306" t="s">
        <v>231</v>
      </c>
      <c r="B15" s="307"/>
      <c r="C15" s="308"/>
      <c r="D15" s="113">
        <v>11.90472327237916</v>
      </c>
      <c r="E15" s="115">
        <v>7337</v>
      </c>
      <c r="F15" s="114">
        <v>7320</v>
      </c>
      <c r="G15" s="114">
        <v>7241</v>
      </c>
      <c r="H15" s="114">
        <v>7162</v>
      </c>
      <c r="I15" s="140">
        <v>7132</v>
      </c>
      <c r="J15" s="115">
        <v>205</v>
      </c>
      <c r="K15" s="116">
        <v>2.874369040942232</v>
      </c>
    </row>
    <row r="16" spans="1:255" ht="14.1" customHeight="1" x14ac:dyDescent="0.2">
      <c r="A16" s="306" t="s">
        <v>232</v>
      </c>
      <c r="B16" s="307"/>
      <c r="C16" s="308"/>
      <c r="D16" s="113">
        <v>10.88413298502377</v>
      </c>
      <c r="E16" s="115">
        <v>6708</v>
      </c>
      <c r="F16" s="114">
        <v>6688</v>
      </c>
      <c r="G16" s="114">
        <v>6667</v>
      </c>
      <c r="H16" s="114">
        <v>6540</v>
      </c>
      <c r="I16" s="140">
        <v>6556</v>
      </c>
      <c r="J16" s="115">
        <v>152</v>
      </c>
      <c r="K16" s="116">
        <v>2.3184868822452716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2.3802956304457172</v>
      </c>
      <c r="E18" s="115">
        <v>1467</v>
      </c>
      <c r="F18" s="114">
        <v>1471</v>
      </c>
      <c r="G18" s="114">
        <v>1533</v>
      </c>
      <c r="H18" s="114">
        <v>1514</v>
      </c>
      <c r="I18" s="140">
        <v>1483</v>
      </c>
      <c r="J18" s="115">
        <v>-16</v>
      </c>
      <c r="K18" s="116">
        <v>-1.078894133513149</v>
      </c>
    </row>
    <row r="19" spans="1:255" ht="14.1" customHeight="1" x14ac:dyDescent="0.2">
      <c r="A19" s="306" t="s">
        <v>235</v>
      </c>
      <c r="B19" s="307" t="s">
        <v>236</v>
      </c>
      <c r="C19" s="308"/>
      <c r="D19" s="113">
        <v>1.0838701302915741</v>
      </c>
      <c r="E19" s="115">
        <v>668</v>
      </c>
      <c r="F19" s="114">
        <v>657</v>
      </c>
      <c r="G19" s="114">
        <v>709</v>
      </c>
      <c r="H19" s="114">
        <v>692</v>
      </c>
      <c r="I19" s="140">
        <v>652</v>
      </c>
      <c r="J19" s="115">
        <v>16</v>
      </c>
      <c r="K19" s="116">
        <v>2.4539877300613497</v>
      </c>
    </row>
    <row r="20" spans="1:255" ht="14.1" customHeight="1" x14ac:dyDescent="0.2">
      <c r="A20" s="306">
        <v>12</v>
      </c>
      <c r="B20" s="307" t="s">
        <v>237</v>
      </c>
      <c r="C20" s="308"/>
      <c r="D20" s="113">
        <v>1.9113757686878357</v>
      </c>
      <c r="E20" s="115">
        <v>1178</v>
      </c>
      <c r="F20" s="114">
        <v>1119</v>
      </c>
      <c r="G20" s="114">
        <v>1191</v>
      </c>
      <c r="H20" s="114">
        <v>1189</v>
      </c>
      <c r="I20" s="140">
        <v>1127</v>
      </c>
      <c r="J20" s="115">
        <v>51</v>
      </c>
      <c r="K20" s="116">
        <v>4.5252883762200531</v>
      </c>
    </row>
    <row r="21" spans="1:255" ht="14.1" customHeight="1" x14ac:dyDescent="0.2">
      <c r="A21" s="306">
        <v>21</v>
      </c>
      <c r="B21" s="307" t="s">
        <v>238</v>
      </c>
      <c r="C21" s="308"/>
      <c r="D21" s="113">
        <v>0.5257094643929191</v>
      </c>
      <c r="E21" s="115">
        <v>324</v>
      </c>
      <c r="F21" s="114">
        <v>316</v>
      </c>
      <c r="G21" s="114">
        <v>313</v>
      </c>
      <c r="H21" s="114">
        <v>313</v>
      </c>
      <c r="I21" s="140">
        <v>317</v>
      </c>
      <c r="J21" s="115">
        <v>7</v>
      </c>
      <c r="K21" s="116">
        <v>2.2082018927444795</v>
      </c>
    </row>
    <row r="22" spans="1:255" ht="14.1" customHeight="1" x14ac:dyDescent="0.2">
      <c r="A22" s="306">
        <v>22</v>
      </c>
      <c r="B22" s="307" t="s">
        <v>239</v>
      </c>
      <c r="C22" s="308"/>
      <c r="D22" s="113">
        <v>1.1747334945076342</v>
      </c>
      <c r="E22" s="115">
        <v>724</v>
      </c>
      <c r="F22" s="114">
        <v>750</v>
      </c>
      <c r="G22" s="114">
        <v>762</v>
      </c>
      <c r="H22" s="114">
        <v>767</v>
      </c>
      <c r="I22" s="140">
        <v>756</v>
      </c>
      <c r="J22" s="115">
        <v>-32</v>
      </c>
      <c r="K22" s="116">
        <v>-4.2328042328042326</v>
      </c>
    </row>
    <row r="23" spans="1:255" ht="14.1" customHeight="1" x14ac:dyDescent="0.2">
      <c r="A23" s="306">
        <v>23</v>
      </c>
      <c r="B23" s="307" t="s">
        <v>240</v>
      </c>
      <c r="C23" s="308"/>
      <c r="D23" s="113">
        <v>0.33749249565965178</v>
      </c>
      <c r="E23" s="115">
        <v>208</v>
      </c>
      <c r="F23" s="114">
        <v>212</v>
      </c>
      <c r="G23" s="114">
        <v>213</v>
      </c>
      <c r="H23" s="114">
        <v>199</v>
      </c>
      <c r="I23" s="140">
        <v>196</v>
      </c>
      <c r="J23" s="115">
        <v>12</v>
      </c>
      <c r="K23" s="116">
        <v>6.1224489795918364</v>
      </c>
    </row>
    <row r="24" spans="1:255" ht="14.1" customHeight="1" x14ac:dyDescent="0.2">
      <c r="A24" s="306">
        <v>24</v>
      </c>
      <c r="B24" s="307" t="s">
        <v>241</v>
      </c>
      <c r="C24" s="308"/>
      <c r="D24" s="113">
        <v>1.9211111291395564</v>
      </c>
      <c r="E24" s="115">
        <v>1184</v>
      </c>
      <c r="F24" s="114">
        <v>1220</v>
      </c>
      <c r="G24" s="114">
        <v>1232</v>
      </c>
      <c r="H24" s="114">
        <v>1228</v>
      </c>
      <c r="I24" s="140">
        <v>1256</v>
      </c>
      <c r="J24" s="115">
        <v>-72</v>
      </c>
      <c r="K24" s="116">
        <v>-5.7324840764331206</v>
      </c>
    </row>
    <row r="25" spans="1:255" ht="14.1" customHeight="1" x14ac:dyDescent="0.2">
      <c r="A25" s="306">
        <v>25</v>
      </c>
      <c r="B25" s="307" t="s">
        <v>242</v>
      </c>
      <c r="C25" s="308"/>
      <c r="D25" s="113">
        <v>4.0628904285181155</v>
      </c>
      <c r="E25" s="115">
        <v>2504</v>
      </c>
      <c r="F25" s="114">
        <v>2565</v>
      </c>
      <c r="G25" s="114">
        <v>2587</v>
      </c>
      <c r="H25" s="114">
        <v>2527</v>
      </c>
      <c r="I25" s="140">
        <v>2557</v>
      </c>
      <c r="J25" s="115">
        <v>-53</v>
      </c>
      <c r="K25" s="116">
        <v>-2.0727414939382087</v>
      </c>
    </row>
    <row r="26" spans="1:255" ht="14.1" customHeight="1" x14ac:dyDescent="0.2">
      <c r="A26" s="306">
        <v>26</v>
      </c>
      <c r="B26" s="307" t="s">
        <v>243</v>
      </c>
      <c r="C26" s="308"/>
      <c r="D26" s="113">
        <v>3.5290681637487626</v>
      </c>
      <c r="E26" s="115">
        <v>2175</v>
      </c>
      <c r="F26" s="114">
        <v>2212</v>
      </c>
      <c r="G26" s="114">
        <v>2223</v>
      </c>
      <c r="H26" s="114">
        <v>2199</v>
      </c>
      <c r="I26" s="140">
        <v>2225</v>
      </c>
      <c r="J26" s="115">
        <v>-50</v>
      </c>
      <c r="K26" s="116">
        <v>-2.2471910112359552</v>
      </c>
    </row>
    <row r="27" spans="1:255" ht="14.1" customHeight="1" x14ac:dyDescent="0.2">
      <c r="A27" s="306">
        <v>27</v>
      </c>
      <c r="B27" s="307" t="s">
        <v>244</v>
      </c>
      <c r="C27" s="308"/>
      <c r="D27" s="113">
        <v>1.7621002417614513</v>
      </c>
      <c r="E27" s="115">
        <v>1086</v>
      </c>
      <c r="F27" s="114">
        <v>1072</v>
      </c>
      <c r="G27" s="114">
        <v>1078</v>
      </c>
      <c r="H27" s="114">
        <v>1058</v>
      </c>
      <c r="I27" s="140">
        <v>1071</v>
      </c>
      <c r="J27" s="115">
        <v>15</v>
      </c>
      <c r="K27" s="116">
        <v>1.4005602240896358</v>
      </c>
    </row>
    <row r="28" spans="1:255" ht="14.1" customHeight="1" x14ac:dyDescent="0.2">
      <c r="A28" s="306">
        <v>28</v>
      </c>
      <c r="B28" s="307" t="s">
        <v>245</v>
      </c>
      <c r="C28" s="308"/>
      <c r="D28" s="113">
        <v>0.24338401129301812</v>
      </c>
      <c r="E28" s="115">
        <v>150</v>
      </c>
      <c r="F28" s="114">
        <v>148</v>
      </c>
      <c r="G28" s="114">
        <v>154</v>
      </c>
      <c r="H28" s="114">
        <v>152</v>
      </c>
      <c r="I28" s="140">
        <v>151</v>
      </c>
      <c r="J28" s="115">
        <v>-1</v>
      </c>
      <c r="K28" s="116">
        <v>-0.66225165562913912</v>
      </c>
    </row>
    <row r="29" spans="1:255" ht="14.1" customHeight="1" x14ac:dyDescent="0.2">
      <c r="A29" s="306">
        <v>29</v>
      </c>
      <c r="B29" s="307" t="s">
        <v>246</v>
      </c>
      <c r="C29" s="308"/>
      <c r="D29" s="113">
        <v>2.740503967159384</v>
      </c>
      <c r="E29" s="115">
        <v>1689</v>
      </c>
      <c r="F29" s="114">
        <v>1743</v>
      </c>
      <c r="G29" s="114">
        <v>1822</v>
      </c>
      <c r="H29" s="114">
        <v>1792</v>
      </c>
      <c r="I29" s="140">
        <v>1778</v>
      </c>
      <c r="J29" s="115">
        <v>-89</v>
      </c>
      <c r="K29" s="116">
        <v>-5.0056242969628792</v>
      </c>
    </row>
    <row r="30" spans="1:255" ht="14.1" customHeight="1" x14ac:dyDescent="0.2">
      <c r="A30" s="306" t="s">
        <v>247</v>
      </c>
      <c r="B30" s="307" t="s">
        <v>248</v>
      </c>
      <c r="C30" s="308"/>
      <c r="D30" s="113">
        <v>0.78694163651409188</v>
      </c>
      <c r="E30" s="115">
        <v>485</v>
      </c>
      <c r="F30" s="114">
        <v>518</v>
      </c>
      <c r="G30" s="114">
        <v>561</v>
      </c>
      <c r="H30" s="114">
        <v>549</v>
      </c>
      <c r="I30" s="140">
        <v>554</v>
      </c>
      <c r="J30" s="115">
        <v>-69</v>
      </c>
      <c r="K30" s="116">
        <v>-12.454873646209386</v>
      </c>
    </row>
    <row r="31" spans="1:255" ht="14.1" customHeight="1" x14ac:dyDescent="0.2">
      <c r="A31" s="306" t="s">
        <v>249</v>
      </c>
      <c r="B31" s="307" t="s">
        <v>250</v>
      </c>
      <c r="C31" s="308"/>
      <c r="D31" s="113">
        <v>1.8367380052246434</v>
      </c>
      <c r="E31" s="115">
        <v>1132</v>
      </c>
      <c r="F31" s="114">
        <v>1150</v>
      </c>
      <c r="G31" s="114">
        <v>1184</v>
      </c>
      <c r="H31" s="114">
        <v>1168</v>
      </c>
      <c r="I31" s="140">
        <v>1150</v>
      </c>
      <c r="J31" s="115">
        <v>-18</v>
      </c>
      <c r="K31" s="116">
        <v>-1.5652173913043479</v>
      </c>
    </row>
    <row r="32" spans="1:255" ht="14.1" customHeight="1" x14ac:dyDescent="0.2">
      <c r="A32" s="306">
        <v>31</v>
      </c>
      <c r="B32" s="307" t="s">
        <v>251</v>
      </c>
      <c r="C32" s="308"/>
      <c r="D32" s="113">
        <v>0.91350132238646131</v>
      </c>
      <c r="E32" s="115">
        <v>563</v>
      </c>
      <c r="F32" s="114">
        <v>560</v>
      </c>
      <c r="G32" s="114">
        <v>567</v>
      </c>
      <c r="H32" s="114">
        <v>575</v>
      </c>
      <c r="I32" s="140">
        <v>584</v>
      </c>
      <c r="J32" s="115">
        <v>-21</v>
      </c>
      <c r="K32" s="116">
        <v>-3.595890410958904</v>
      </c>
    </row>
    <row r="33" spans="1:11" ht="14.1" customHeight="1" x14ac:dyDescent="0.2">
      <c r="A33" s="306">
        <v>32</v>
      </c>
      <c r="B33" s="307" t="s">
        <v>252</v>
      </c>
      <c r="C33" s="308"/>
      <c r="D33" s="113">
        <v>3.3116451136603331</v>
      </c>
      <c r="E33" s="115">
        <v>2041</v>
      </c>
      <c r="F33" s="114">
        <v>2004</v>
      </c>
      <c r="G33" s="114">
        <v>2050</v>
      </c>
      <c r="H33" s="114">
        <v>2012</v>
      </c>
      <c r="I33" s="140">
        <v>2009</v>
      </c>
      <c r="J33" s="115">
        <v>32</v>
      </c>
      <c r="K33" s="116">
        <v>1.5928322548531608</v>
      </c>
    </row>
    <row r="34" spans="1:11" ht="14.1" customHeight="1" x14ac:dyDescent="0.2">
      <c r="A34" s="306">
        <v>33</v>
      </c>
      <c r="B34" s="307" t="s">
        <v>253</v>
      </c>
      <c r="C34" s="308"/>
      <c r="D34" s="113">
        <v>1.6712368775453912</v>
      </c>
      <c r="E34" s="115">
        <v>1030</v>
      </c>
      <c r="F34" s="114">
        <v>1011</v>
      </c>
      <c r="G34" s="114">
        <v>1044</v>
      </c>
      <c r="H34" s="114">
        <v>1011</v>
      </c>
      <c r="I34" s="140">
        <v>952</v>
      </c>
      <c r="J34" s="115">
        <v>78</v>
      </c>
      <c r="K34" s="116">
        <v>8.1932773109243691</v>
      </c>
    </row>
    <row r="35" spans="1:11" ht="14.1" customHeight="1" x14ac:dyDescent="0.2">
      <c r="A35" s="306">
        <v>34</v>
      </c>
      <c r="B35" s="307" t="s">
        <v>254</v>
      </c>
      <c r="C35" s="308"/>
      <c r="D35" s="113">
        <v>3.3797926368223785</v>
      </c>
      <c r="E35" s="115">
        <v>2083</v>
      </c>
      <c r="F35" s="114">
        <v>2082</v>
      </c>
      <c r="G35" s="114">
        <v>2101</v>
      </c>
      <c r="H35" s="114">
        <v>2070</v>
      </c>
      <c r="I35" s="140">
        <v>2059</v>
      </c>
      <c r="J35" s="115">
        <v>24</v>
      </c>
      <c r="K35" s="116">
        <v>1.1656143759106363</v>
      </c>
    </row>
    <row r="36" spans="1:11" ht="14.1" customHeight="1" x14ac:dyDescent="0.2">
      <c r="A36" s="306">
        <v>41</v>
      </c>
      <c r="B36" s="307" t="s">
        <v>255</v>
      </c>
      <c r="C36" s="308"/>
      <c r="D36" s="113">
        <v>0.76260323538479013</v>
      </c>
      <c r="E36" s="115">
        <v>470</v>
      </c>
      <c r="F36" s="114">
        <v>471</v>
      </c>
      <c r="G36" s="114">
        <v>473</v>
      </c>
      <c r="H36" s="114">
        <v>451</v>
      </c>
      <c r="I36" s="140">
        <v>462</v>
      </c>
      <c r="J36" s="115">
        <v>8</v>
      </c>
      <c r="K36" s="116">
        <v>1.7316017316017316</v>
      </c>
    </row>
    <row r="37" spans="1:11" ht="14.1" customHeight="1" x14ac:dyDescent="0.2">
      <c r="A37" s="306">
        <v>42</v>
      </c>
      <c r="B37" s="307" t="s">
        <v>256</v>
      </c>
      <c r="C37" s="308"/>
      <c r="D37" s="113">
        <v>0.12006944557122227</v>
      </c>
      <c r="E37" s="115">
        <v>74</v>
      </c>
      <c r="F37" s="114">
        <v>73</v>
      </c>
      <c r="G37" s="114">
        <v>75</v>
      </c>
      <c r="H37" s="114">
        <v>75</v>
      </c>
      <c r="I37" s="140">
        <v>73</v>
      </c>
      <c r="J37" s="115">
        <v>1</v>
      </c>
      <c r="K37" s="116">
        <v>1.3698630136986301</v>
      </c>
    </row>
    <row r="38" spans="1:11" ht="14.1" customHeight="1" x14ac:dyDescent="0.2">
      <c r="A38" s="306">
        <v>43</v>
      </c>
      <c r="B38" s="307" t="s">
        <v>257</v>
      </c>
      <c r="C38" s="308"/>
      <c r="D38" s="113">
        <v>1.7604776816861645</v>
      </c>
      <c r="E38" s="115">
        <v>1085</v>
      </c>
      <c r="F38" s="114">
        <v>1076</v>
      </c>
      <c r="G38" s="114">
        <v>1065</v>
      </c>
      <c r="H38" s="114">
        <v>1046</v>
      </c>
      <c r="I38" s="140">
        <v>1042</v>
      </c>
      <c r="J38" s="115">
        <v>43</v>
      </c>
      <c r="K38" s="116">
        <v>4.1266794625719774</v>
      </c>
    </row>
    <row r="39" spans="1:11" ht="14.1" customHeight="1" x14ac:dyDescent="0.2">
      <c r="A39" s="306">
        <v>51</v>
      </c>
      <c r="B39" s="307" t="s">
        <v>258</v>
      </c>
      <c r="C39" s="308"/>
      <c r="D39" s="113">
        <v>8.4681410329217446</v>
      </c>
      <c r="E39" s="115">
        <v>5219</v>
      </c>
      <c r="F39" s="114">
        <v>5472</v>
      </c>
      <c r="G39" s="114">
        <v>5277</v>
      </c>
      <c r="H39" s="114">
        <v>5377</v>
      </c>
      <c r="I39" s="140">
        <v>5356</v>
      </c>
      <c r="J39" s="115">
        <v>-137</v>
      </c>
      <c r="K39" s="116">
        <v>-2.5578790141896937</v>
      </c>
    </row>
    <row r="40" spans="1:11" ht="14.1" customHeight="1" x14ac:dyDescent="0.2">
      <c r="A40" s="306" t="s">
        <v>259</v>
      </c>
      <c r="B40" s="307" t="s">
        <v>260</v>
      </c>
      <c r="C40" s="308"/>
      <c r="D40" s="113">
        <v>7.2901624182635363</v>
      </c>
      <c r="E40" s="115">
        <v>4493</v>
      </c>
      <c r="F40" s="114">
        <v>4729</v>
      </c>
      <c r="G40" s="114">
        <v>4540</v>
      </c>
      <c r="H40" s="114">
        <v>4673</v>
      </c>
      <c r="I40" s="140">
        <v>4663</v>
      </c>
      <c r="J40" s="115">
        <v>-170</v>
      </c>
      <c r="K40" s="116">
        <v>-3.6457216384301954</v>
      </c>
    </row>
    <row r="41" spans="1:11" ht="14.1" customHeight="1" x14ac:dyDescent="0.2">
      <c r="A41" s="306"/>
      <c r="B41" s="307" t="s">
        <v>261</v>
      </c>
      <c r="C41" s="308"/>
      <c r="D41" s="113">
        <v>5.7779364280962504</v>
      </c>
      <c r="E41" s="115">
        <v>3561</v>
      </c>
      <c r="F41" s="114">
        <v>3774</v>
      </c>
      <c r="G41" s="114">
        <v>3593</v>
      </c>
      <c r="H41" s="114">
        <v>3590</v>
      </c>
      <c r="I41" s="140">
        <v>3574</v>
      </c>
      <c r="J41" s="115">
        <v>-13</v>
      </c>
      <c r="K41" s="116">
        <v>-0.36373810856183547</v>
      </c>
    </row>
    <row r="42" spans="1:11" ht="14.1" customHeight="1" x14ac:dyDescent="0.2">
      <c r="A42" s="306">
        <v>52</v>
      </c>
      <c r="B42" s="307" t="s">
        <v>262</v>
      </c>
      <c r="C42" s="308"/>
      <c r="D42" s="113">
        <v>5.3219970469406626</v>
      </c>
      <c r="E42" s="115">
        <v>3280</v>
      </c>
      <c r="F42" s="114">
        <v>3317</v>
      </c>
      <c r="G42" s="114">
        <v>3350</v>
      </c>
      <c r="H42" s="114">
        <v>3317</v>
      </c>
      <c r="I42" s="140">
        <v>3315</v>
      </c>
      <c r="J42" s="115">
        <v>-35</v>
      </c>
      <c r="K42" s="116">
        <v>-1.0558069381598794</v>
      </c>
    </row>
    <row r="43" spans="1:11" ht="14.1" customHeight="1" x14ac:dyDescent="0.2">
      <c r="A43" s="306" t="s">
        <v>263</v>
      </c>
      <c r="B43" s="307" t="s">
        <v>264</v>
      </c>
      <c r="C43" s="308"/>
      <c r="D43" s="113">
        <v>4.2494848371760963</v>
      </c>
      <c r="E43" s="115">
        <v>2619</v>
      </c>
      <c r="F43" s="114">
        <v>2666</v>
      </c>
      <c r="G43" s="114">
        <v>2678</v>
      </c>
      <c r="H43" s="114">
        <v>2634</v>
      </c>
      <c r="I43" s="140">
        <v>2648</v>
      </c>
      <c r="J43" s="115">
        <v>-29</v>
      </c>
      <c r="K43" s="116">
        <v>-1.095166163141994</v>
      </c>
    </row>
    <row r="44" spans="1:11" ht="14.1" customHeight="1" x14ac:dyDescent="0.2">
      <c r="A44" s="306">
        <v>53</v>
      </c>
      <c r="B44" s="307" t="s">
        <v>265</v>
      </c>
      <c r="C44" s="308"/>
      <c r="D44" s="113">
        <v>0.99300676607551397</v>
      </c>
      <c r="E44" s="115">
        <v>612</v>
      </c>
      <c r="F44" s="114">
        <v>611</v>
      </c>
      <c r="G44" s="114">
        <v>615</v>
      </c>
      <c r="H44" s="114">
        <v>634</v>
      </c>
      <c r="I44" s="140">
        <v>643</v>
      </c>
      <c r="J44" s="115">
        <v>-31</v>
      </c>
      <c r="K44" s="116">
        <v>-4.8211508553654747</v>
      </c>
    </row>
    <row r="45" spans="1:11" ht="14.1" customHeight="1" x14ac:dyDescent="0.2">
      <c r="A45" s="306" t="s">
        <v>266</v>
      </c>
      <c r="B45" s="307" t="s">
        <v>267</v>
      </c>
      <c r="C45" s="308"/>
      <c r="D45" s="113">
        <v>0.93621716344047634</v>
      </c>
      <c r="E45" s="115">
        <v>577</v>
      </c>
      <c r="F45" s="114">
        <v>574</v>
      </c>
      <c r="G45" s="114">
        <v>577</v>
      </c>
      <c r="H45" s="114">
        <v>594</v>
      </c>
      <c r="I45" s="140">
        <v>602</v>
      </c>
      <c r="J45" s="115">
        <v>-25</v>
      </c>
      <c r="K45" s="116">
        <v>-4.1528239202657806</v>
      </c>
    </row>
    <row r="46" spans="1:11" ht="14.1" customHeight="1" x14ac:dyDescent="0.2">
      <c r="A46" s="306">
        <v>54</v>
      </c>
      <c r="B46" s="307" t="s">
        <v>268</v>
      </c>
      <c r="C46" s="308"/>
      <c r="D46" s="113">
        <v>2.9952458989794097</v>
      </c>
      <c r="E46" s="115">
        <v>1846</v>
      </c>
      <c r="F46" s="114">
        <v>1829</v>
      </c>
      <c r="G46" s="114">
        <v>1844</v>
      </c>
      <c r="H46" s="114">
        <v>1862</v>
      </c>
      <c r="I46" s="140">
        <v>1839</v>
      </c>
      <c r="J46" s="115">
        <v>7</v>
      </c>
      <c r="K46" s="116">
        <v>0.38064165307232189</v>
      </c>
    </row>
    <row r="47" spans="1:11" ht="14.1" customHeight="1" x14ac:dyDescent="0.2">
      <c r="A47" s="306">
        <v>61</v>
      </c>
      <c r="B47" s="307" t="s">
        <v>269</v>
      </c>
      <c r="C47" s="308"/>
      <c r="D47" s="113">
        <v>2.4192370722526002</v>
      </c>
      <c r="E47" s="115">
        <v>1491</v>
      </c>
      <c r="F47" s="114">
        <v>1446</v>
      </c>
      <c r="G47" s="114">
        <v>1470</v>
      </c>
      <c r="H47" s="114">
        <v>1383</v>
      </c>
      <c r="I47" s="140">
        <v>1399</v>
      </c>
      <c r="J47" s="115">
        <v>92</v>
      </c>
      <c r="K47" s="116">
        <v>6.5761258041458186</v>
      </c>
    </row>
    <row r="48" spans="1:11" ht="14.1" customHeight="1" x14ac:dyDescent="0.2">
      <c r="A48" s="306">
        <v>62</v>
      </c>
      <c r="B48" s="307" t="s">
        <v>270</v>
      </c>
      <c r="C48" s="308"/>
      <c r="D48" s="113">
        <v>6.6135548668689461</v>
      </c>
      <c r="E48" s="115">
        <v>4076</v>
      </c>
      <c r="F48" s="114">
        <v>4083</v>
      </c>
      <c r="G48" s="114">
        <v>4122</v>
      </c>
      <c r="H48" s="114">
        <v>4183</v>
      </c>
      <c r="I48" s="140">
        <v>4088</v>
      </c>
      <c r="J48" s="115">
        <v>-12</v>
      </c>
      <c r="K48" s="116">
        <v>-0.29354207436399216</v>
      </c>
    </row>
    <row r="49" spans="1:11" ht="14.1" customHeight="1" x14ac:dyDescent="0.2">
      <c r="A49" s="306">
        <v>63</v>
      </c>
      <c r="B49" s="307" t="s">
        <v>271</v>
      </c>
      <c r="C49" s="308"/>
      <c r="D49" s="113">
        <v>3.206178708766692</v>
      </c>
      <c r="E49" s="115">
        <v>1976</v>
      </c>
      <c r="F49" s="114">
        <v>1991</v>
      </c>
      <c r="G49" s="114">
        <v>2086</v>
      </c>
      <c r="H49" s="114">
        <v>2112</v>
      </c>
      <c r="I49" s="140">
        <v>2078</v>
      </c>
      <c r="J49" s="115">
        <v>-102</v>
      </c>
      <c r="K49" s="116">
        <v>-4.9085659287776711</v>
      </c>
    </row>
    <row r="50" spans="1:11" ht="14.1" customHeight="1" x14ac:dyDescent="0.2">
      <c r="A50" s="306" t="s">
        <v>272</v>
      </c>
      <c r="B50" s="307" t="s">
        <v>273</v>
      </c>
      <c r="C50" s="308"/>
      <c r="D50" s="113">
        <v>0.63279842936184716</v>
      </c>
      <c r="E50" s="115">
        <v>390</v>
      </c>
      <c r="F50" s="114">
        <v>399</v>
      </c>
      <c r="G50" s="114">
        <v>406</v>
      </c>
      <c r="H50" s="114">
        <v>425</v>
      </c>
      <c r="I50" s="140">
        <v>454</v>
      </c>
      <c r="J50" s="115">
        <v>-64</v>
      </c>
      <c r="K50" s="116">
        <v>-14.096916299559471</v>
      </c>
    </row>
    <row r="51" spans="1:11" ht="14.1" customHeight="1" x14ac:dyDescent="0.2">
      <c r="A51" s="306" t="s">
        <v>274</v>
      </c>
      <c r="B51" s="307" t="s">
        <v>275</v>
      </c>
      <c r="C51" s="308"/>
      <c r="D51" s="113">
        <v>2.3072804270578118</v>
      </c>
      <c r="E51" s="115">
        <v>1422</v>
      </c>
      <c r="F51" s="114">
        <v>1438</v>
      </c>
      <c r="G51" s="114">
        <v>1524</v>
      </c>
      <c r="H51" s="114">
        <v>1532</v>
      </c>
      <c r="I51" s="140">
        <v>1447</v>
      </c>
      <c r="J51" s="115">
        <v>-25</v>
      </c>
      <c r="K51" s="116">
        <v>-1.7277125086385625</v>
      </c>
    </row>
    <row r="52" spans="1:11" ht="14.1" customHeight="1" x14ac:dyDescent="0.2">
      <c r="A52" s="306">
        <v>71</v>
      </c>
      <c r="B52" s="307" t="s">
        <v>276</v>
      </c>
      <c r="C52" s="308"/>
      <c r="D52" s="113">
        <v>10.035534065648781</v>
      </c>
      <c r="E52" s="115">
        <v>6185</v>
      </c>
      <c r="F52" s="114">
        <v>6127</v>
      </c>
      <c r="G52" s="114">
        <v>6169</v>
      </c>
      <c r="H52" s="114">
        <v>6136</v>
      </c>
      <c r="I52" s="140">
        <v>6118</v>
      </c>
      <c r="J52" s="115">
        <v>67</v>
      </c>
      <c r="K52" s="116">
        <v>1.0951291271657404</v>
      </c>
    </row>
    <row r="53" spans="1:11" ht="14.1" customHeight="1" x14ac:dyDescent="0.2">
      <c r="A53" s="306" t="s">
        <v>277</v>
      </c>
      <c r="B53" s="307" t="s">
        <v>278</v>
      </c>
      <c r="C53" s="308"/>
      <c r="D53" s="113">
        <v>3.6296668884165437</v>
      </c>
      <c r="E53" s="115">
        <v>2237</v>
      </c>
      <c r="F53" s="114">
        <v>2216</v>
      </c>
      <c r="G53" s="114">
        <v>2214</v>
      </c>
      <c r="H53" s="114">
        <v>2200</v>
      </c>
      <c r="I53" s="140">
        <v>2228</v>
      </c>
      <c r="J53" s="115">
        <v>9</v>
      </c>
      <c r="K53" s="116">
        <v>0.40394973070017953</v>
      </c>
    </row>
    <row r="54" spans="1:11" ht="14.1" customHeight="1" x14ac:dyDescent="0.2">
      <c r="A54" s="306" t="s">
        <v>279</v>
      </c>
      <c r="B54" s="307" t="s">
        <v>280</v>
      </c>
      <c r="C54" s="308"/>
      <c r="D54" s="113">
        <v>5.2003050412941541</v>
      </c>
      <c r="E54" s="115">
        <v>3205</v>
      </c>
      <c r="F54" s="114">
        <v>3177</v>
      </c>
      <c r="G54" s="114">
        <v>3229</v>
      </c>
      <c r="H54" s="114">
        <v>3208</v>
      </c>
      <c r="I54" s="140">
        <v>3170</v>
      </c>
      <c r="J54" s="115">
        <v>35</v>
      </c>
      <c r="K54" s="116">
        <v>1.1041009463722398</v>
      </c>
    </row>
    <row r="55" spans="1:11" ht="14.1" customHeight="1" x14ac:dyDescent="0.2">
      <c r="A55" s="306">
        <v>72</v>
      </c>
      <c r="B55" s="307" t="s">
        <v>281</v>
      </c>
      <c r="C55" s="308"/>
      <c r="D55" s="113">
        <v>2.2975450666060913</v>
      </c>
      <c r="E55" s="115">
        <v>1416</v>
      </c>
      <c r="F55" s="114">
        <v>1424</v>
      </c>
      <c r="G55" s="114">
        <v>1431</v>
      </c>
      <c r="H55" s="114">
        <v>1441</v>
      </c>
      <c r="I55" s="140">
        <v>1450</v>
      </c>
      <c r="J55" s="115">
        <v>-34</v>
      </c>
      <c r="K55" s="116">
        <v>-2.3448275862068964</v>
      </c>
    </row>
    <row r="56" spans="1:11" ht="14.1" customHeight="1" x14ac:dyDescent="0.2">
      <c r="A56" s="306" t="s">
        <v>282</v>
      </c>
      <c r="B56" s="307" t="s">
        <v>283</v>
      </c>
      <c r="C56" s="308"/>
      <c r="D56" s="113">
        <v>0.73177459395434119</v>
      </c>
      <c r="E56" s="115">
        <v>451</v>
      </c>
      <c r="F56" s="114">
        <v>452</v>
      </c>
      <c r="G56" s="114">
        <v>459</v>
      </c>
      <c r="H56" s="114">
        <v>475</v>
      </c>
      <c r="I56" s="140">
        <v>486</v>
      </c>
      <c r="J56" s="115">
        <v>-35</v>
      </c>
      <c r="K56" s="116">
        <v>-7.2016460905349797</v>
      </c>
    </row>
    <row r="57" spans="1:11" ht="14.1" customHeight="1" x14ac:dyDescent="0.2">
      <c r="A57" s="306" t="s">
        <v>284</v>
      </c>
      <c r="B57" s="307" t="s">
        <v>285</v>
      </c>
      <c r="C57" s="308"/>
      <c r="D57" s="113">
        <v>1.3353669419610261</v>
      </c>
      <c r="E57" s="115">
        <v>823</v>
      </c>
      <c r="F57" s="114">
        <v>824</v>
      </c>
      <c r="G57" s="114">
        <v>822</v>
      </c>
      <c r="H57" s="114">
        <v>825</v>
      </c>
      <c r="I57" s="140">
        <v>821</v>
      </c>
      <c r="J57" s="115">
        <v>2</v>
      </c>
      <c r="K57" s="116">
        <v>0.243605359317905</v>
      </c>
    </row>
    <row r="58" spans="1:11" ht="14.1" customHeight="1" x14ac:dyDescent="0.2">
      <c r="A58" s="306">
        <v>73</v>
      </c>
      <c r="B58" s="307" t="s">
        <v>286</v>
      </c>
      <c r="C58" s="308"/>
      <c r="D58" s="113">
        <v>4.0547776281416823</v>
      </c>
      <c r="E58" s="115">
        <v>2499</v>
      </c>
      <c r="F58" s="114">
        <v>2511</v>
      </c>
      <c r="G58" s="114">
        <v>2509</v>
      </c>
      <c r="H58" s="114">
        <v>2486</v>
      </c>
      <c r="I58" s="140">
        <v>2467</v>
      </c>
      <c r="J58" s="115">
        <v>32</v>
      </c>
      <c r="K58" s="116">
        <v>1.2971220105391164</v>
      </c>
    </row>
    <row r="59" spans="1:11" ht="14.1" customHeight="1" x14ac:dyDescent="0.2">
      <c r="A59" s="306" t="s">
        <v>287</v>
      </c>
      <c r="B59" s="307" t="s">
        <v>288</v>
      </c>
      <c r="C59" s="308"/>
      <c r="D59" s="113">
        <v>3.6556278496211321</v>
      </c>
      <c r="E59" s="115">
        <v>2253</v>
      </c>
      <c r="F59" s="114">
        <v>2266</v>
      </c>
      <c r="G59" s="114">
        <v>2266</v>
      </c>
      <c r="H59" s="114">
        <v>2246</v>
      </c>
      <c r="I59" s="140">
        <v>2231</v>
      </c>
      <c r="J59" s="115">
        <v>22</v>
      </c>
      <c r="K59" s="116">
        <v>0.98610488570147914</v>
      </c>
    </row>
    <row r="60" spans="1:11" ht="14.1" customHeight="1" x14ac:dyDescent="0.2">
      <c r="A60" s="306">
        <v>81</v>
      </c>
      <c r="B60" s="307" t="s">
        <v>289</v>
      </c>
      <c r="C60" s="308"/>
      <c r="D60" s="113">
        <v>7.0905875290032609</v>
      </c>
      <c r="E60" s="115">
        <v>4370</v>
      </c>
      <c r="F60" s="114">
        <v>4394</v>
      </c>
      <c r="G60" s="114">
        <v>4271</v>
      </c>
      <c r="H60" s="114">
        <v>4221</v>
      </c>
      <c r="I60" s="140">
        <v>4219</v>
      </c>
      <c r="J60" s="115">
        <v>151</v>
      </c>
      <c r="K60" s="116">
        <v>3.5790471675752547</v>
      </c>
    </row>
    <row r="61" spans="1:11" ht="14.1" customHeight="1" x14ac:dyDescent="0.2">
      <c r="A61" s="306" t="s">
        <v>290</v>
      </c>
      <c r="B61" s="307" t="s">
        <v>291</v>
      </c>
      <c r="C61" s="308"/>
      <c r="D61" s="113">
        <v>1.588486313705765</v>
      </c>
      <c r="E61" s="115">
        <v>979</v>
      </c>
      <c r="F61" s="114">
        <v>980</v>
      </c>
      <c r="G61" s="114">
        <v>989</v>
      </c>
      <c r="H61" s="114">
        <v>952</v>
      </c>
      <c r="I61" s="140">
        <v>964</v>
      </c>
      <c r="J61" s="115">
        <v>15</v>
      </c>
      <c r="K61" s="116">
        <v>1.5560165975103735</v>
      </c>
    </row>
    <row r="62" spans="1:11" ht="14.1" customHeight="1" x14ac:dyDescent="0.2">
      <c r="A62" s="306" t="s">
        <v>292</v>
      </c>
      <c r="B62" s="307" t="s">
        <v>293</v>
      </c>
      <c r="C62" s="308"/>
      <c r="D62" s="113">
        <v>2.9920007788288361</v>
      </c>
      <c r="E62" s="115">
        <v>1844</v>
      </c>
      <c r="F62" s="114">
        <v>1852</v>
      </c>
      <c r="G62" s="114">
        <v>1848</v>
      </c>
      <c r="H62" s="114">
        <v>1828</v>
      </c>
      <c r="I62" s="140">
        <v>1824</v>
      </c>
      <c r="J62" s="115">
        <v>20</v>
      </c>
      <c r="K62" s="116">
        <v>1.0964912280701755</v>
      </c>
    </row>
    <row r="63" spans="1:11" ht="14.1" customHeight="1" x14ac:dyDescent="0.2">
      <c r="A63" s="306"/>
      <c r="B63" s="307" t="s">
        <v>294</v>
      </c>
      <c r="C63" s="308"/>
      <c r="D63" s="113">
        <v>2.5409290778991092</v>
      </c>
      <c r="E63" s="115">
        <v>1566</v>
      </c>
      <c r="F63" s="114">
        <v>1576</v>
      </c>
      <c r="G63" s="114">
        <v>1575</v>
      </c>
      <c r="H63" s="114">
        <v>1591</v>
      </c>
      <c r="I63" s="140">
        <v>1593</v>
      </c>
      <c r="J63" s="115">
        <v>-27</v>
      </c>
      <c r="K63" s="116">
        <v>-1.6949152542372881</v>
      </c>
    </row>
    <row r="64" spans="1:11" ht="14.1" customHeight="1" x14ac:dyDescent="0.2">
      <c r="A64" s="306" t="s">
        <v>295</v>
      </c>
      <c r="B64" s="307" t="s">
        <v>296</v>
      </c>
      <c r="C64" s="308"/>
      <c r="D64" s="113">
        <v>0.56465090619980207</v>
      </c>
      <c r="E64" s="115">
        <v>348</v>
      </c>
      <c r="F64" s="114">
        <v>362</v>
      </c>
      <c r="G64" s="114">
        <v>355</v>
      </c>
      <c r="H64" s="114">
        <v>360</v>
      </c>
      <c r="I64" s="140">
        <v>364</v>
      </c>
      <c r="J64" s="115">
        <v>-16</v>
      </c>
      <c r="K64" s="116">
        <v>-4.395604395604396</v>
      </c>
    </row>
    <row r="65" spans="1:11" ht="14.1" customHeight="1" x14ac:dyDescent="0.2">
      <c r="A65" s="306" t="s">
        <v>297</v>
      </c>
      <c r="B65" s="307" t="s">
        <v>298</v>
      </c>
      <c r="C65" s="308"/>
      <c r="D65" s="113">
        <v>1.2948029400788563</v>
      </c>
      <c r="E65" s="115">
        <v>798</v>
      </c>
      <c r="F65" s="114">
        <v>796</v>
      </c>
      <c r="G65" s="114">
        <v>679</v>
      </c>
      <c r="H65" s="114">
        <v>678</v>
      </c>
      <c r="I65" s="140">
        <v>675</v>
      </c>
      <c r="J65" s="115">
        <v>123</v>
      </c>
      <c r="K65" s="116">
        <v>18.222222222222221</v>
      </c>
    </row>
    <row r="66" spans="1:11" ht="14.1" customHeight="1" x14ac:dyDescent="0.2">
      <c r="A66" s="306">
        <v>82</v>
      </c>
      <c r="B66" s="307" t="s">
        <v>299</v>
      </c>
      <c r="C66" s="308"/>
      <c r="D66" s="113">
        <v>2.9417014164949458</v>
      </c>
      <c r="E66" s="115">
        <v>1813</v>
      </c>
      <c r="F66" s="114">
        <v>1856</v>
      </c>
      <c r="G66" s="114">
        <v>1939</v>
      </c>
      <c r="H66" s="114">
        <v>1904</v>
      </c>
      <c r="I66" s="140">
        <v>1906</v>
      </c>
      <c r="J66" s="115">
        <v>-93</v>
      </c>
      <c r="K66" s="116">
        <v>-4.8793284365162641</v>
      </c>
    </row>
    <row r="67" spans="1:11" ht="14.1" customHeight="1" x14ac:dyDescent="0.2">
      <c r="A67" s="306" t="s">
        <v>300</v>
      </c>
      <c r="B67" s="307" t="s">
        <v>301</v>
      </c>
      <c r="C67" s="308"/>
      <c r="D67" s="113">
        <v>2.0574061754636466</v>
      </c>
      <c r="E67" s="115">
        <v>1268</v>
      </c>
      <c r="F67" s="114">
        <v>1302</v>
      </c>
      <c r="G67" s="114">
        <v>1379</v>
      </c>
      <c r="H67" s="114">
        <v>1360</v>
      </c>
      <c r="I67" s="140">
        <v>1370</v>
      </c>
      <c r="J67" s="115">
        <v>-102</v>
      </c>
      <c r="K67" s="116">
        <v>-7.445255474452555</v>
      </c>
    </row>
    <row r="68" spans="1:11" ht="14.1" customHeight="1" x14ac:dyDescent="0.2">
      <c r="A68" s="306" t="s">
        <v>302</v>
      </c>
      <c r="B68" s="307" t="s">
        <v>303</v>
      </c>
      <c r="C68" s="308"/>
      <c r="D68" s="113">
        <v>0.59385698755496419</v>
      </c>
      <c r="E68" s="115">
        <v>366</v>
      </c>
      <c r="F68" s="114">
        <v>371</v>
      </c>
      <c r="G68" s="114">
        <v>373</v>
      </c>
      <c r="H68" s="114">
        <v>361</v>
      </c>
      <c r="I68" s="140">
        <v>359</v>
      </c>
      <c r="J68" s="115">
        <v>7</v>
      </c>
      <c r="K68" s="116">
        <v>1.9498607242339834</v>
      </c>
    </row>
    <row r="69" spans="1:11" ht="14.1" customHeight="1" x14ac:dyDescent="0.2">
      <c r="A69" s="306">
        <v>83</v>
      </c>
      <c r="B69" s="307" t="s">
        <v>304</v>
      </c>
      <c r="C69" s="308"/>
      <c r="D69" s="113">
        <v>6.4334506985121127</v>
      </c>
      <c r="E69" s="115">
        <v>3965</v>
      </c>
      <c r="F69" s="114">
        <v>3975</v>
      </c>
      <c r="G69" s="114">
        <v>3982</v>
      </c>
      <c r="H69" s="114">
        <v>3753</v>
      </c>
      <c r="I69" s="140">
        <v>3820</v>
      </c>
      <c r="J69" s="115">
        <v>145</v>
      </c>
      <c r="K69" s="116">
        <v>3.7958115183246073</v>
      </c>
    </row>
    <row r="70" spans="1:11" ht="14.1" customHeight="1" x14ac:dyDescent="0.2">
      <c r="A70" s="306" t="s">
        <v>305</v>
      </c>
      <c r="B70" s="307" t="s">
        <v>306</v>
      </c>
      <c r="C70" s="308"/>
      <c r="D70" s="113">
        <v>5.917476594570914</v>
      </c>
      <c r="E70" s="115">
        <v>3647</v>
      </c>
      <c r="F70" s="114">
        <v>3662</v>
      </c>
      <c r="G70" s="114">
        <v>3659</v>
      </c>
      <c r="H70" s="114">
        <v>3439</v>
      </c>
      <c r="I70" s="140">
        <v>3514</v>
      </c>
      <c r="J70" s="115">
        <v>133</v>
      </c>
      <c r="K70" s="116">
        <v>3.7848605577689245</v>
      </c>
    </row>
    <row r="71" spans="1:11" ht="14.1" customHeight="1" x14ac:dyDescent="0.2">
      <c r="A71" s="306"/>
      <c r="B71" s="307" t="s">
        <v>307</v>
      </c>
      <c r="C71" s="308"/>
      <c r="D71" s="113">
        <v>3.994742905356071</v>
      </c>
      <c r="E71" s="115">
        <v>2462</v>
      </c>
      <c r="F71" s="114">
        <v>2477</v>
      </c>
      <c r="G71" s="114">
        <v>2471</v>
      </c>
      <c r="H71" s="114">
        <v>2365</v>
      </c>
      <c r="I71" s="140">
        <v>2354</v>
      </c>
      <c r="J71" s="115">
        <v>108</v>
      </c>
      <c r="K71" s="116">
        <v>4.5879354290569241</v>
      </c>
    </row>
    <row r="72" spans="1:11" ht="14.1" customHeight="1" x14ac:dyDescent="0.2">
      <c r="A72" s="306">
        <v>84</v>
      </c>
      <c r="B72" s="307" t="s">
        <v>308</v>
      </c>
      <c r="C72" s="308"/>
      <c r="D72" s="113">
        <v>1.9276013694407035</v>
      </c>
      <c r="E72" s="115">
        <v>1188</v>
      </c>
      <c r="F72" s="114">
        <v>1172</v>
      </c>
      <c r="G72" s="114">
        <v>1163</v>
      </c>
      <c r="H72" s="114">
        <v>1146</v>
      </c>
      <c r="I72" s="140">
        <v>1174</v>
      </c>
      <c r="J72" s="115">
        <v>14</v>
      </c>
      <c r="K72" s="116">
        <v>1.192504258943782</v>
      </c>
    </row>
    <row r="73" spans="1:11" ht="14.1" customHeight="1" x14ac:dyDescent="0.2">
      <c r="A73" s="306" t="s">
        <v>309</v>
      </c>
      <c r="B73" s="307" t="s">
        <v>310</v>
      </c>
      <c r="C73" s="308"/>
      <c r="D73" s="113">
        <v>0.98976164592494043</v>
      </c>
      <c r="E73" s="115">
        <v>610</v>
      </c>
      <c r="F73" s="114">
        <v>599</v>
      </c>
      <c r="G73" s="114">
        <v>596</v>
      </c>
      <c r="H73" s="114">
        <v>586</v>
      </c>
      <c r="I73" s="140">
        <v>623</v>
      </c>
      <c r="J73" s="115">
        <v>-13</v>
      </c>
      <c r="K73" s="116">
        <v>-2.086677367576244</v>
      </c>
    </row>
    <row r="74" spans="1:11" ht="14.1" customHeight="1" x14ac:dyDescent="0.2">
      <c r="A74" s="306" t="s">
        <v>311</v>
      </c>
      <c r="B74" s="307" t="s">
        <v>312</v>
      </c>
      <c r="C74" s="308"/>
      <c r="D74" s="113">
        <v>0.24176145121773135</v>
      </c>
      <c r="E74" s="115">
        <v>149</v>
      </c>
      <c r="F74" s="114">
        <v>145</v>
      </c>
      <c r="G74" s="114">
        <v>140</v>
      </c>
      <c r="H74" s="114">
        <v>131</v>
      </c>
      <c r="I74" s="140">
        <v>126</v>
      </c>
      <c r="J74" s="115">
        <v>23</v>
      </c>
      <c r="K74" s="116">
        <v>18.253968253968253</v>
      </c>
    </row>
    <row r="75" spans="1:11" ht="14.1" customHeight="1" x14ac:dyDescent="0.2">
      <c r="A75" s="306" t="s">
        <v>313</v>
      </c>
      <c r="B75" s="307" t="s">
        <v>314</v>
      </c>
      <c r="C75" s="308"/>
      <c r="D75" s="113">
        <v>0.30990897437977644</v>
      </c>
      <c r="E75" s="115">
        <v>191</v>
      </c>
      <c r="F75" s="114">
        <v>196</v>
      </c>
      <c r="G75" s="114">
        <v>191</v>
      </c>
      <c r="H75" s="114">
        <v>197</v>
      </c>
      <c r="I75" s="140">
        <v>192</v>
      </c>
      <c r="J75" s="115">
        <v>-1</v>
      </c>
      <c r="K75" s="116">
        <v>-0.52083333333333337</v>
      </c>
    </row>
    <row r="76" spans="1:11" ht="14.1" customHeight="1" x14ac:dyDescent="0.2">
      <c r="A76" s="306">
        <v>91</v>
      </c>
      <c r="B76" s="307" t="s">
        <v>315</v>
      </c>
      <c r="C76" s="308"/>
      <c r="D76" s="113">
        <v>0.14765296685109766</v>
      </c>
      <c r="E76" s="115">
        <v>91</v>
      </c>
      <c r="F76" s="114">
        <v>93</v>
      </c>
      <c r="G76" s="114">
        <v>95</v>
      </c>
      <c r="H76" s="114">
        <v>89</v>
      </c>
      <c r="I76" s="140">
        <v>90</v>
      </c>
      <c r="J76" s="115">
        <v>1</v>
      </c>
      <c r="K76" s="116">
        <v>1.1111111111111112</v>
      </c>
    </row>
    <row r="77" spans="1:11" ht="14.1" customHeight="1" x14ac:dyDescent="0.2">
      <c r="A77" s="306">
        <v>92</v>
      </c>
      <c r="B77" s="307" t="s">
        <v>316</v>
      </c>
      <c r="C77" s="308"/>
      <c r="D77" s="113">
        <v>1.8140221641706284</v>
      </c>
      <c r="E77" s="115">
        <v>1118</v>
      </c>
      <c r="F77" s="114">
        <v>1149</v>
      </c>
      <c r="G77" s="114">
        <v>1060</v>
      </c>
      <c r="H77" s="114">
        <v>1052</v>
      </c>
      <c r="I77" s="140">
        <v>1036</v>
      </c>
      <c r="J77" s="115">
        <v>82</v>
      </c>
      <c r="K77" s="116">
        <v>7.9150579150579148</v>
      </c>
    </row>
    <row r="78" spans="1:11" ht="14.1" customHeight="1" x14ac:dyDescent="0.2">
      <c r="A78" s="306">
        <v>93</v>
      </c>
      <c r="B78" s="307" t="s">
        <v>317</v>
      </c>
      <c r="C78" s="308"/>
      <c r="D78" s="113">
        <v>0.16063344745339198</v>
      </c>
      <c r="E78" s="115">
        <v>99</v>
      </c>
      <c r="F78" s="114">
        <v>100</v>
      </c>
      <c r="G78" s="114">
        <v>98</v>
      </c>
      <c r="H78" s="114">
        <v>101</v>
      </c>
      <c r="I78" s="140">
        <v>103</v>
      </c>
      <c r="J78" s="115">
        <v>-4</v>
      </c>
      <c r="K78" s="116">
        <v>-3.883495145631068</v>
      </c>
    </row>
    <row r="79" spans="1:11" ht="14.1" customHeight="1" x14ac:dyDescent="0.2">
      <c r="A79" s="306">
        <v>94</v>
      </c>
      <c r="B79" s="307" t="s">
        <v>318</v>
      </c>
      <c r="C79" s="308"/>
      <c r="D79" s="113">
        <v>0.17361392805568626</v>
      </c>
      <c r="E79" s="115">
        <v>107</v>
      </c>
      <c r="F79" s="114">
        <v>100</v>
      </c>
      <c r="G79" s="114">
        <v>106</v>
      </c>
      <c r="H79" s="114">
        <v>104</v>
      </c>
      <c r="I79" s="140">
        <v>104</v>
      </c>
      <c r="J79" s="115">
        <v>3</v>
      </c>
      <c r="K79" s="116">
        <v>2.8846153846153846</v>
      </c>
    </row>
    <row r="80" spans="1:11" ht="14.1" customHeight="1" x14ac:dyDescent="0.2">
      <c r="A80" s="306" t="s">
        <v>319</v>
      </c>
      <c r="B80" s="307" t="s">
        <v>320</v>
      </c>
      <c r="C80" s="308"/>
      <c r="D80" s="113">
        <v>6.4902403011471502E-3</v>
      </c>
      <c r="E80" s="115">
        <v>4</v>
      </c>
      <c r="F80" s="114">
        <v>5</v>
      </c>
      <c r="G80" s="114">
        <v>5</v>
      </c>
      <c r="H80" s="114">
        <v>4</v>
      </c>
      <c r="I80" s="140">
        <v>4</v>
      </c>
      <c r="J80" s="115">
        <v>0</v>
      </c>
      <c r="K80" s="116">
        <v>0</v>
      </c>
    </row>
    <row r="81" spans="1:11" ht="14.1" customHeight="1" x14ac:dyDescent="0.2">
      <c r="A81" s="310" t="s">
        <v>321</v>
      </c>
      <c r="B81" s="311" t="s">
        <v>224</v>
      </c>
      <c r="C81" s="312"/>
      <c r="D81" s="125">
        <v>0.39103697814411581</v>
      </c>
      <c r="E81" s="143">
        <v>241</v>
      </c>
      <c r="F81" s="144">
        <v>242</v>
      </c>
      <c r="G81" s="144">
        <v>241</v>
      </c>
      <c r="H81" s="144">
        <v>235</v>
      </c>
      <c r="I81" s="145">
        <v>234</v>
      </c>
      <c r="J81" s="143">
        <v>7</v>
      </c>
      <c r="K81" s="146">
        <v>2.9914529914529915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14610</v>
      </c>
      <c r="E12" s="114">
        <v>14774</v>
      </c>
      <c r="F12" s="114">
        <v>14922</v>
      </c>
      <c r="G12" s="114">
        <v>15233</v>
      </c>
      <c r="H12" s="140">
        <v>14964</v>
      </c>
      <c r="I12" s="115">
        <v>-354</v>
      </c>
      <c r="J12" s="116">
        <v>-2.3656776263031274</v>
      </c>
      <c r="K12"/>
      <c r="L12"/>
      <c r="M12"/>
      <c r="N12"/>
      <c r="O12"/>
      <c r="P12"/>
    </row>
    <row r="13" spans="1:16" s="110" customFormat="1" ht="14.45" customHeight="1" x14ac:dyDescent="0.2">
      <c r="A13" s="120" t="s">
        <v>105</v>
      </c>
      <c r="B13" s="119" t="s">
        <v>106</v>
      </c>
      <c r="C13" s="113">
        <v>35.112936344969199</v>
      </c>
      <c r="D13" s="115">
        <v>5130</v>
      </c>
      <c r="E13" s="114">
        <v>5159</v>
      </c>
      <c r="F13" s="114">
        <v>5213</v>
      </c>
      <c r="G13" s="114">
        <v>5314</v>
      </c>
      <c r="H13" s="140">
        <v>5136</v>
      </c>
      <c r="I13" s="115">
        <v>-6</v>
      </c>
      <c r="J13" s="116">
        <v>-0.11682242990654206</v>
      </c>
      <c r="K13"/>
      <c r="L13"/>
      <c r="M13"/>
      <c r="N13"/>
      <c r="O13"/>
      <c r="P13"/>
    </row>
    <row r="14" spans="1:16" s="110" customFormat="1" ht="14.45" customHeight="1" x14ac:dyDescent="0.2">
      <c r="A14" s="120"/>
      <c r="B14" s="119" t="s">
        <v>107</v>
      </c>
      <c r="C14" s="113">
        <v>64.887063655030801</v>
      </c>
      <c r="D14" s="115">
        <v>9480</v>
      </c>
      <c r="E14" s="114">
        <v>9615</v>
      </c>
      <c r="F14" s="114">
        <v>9709</v>
      </c>
      <c r="G14" s="114">
        <v>9919</v>
      </c>
      <c r="H14" s="140">
        <v>9828</v>
      </c>
      <c r="I14" s="115">
        <v>-348</v>
      </c>
      <c r="J14" s="116">
        <v>-3.5409035409035408</v>
      </c>
      <c r="K14"/>
      <c r="L14"/>
      <c r="M14"/>
      <c r="N14"/>
      <c r="O14"/>
      <c r="P14"/>
    </row>
    <row r="15" spans="1:16" s="110" customFormat="1" ht="14.45" customHeight="1" x14ac:dyDescent="0.2">
      <c r="A15" s="118" t="s">
        <v>105</v>
      </c>
      <c r="B15" s="121" t="s">
        <v>108</v>
      </c>
      <c r="C15" s="113">
        <v>16.700889801505816</v>
      </c>
      <c r="D15" s="115">
        <v>2440</v>
      </c>
      <c r="E15" s="114">
        <v>2402</v>
      </c>
      <c r="F15" s="114">
        <v>2412</v>
      </c>
      <c r="G15" s="114">
        <v>2566</v>
      </c>
      <c r="H15" s="140">
        <v>2369</v>
      </c>
      <c r="I15" s="115">
        <v>71</v>
      </c>
      <c r="J15" s="116">
        <v>2.9970451667370197</v>
      </c>
      <c r="K15"/>
      <c r="L15"/>
      <c r="M15"/>
      <c r="N15"/>
      <c r="O15"/>
      <c r="P15"/>
    </row>
    <row r="16" spans="1:16" s="110" customFormat="1" ht="14.45" customHeight="1" x14ac:dyDescent="0.2">
      <c r="A16" s="118"/>
      <c r="B16" s="121" t="s">
        <v>109</v>
      </c>
      <c r="C16" s="113">
        <v>47.843942505133469</v>
      </c>
      <c r="D16" s="115">
        <v>6990</v>
      </c>
      <c r="E16" s="114">
        <v>7058</v>
      </c>
      <c r="F16" s="114">
        <v>7182</v>
      </c>
      <c r="G16" s="114">
        <v>7286</v>
      </c>
      <c r="H16" s="140">
        <v>7379</v>
      </c>
      <c r="I16" s="115">
        <v>-389</v>
      </c>
      <c r="J16" s="116">
        <v>-5.2717170348285673</v>
      </c>
      <c r="K16"/>
      <c r="L16"/>
      <c r="M16"/>
      <c r="N16"/>
      <c r="O16"/>
      <c r="P16"/>
    </row>
    <row r="17" spans="1:16" s="110" customFormat="1" ht="14.45" customHeight="1" x14ac:dyDescent="0.2">
      <c r="A17" s="118"/>
      <c r="B17" s="121" t="s">
        <v>110</v>
      </c>
      <c r="C17" s="113">
        <v>19.418206707734427</v>
      </c>
      <c r="D17" s="115">
        <v>2837</v>
      </c>
      <c r="E17" s="114">
        <v>2883</v>
      </c>
      <c r="F17" s="114">
        <v>2902</v>
      </c>
      <c r="G17" s="114">
        <v>2956</v>
      </c>
      <c r="H17" s="140">
        <v>2925</v>
      </c>
      <c r="I17" s="115">
        <v>-88</v>
      </c>
      <c r="J17" s="116">
        <v>-3.0085470085470085</v>
      </c>
      <c r="K17"/>
      <c r="L17"/>
      <c r="M17"/>
      <c r="N17"/>
      <c r="O17"/>
      <c r="P17"/>
    </row>
    <row r="18" spans="1:16" s="110" customFormat="1" ht="14.45" customHeight="1" x14ac:dyDescent="0.2">
      <c r="A18" s="120"/>
      <c r="B18" s="121" t="s">
        <v>111</v>
      </c>
      <c r="C18" s="113">
        <v>16.036960985626283</v>
      </c>
      <c r="D18" s="115">
        <v>2343</v>
      </c>
      <c r="E18" s="114">
        <v>2431</v>
      </c>
      <c r="F18" s="114">
        <v>2426</v>
      </c>
      <c r="G18" s="114">
        <v>2425</v>
      </c>
      <c r="H18" s="140">
        <v>2291</v>
      </c>
      <c r="I18" s="115">
        <v>52</v>
      </c>
      <c r="J18" s="116">
        <v>2.2697512003491926</v>
      </c>
      <c r="K18"/>
      <c r="L18"/>
      <c r="M18"/>
      <c r="N18"/>
      <c r="O18"/>
      <c r="P18"/>
    </row>
    <row r="19" spans="1:16" s="110" customFormat="1" ht="14.45" customHeight="1" x14ac:dyDescent="0.2">
      <c r="A19" s="120"/>
      <c r="B19" s="121" t="s">
        <v>112</v>
      </c>
      <c r="C19" s="113">
        <v>1.8069815195071868</v>
      </c>
      <c r="D19" s="115">
        <v>264</v>
      </c>
      <c r="E19" s="114">
        <v>285</v>
      </c>
      <c r="F19" s="114">
        <v>298</v>
      </c>
      <c r="G19" s="114">
        <v>278</v>
      </c>
      <c r="H19" s="140">
        <v>259</v>
      </c>
      <c r="I19" s="115">
        <v>5</v>
      </c>
      <c r="J19" s="116">
        <v>1.9305019305019304</v>
      </c>
      <c r="K19"/>
      <c r="L19"/>
      <c r="M19"/>
      <c r="N19"/>
      <c r="O19"/>
      <c r="P19"/>
    </row>
    <row r="20" spans="1:16" s="110" customFormat="1" ht="14.45" customHeight="1" x14ac:dyDescent="0.2">
      <c r="A20" s="120" t="s">
        <v>113</v>
      </c>
      <c r="B20" s="119" t="s">
        <v>116</v>
      </c>
      <c r="C20" s="113">
        <v>92.060232717316907</v>
      </c>
      <c r="D20" s="115">
        <v>13450</v>
      </c>
      <c r="E20" s="114">
        <v>13612</v>
      </c>
      <c r="F20" s="114">
        <v>13748</v>
      </c>
      <c r="G20" s="114">
        <v>14059</v>
      </c>
      <c r="H20" s="140">
        <v>13847</v>
      </c>
      <c r="I20" s="115">
        <v>-397</v>
      </c>
      <c r="J20" s="116">
        <v>-2.8670470137936017</v>
      </c>
      <c r="K20"/>
      <c r="L20"/>
      <c r="M20"/>
      <c r="N20"/>
      <c r="O20"/>
      <c r="P20"/>
    </row>
    <row r="21" spans="1:16" s="110" customFormat="1" ht="14.45" customHeight="1" x14ac:dyDescent="0.2">
      <c r="A21" s="123"/>
      <c r="B21" s="124" t="s">
        <v>117</v>
      </c>
      <c r="C21" s="125">
        <v>7.7344284736481859</v>
      </c>
      <c r="D21" s="143">
        <v>1130</v>
      </c>
      <c r="E21" s="144">
        <v>1133</v>
      </c>
      <c r="F21" s="144">
        <v>1142</v>
      </c>
      <c r="G21" s="144">
        <v>1142</v>
      </c>
      <c r="H21" s="145">
        <v>1085</v>
      </c>
      <c r="I21" s="143">
        <v>45</v>
      </c>
      <c r="J21" s="146">
        <v>4.1474654377880187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11096</v>
      </c>
      <c r="E56" s="114">
        <v>11511</v>
      </c>
      <c r="F56" s="114">
        <v>11621</v>
      </c>
      <c r="G56" s="114">
        <v>11710</v>
      </c>
      <c r="H56" s="140">
        <v>11280</v>
      </c>
      <c r="I56" s="115">
        <v>-184</v>
      </c>
      <c r="J56" s="116">
        <v>-1.6312056737588652</v>
      </c>
      <c r="K56"/>
      <c r="L56"/>
      <c r="M56"/>
      <c r="N56"/>
      <c r="O56"/>
      <c r="P56"/>
    </row>
    <row r="57" spans="1:16" s="110" customFormat="1" ht="14.45" customHeight="1" x14ac:dyDescent="0.2">
      <c r="A57" s="120" t="s">
        <v>105</v>
      </c>
      <c r="B57" s="119" t="s">
        <v>106</v>
      </c>
      <c r="C57" s="113">
        <v>44.799927901946646</v>
      </c>
      <c r="D57" s="115">
        <v>4971</v>
      </c>
      <c r="E57" s="114">
        <v>5104</v>
      </c>
      <c r="F57" s="114">
        <v>5154</v>
      </c>
      <c r="G57" s="114">
        <v>5176</v>
      </c>
      <c r="H57" s="140">
        <v>5013</v>
      </c>
      <c r="I57" s="115">
        <v>-42</v>
      </c>
      <c r="J57" s="116">
        <v>-0.83782166367444644</v>
      </c>
    </row>
    <row r="58" spans="1:16" s="110" customFormat="1" ht="14.45" customHeight="1" x14ac:dyDescent="0.2">
      <c r="A58" s="120"/>
      <c r="B58" s="119" t="s">
        <v>107</v>
      </c>
      <c r="C58" s="113">
        <v>55.200072098053354</v>
      </c>
      <c r="D58" s="115">
        <v>6125</v>
      </c>
      <c r="E58" s="114">
        <v>6407</v>
      </c>
      <c r="F58" s="114">
        <v>6467</v>
      </c>
      <c r="G58" s="114">
        <v>6534</v>
      </c>
      <c r="H58" s="140">
        <v>6267</v>
      </c>
      <c r="I58" s="115">
        <v>-142</v>
      </c>
      <c r="J58" s="116">
        <v>-2.2658369235678952</v>
      </c>
    </row>
    <row r="59" spans="1:16" s="110" customFormat="1" ht="14.45" customHeight="1" x14ac:dyDescent="0.2">
      <c r="A59" s="118" t="s">
        <v>105</v>
      </c>
      <c r="B59" s="121" t="s">
        <v>108</v>
      </c>
      <c r="C59" s="113">
        <v>17.799206921413123</v>
      </c>
      <c r="D59" s="115">
        <v>1975</v>
      </c>
      <c r="E59" s="114">
        <v>2073</v>
      </c>
      <c r="F59" s="114">
        <v>2148</v>
      </c>
      <c r="G59" s="114">
        <v>2197</v>
      </c>
      <c r="H59" s="140">
        <v>1924</v>
      </c>
      <c r="I59" s="115">
        <v>51</v>
      </c>
      <c r="J59" s="116">
        <v>2.6507276507276507</v>
      </c>
    </row>
    <row r="60" spans="1:16" s="110" customFormat="1" ht="14.45" customHeight="1" x14ac:dyDescent="0.2">
      <c r="A60" s="118"/>
      <c r="B60" s="121" t="s">
        <v>109</v>
      </c>
      <c r="C60" s="113">
        <v>37.400865176640231</v>
      </c>
      <c r="D60" s="115">
        <v>4150</v>
      </c>
      <c r="E60" s="114">
        <v>4344</v>
      </c>
      <c r="F60" s="114">
        <v>4385</v>
      </c>
      <c r="G60" s="114">
        <v>4416</v>
      </c>
      <c r="H60" s="140">
        <v>4397</v>
      </c>
      <c r="I60" s="115">
        <v>-247</v>
      </c>
      <c r="J60" s="116">
        <v>-5.617466454400728</v>
      </c>
    </row>
    <row r="61" spans="1:16" s="110" customFormat="1" ht="14.45" customHeight="1" x14ac:dyDescent="0.2">
      <c r="A61" s="118"/>
      <c r="B61" s="121" t="s">
        <v>110</v>
      </c>
      <c r="C61" s="113">
        <v>21.395097332372025</v>
      </c>
      <c r="D61" s="115">
        <v>2374</v>
      </c>
      <c r="E61" s="114">
        <v>2420</v>
      </c>
      <c r="F61" s="114">
        <v>2438</v>
      </c>
      <c r="G61" s="114">
        <v>2479</v>
      </c>
      <c r="H61" s="140">
        <v>2428</v>
      </c>
      <c r="I61" s="115">
        <v>-54</v>
      </c>
      <c r="J61" s="116">
        <v>-2.2240527182866558</v>
      </c>
    </row>
    <row r="62" spans="1:16" s="110" customFormat="1" ht="14.45" customHeight="1" x14ac:dyDescent="0.2">
      <c r="A62" s="120"/>
      <c r="B62" s="121" t="s">
        <v>111</v>
      </c>
      <c r="C62" s="113">
        <v>23.404830569574621</v>
      </c>
      <c r="D62" s="115">
        <v>2597</v>
      </c>
      <c r="E62" s="114">
        <v>2674</v>
      </c>
      <c r="F62" s="114">
        <v>2650</v>
      </c>
      <c r="G62" s="114">
        <v>2618</v>
      </c>
      <c r="H62" s="140">
        <v>2531</v>
      </c>
      <c r="I62" s="115">
        <v>66</v>
      </c>
      <c r="J62" s="116">
        <v>2.6076649545634139</v>
      </c>
    </row>
    <row r="63" spans="1:16" s="110" customFormat="1" ht="14.45" customHeight="1" x14ac:dyDescent="0.2">
      <c r="A63" s="120"/>
      <c r="B63" s="121" t="s">
        <v>112</v>
      </c>
      <c r="C63" s="113">
        <v>2.7036770007209805</v>
      </c>
      <c r="D63" s="115">
        <v>300</v>
      </c>
      <c r="E63" s="114">
        <v>307</v>
      </c>
      <c r="F63" s="114">
        <v>330</v>
      </c>
      <c r="G63" s="114">
        <v>279</v>
      </c>
      <c r="H63" s="140">
        <v>288</v>
      </c>
      <c r="I63" s="115">
        <v>12</v>
      </c>
      <c r="J63" s="116">
        <v>4.166666666666667</v>
      </c>
    </row>
    <row r="64" spans="1:16" s="110" customFormat="1" ht="14.45" customHeight="1" x14ac:dyDescent="0.2">
      <c r="A64" s="120" t="s">
        <v>113</v>
      </c>
      <c r="B64" s="119" t="s">
        <v>116</v>
      </c>
      <c r="C64" s="113">
        <v>96.872746935832737</v>
      </c>
      <c r="D64" s="115">
        <v>10749</v>
      </c>
      <c r="E64" s="114">
        <v>11120</v>
      </c>
      <c r="F64" s="114">
        <v>11250</v>
      </c>
      <c r="G64" s="114">
        <v>11349</v>
      </c>
      <c r="H64" s="140">
        <v>10919</v>
      </c>
      <c r="I64" s="115">
        <v>-170</v>
      </c>
      <c r="J64" s="116">
        <v>-1.5569191317886253</v>
      </c>
    </row>
    <row r="65" spans="1:10" s="110" customFormat="1" ht="14.45" customHeight="1" x14ac:dyDescent="0.2">
      <c r="A65" s="123"/>
      <c r="B65" s="124" t="s">
        <v>117</v>
      </c>
      <c r="C65" s="125">
        <v>3.0461427541456381</v>
      </c>
      <c r="D65" s="143">
        <v>338</v>
      </c>
      <c r="E65" s="144">
        <v>381</v>
      </c>
      <c r="F65" s="144">
        <v>359</v>
      </c>
      <c r="G65" s="144">
        <v>348</v>
      </c>
      <c r="H65" s="145">
        <v>350</v>
      </c>
      <c r="I65" s="143">
        <v>-12</v>
      </c>
      <c r="J65" s="146">
        <v>-3.4285714285714284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14610</v>
      </c>
      <c r="G11" s="114">
        <v>14774</v>
      </c>
      <c r="H11" s="114">
        <v>14922</v>
      </c>
      <c r="I11" s="114">
        <v>15233</v>
      </c>
      <c r="J11" s="140">
        <v>14964</v>
      </c>
      <c r="K11" s="114">
        <v>-354</v>
      </c>
      <c r="L11" s="116">
        <v>-2.3656776263031274</v>
      </c>
    </row>
    <row r="12" spans="1:17" s="110" customFormat="1" ht="24" customHeight="1" x14ac:dyDescent="0.2">
      <c r="A12" s="604" t="s">
        <v>185</v>
      </c>
      <c r="B12" s="605"/>
      <c r="C12" s="605"/>
      <c r="D12" s="606"/>
      <c r="E12" s="113">
        <v>35.112936344969199</v>
      </c>
      <c r="F12" s="115">
        <v>5130</v>
      </c>
      <c r="G12" s="114">
        <v>5159</v>
      </c>
      <c r="H12" s="114">
        <v>5213</v>
      </c>
      <c r="I12" s="114">
        <v>5314</v>
      </c>
      <c r="J12" s="140">
        <v>5136</v>
      </c>
      <c r="K12" s="114">
        <v>-6</v>
      </c>
      <c r="L12" s="116">
        <v>-0.11682242990654206</v>
      </c>
    </row>
    <row r="13" spans="1:17" s="110" customFormat="1" ht="15" customHeight="1" x14ac:dyDescent="0.2">
      <c r="A13" s="120"/>
      <c r="B13" s="612" t="s">
        <v>107</v>
      </c>
      <c r="C13" s="612"/>
      <c r="E13" s="113">
        <v>64.887063655030801</v>
      </c>
      <c r="F13" s="115">
        <v>9480</v>
      </c>
      <c r="G13" s="114">
        <v>9615</v>
      </c>
      <c r="H13" s="114">
        <v>9709</v>
      </c>
      <c r="I13" s="114">
        <v>9919</v>
      </c>
      <c r="J13" s="140">
        <v>9828</v>
      </c>
      <c r="K13" s="114">
        <v>-348</v>
      </c>
      <c r="L13" s="116">
        <v>-3.5409035409035408</v>
      </c>
    </row>
    <row r="14" spans="1:17" s="110" customFormat="1" ht="22.5" customHeight="1" x14ac:dyDescent="0.2">
      <c r="A14" s="604" t="s">
        <v>186</v>
      </c>
      <c r="B14" s="605"/>
      <c r="C14" s="605"/>
      <c r="D14" s="606"/>
      <c r="E14" s="113">
        <v>16.700889801505816</v>
      </c>
      <c r="F14" s="115">
        <v>2440</v>
      </c>
      <c r="G14" s="114">
        <v>2402</v>
      </c>
      <c r="H14" s="114">
        <v>2412</v>
      </c>
      <c r="I14" s="114">
        <v>2566</v>
      </c>
      <c r="J14" s="140">
        <v>2369</v>
      </c>
      <c r="K14" s="114">
        <v>71</v>
      </c>
      <c r="L14" s="116">
        <v>2.9970451667370197</v>
      </c>
    </row>
    <row r="15" spans="1:17" s="110" customFormat="1" ht="15" customHeight="1" x14ac:dyDescent="0.2">
      <c r="A15" s="120"/>
      <c r="B15" s="119"/>
      <c r="C15" s="258" t="s">
        <v>106</v>
      </c>
      <c r="E15" s="113">
        <v>44.590163934426229</v>
      </c>
      <c r="F15" s="115">
        <v>1088</v>
      </c>
      <c r="G15" s="114">
        <v>1085</v>
      </c>
      <c r="H15" s="114">
        <v>1045</v>
      </c>
      <c r="I15" s="114">
        <v>1122</v>
      </c>
      <c r="J15" s="140">
        <v>1053</v>
      </c>
      <c r="K15" s="114">
        <v>35</v>
      </c>
      <c r="L15" s="116">
        <v>3.3238366571699904</v>
      </c>
    </row>
    <row r="16" spans="1:17" s="110" customFormat="1" ht="15" customHeight="1" x14ac:dyDescent="0.2">
      <c r="A16" s="120"/>
      <c r="B16" s="119"/>
      <c r="C16" s="258" t="s">
        <v>107</v>
      </c>
      <c r="E16" s="113">
        <v>55.409836065573771</v>
      </c>
      <c r="F16" s="115">
        <v>1352</v>
      </c>
      <c r="G16" s="114">
        <v>1317</v>
      </c>
      <c r="H16" s="114">
        <v>1367</v>
      </c>
      <c r="I16" s="114">
        <v>1444</v>
      </c>
      <c r="J16" s="140">
        <v>1316</v>
      </c>
      <c r="K16" s="114">
        <v>36</v>
      </c>
      <c r="L16" s="116">
        <v>2.735562310030395</v>
      </c>
    </row>
    <row r="17" spans="1:12" s="110" customFormat="1" ht="15" customHeight="1" x14ac:dyDescent="0.2">
      <c r="A17" s="120"/>
      <c r="B17" s="121" t="s">
        <v>109</v>
      </c>
      <c r="C17" s="258"/>
      <c r="E17" s="113">
        <v>47.843942505133469</v>
      </c>
      <c r="F17" s="115">
        <v>6990</v>
      </c>
      <c r="G17" s="114">
        <v>7058</v>
      </c>
      <c r="H17" s="114">
        <v>7182</v>
      </c>
      <c r="I17" s="114">
        <v>7286</v>
      </c>
      <c r="J17" s="140">
        <v>7379</v>
      </c>
      <c r="K17" s="114">
        <v>-389</v>
      </c>
      <c r="L17" s="116">
        <v>-5.2717170348285673</v>
      </c>
    </row>
    <row r="18" spans="1:12" s="110" customFormat="1" ht="15" customHeight="1" x14ac:dyDescent="0.2">
      <c r="A18" s="120"/>
      <c r="B18" s="119"/>
      <c r="C18" s="258" t="s">
        <v>106</v>
      </c>
      <c r="E18" s="113">
        <v>27.410586552217453</v>
      </c>
      <c r="F18" s="115">
        <v>1916</v>
      </c>
      <c r="G18" s="114">
        <v>1908</v>
      </c>
      <c r="H18" s="114">
        <v>1980</v>
      </c>
      <c r="I18" s="114">
        <v>1982</v>
      </c>
      <c r="J18" s="140">
        <v>1952</v>
      </c>
      <c r="K18" s="114">
        <v>-36</v>
      </c>
      <c r="L18" s="116">
        <v>-1.8442622950819672</v>
      </c>
    </row>
    <row r="19" spans="1:12" s="110" customFormat="1" ht="15" customHeight="1" x14ac:dyDescent="0.2">
      <c r="A19" s="120"/>
      <c r="B19" s="119"/>
      <c r="C19" s="258" t="s">
        <v>107</v>
      </c>
      <c r="E19" s="113">
        <v>72.589413447782547</v>
      </c>
      <c r="F19" s="115">
        <v>5074</v>
      </c>
      <c r="G19" s="114">
        <v>5150</v>
      </c>
      <c r="H19" s="114">
        <v>5202</v>
      </c>
      <c r="I19" s="114">
        <v>5304</v>
      </c>
      <c r="J19" s="140">
        <v>5427</v>
      </c>
      <c r="K19" s="114">
        <v>-353</v>
      </c>
      <c r="L19" s="116">
        <v>-6.5045144647134698</v>
      </c>
    </row>
    <row r="20" spans="1:12" s="110" customFormat="1" ht="15" customHeight="1" x14ac:dyDescent="0.2">
      <c r="A20" s="120"/>
      <c r="B20" s="121" t="s">
        <v>110</v>
      </c>
      <c r="C20" s="258"/>
      <c r="E20" s="113">
        <v>19.418206707734427</v>
      </c>
      <c r="F20" s="115">
        <v>2837</v>
      </c>
      <c r="G20" s="114">
        <v>2883</v>
      </c>
      <c r="H20" s="114">
        <v>2902</v>
      </c>
      <c r="I20" s="114">
        <v>2956</v>
      </c>
      <c r="J20" s="140">
        <v>2925</v>
      </c>
      <c r="K20" s="114">
        <v>-88</v>
      </c>
      <c r="L20" s="116">
        <v>-3.0085470085470085</v>
      </c>
    </row>
    <row r="21" spans="1:12" s="110" customFormat="1" ht="15" customHeight="1" x14ac:dyDescent="0.2">
      <c r="A21" s="120"/>
      <c r="B21" s="119"/>
      <c r="C21" s="258" t="s">
        <v>106</v>
      </c>
      <c r="E21" s="113">
        <v>31.82939725061685</v>
      </c>
      <c r="F21" s="115">
        <v>903</v>
      </c>
      <c r="G21" s="114">
        <v>915</v>
      </c>
      <c r="H21" s="114">
        <v>920</v>
      </c>
      <c r="I21" s="114">
        <v>937</v>
      </c>
      <c r="J21" s="140">
        <v>912</v>
      </c>
      <c r="K21" s="114">
        <v>-9</v>
      </c>
      <c r="L21" s="116">
        <v>-0.98684210526315785</v>
      </c>
    </row>
    <row r="22" spans="1:12" s="110" customFormat="1" ht="15" customHeight="1" x14ac:dyDescent="0.2">
      <c r="A22" s="120"/>
      <c r="B22" s="119"/>
      <c r="C22" s="258" t="s">
        <v>107</v>
      </c>
      <c r="E22" s="113">
        <v>68.17060274938315</v>
      </c>
      <c r="F22" s="115">
        <v>1934</v>
      </c>
      <c r="G22" s="114">
        <v>1968</v>
      </c>
      <c r="H22" s="114">
        <v>1982</v>
      </c>
      <c r="I22" s="114">
        <v>2019</v>
      </c>
      <c r="J22" s="140">
        <v>2013</v>
      </c>
      <c r="K22" s="114">
        <v>-79</v>
      </c>
      <c r="L22" s="116">
        <v>-3.9244908097367115</v>
      </c>
    </row>
    <row r="23" spans="1:12" s="110" customFormat="1" ht="15" customHeight="1" x14ac:dyDescent="0.2">
      <c r="A23" s="120"/>
      <c r="B23" s="121" t="s">
        <v>111</v>
      </c>
      <c r="C23" s="258"/>
      <c r="E23" s="113">
        <v>16.036960985626283</v>
      </c>
      <c r="F23" s="115">
        <v>2343</v>
      </c>
      <c r="G23" s="114">
        <v>2431</v>
      </c>
      <c r="H23" s="114">
        <v>2426</v>
      </c>
      <c r="I23" s="114">
        <v>2425</v>
      </c>
      <c r="J23" s="140">
        <v>2291</v>
      </c>
      <c r="K23" s="114">
        <v>52</v>
      </c>
      <c r="L23" s="116">
        <v>2.2697512003491926</v>
      </c>
    </row>
    <row r="24" spans="1:12" s="110" customFormat="1" ht="15" customHeight="1" x14ac:dyDescent="0.2">
      <c r="A24" s="120"/>
      <c r="B24" s="119"/>
      <c r="C24" s="258" t="s">
        <v>106</v>
      </c>
      <c r="E24" s="113">
        <v>52.198036705078955</v>
      </c>
      <c r="F24" s="115">
        <v>1223</v>
      </c>
      <c r="G24" s="114">
        <v>1251</v>
      </c>
      <c r="H24" s="114">
        <v>1268</v>
      </c>
      <c r="I24" s="114">
        <v>1273</v>
      </c>
      <c r="J24" s="140">
        <v>1219</v>
      </c>
      <c r="K24" s="114">
        <v>4</v>
      </c>
      <c r="L24" s="116">
        <v>0.3281378178835111</v>
      </c>
    </row>
    <row r="25" spans="1:12" s="110" customFormat="1" ht="15" customHeight="1" x14ac:dyDescent="0.2">
      <c r="A25" s="120"/>
      <c r="B25" s="119"/>
      <c r="C25" s="258" t="s">
        <v>107</v>
      </c>
      <c r="E25" s="113">
        <v>47.801963294921045</v>
      </c>
      <c r="F25" s="115">
        <v>1120</v>
      </c>
      <c r="G25" s="114">
        <v>1180</v>
      </c>
      <c r="H25" s="114">
        <v>1158</v>
      </c>
      <c r="I25" s="114">
        <v>1152</v>
      </c>
      <c r="J25" s="140">
        <v>1072</v>
      </c>
      <c r="K25" s="114">
        <v>48</v>
      </c>
      <c r="L25" s="116">
        <v>4.4776119402985071</v>
      </c>
    </row>
    <row r="26" spans="1:12" s="110" customFormat="1" ht="15" customHeight="1" x14ac:dyDescent="0.2">
      <c r="A26" s="120"/>
      <c r="C26" s="121" t="s">
        <v>187</v>
      </c>
      <c r="D26" s="110" t="s">
        <v>188</v>
      </c>
      <c r="E26" s="113">
        <v>1.8069815195071868</v>
      </c>
      <c r="F26" s="115">
        <v>264</v>
      </c>
      <c r="G26" s="114">
        <v>285</v>
      </c>
      <c r="H26" s="114">
        <v>298</v>
      </c>
      <c r="I26" s="114">
        <v>278</v>
      </c>
      <c r="J26" s="140">
        <v>259</v>
      </c>
      <c r="K26" s="114">
        <v>5</v>
      </c>
      <c r="L26" s="116">
        <v>1.9305019305019304</v>
      </c>
    </row>
    <row r="27" spans="1:12" s="110" customFormat="1" ht="15" customHeight="1" x14ac:dyDescent="0.2">
      <c r="A27" s="120"/>
      <c r="B27" s="119"/>
      <c r="D27" s="259" t="s">
        <v>106</v>
      </c>
      <c r="E27" s="113">
        <v>46.590909090909093</v>
      </c>
      <c r="F27" s="115">
        <v>123</v>
      </c>
      <c r="G27" s="114">
        <v>124</v>
      </c>
      <c r="H27" s="114">
        <v>142</v>
      </c>
      <c r="I27" s="114">
        <v>139</v>
      </c>
      <c r="J27" s="140">
        <v>131</v>
      </c>
      <c r="K27" s="114">
        <v>-8</v>
      </c>
      <c r="L27" s="116">
        <v>-6.106870229007634</v>
      </c>
    </row>
    <row r="28" spans="1:12" s="110" customFormat="1" ht="15" customHeight="1" x14ac:dyDescent="0.2">
      <c r="A28" s="120"/>
      <c r="B28" s="119"/>
      <c r="D28" s="259" t="s">
        <v>107</v>
      </c>
      <c r="E28" s="113">
        <v>53.409090909090907</v>
      </c>
      <c r="F28" s="115">
        <v>141</v>
      </c>
      <c r="G28" s="114">
        <v>161</v>
      </c>
      <c r="H28" s="114">
        <v>156</v>
      </c>
      <c r="I28" s="114">
        <v>139</v>
      </c>
      <c r="J28" s="140">
        <v>128</v>
      </c>
      <c r="K28" s="114">
        <v>13</v>
      </c>
      <c r="L28" s="116">
        <v>10.15625</v>
      </c>
    </row>
    <row r="29" spans="1:12" s="110" customFormat="1" ht="24" customHeight="1" x14ac:dyDescent="0.2">
      <c r="A29" s="604" t="s">
        <v>189</v>
      </c>
      <c r="B29" s="605"/>
      <c r="C29" s="605"/>
      <c r="D29" s="606"/>
      <c r="E29" s="113">
        <v>92.060232717316907</v>
      </c>
      <c r="F29" s="115">
        <v>13450</v>
      </c>
      <c r="G29" s="114">
        <v>13612</v>
      </c>
      <c r="H29" s="114">
        <v>13748</v>
      </c>
      <c r="I29" s="114">
        <v>14059</v>
      </c>
      <c r="J29" s="140">
        <v>13847</v>
      </c>
      <c r="K29" s="114">
        <v>-397</v>
      </c>
      <c r="L29" s="116">
        <v>-2.8670470137936017</v>
      </c>
    </row>
    <row r="30" spans="1:12" s="110" customFormat="1" ht="15" customHeight="1" x14ac:dyDescent="0.2">
      <c r="A30" s="120"/>
      <c r="B30" s="119"/>
      <c r="C30" s="258" t="s">
        <v>106</v>
      </c>
      <c r="E30" s="113">
        <v>35.732342007434944</v>
      </c>
      <c r="F30" s="115">
        <v>4806</v>
      </c>
      <c r="G30" s="114">
        <v>4809</v>
      </c>
      <c r="H30" s="114">
        <v>4863</v>
      </c>
      <c r="I30" s="114">
        <v>4940</v>
      </c>
      <c r="J30" s="140">
        <v>4794</v>
      </c>
      <c r="K30" s="114">
        <v>12</v>
      </c>
      <c r="L30" s="116">
        <v>0.25031289111389238</v>
      </c>
    </row>
    <row r="31" spans="1:12" s="110" customFormat="1" ht="15" customHeight="1" x14ac:dyDescent="0.2">
      <c r="A31" s="120"/>
      <c r="B31" s="119"/>
      <c r="C31" s="258" t="s">
        <v>107</v>
      </c>
      <c r="E31" s="113">
        <v>64.267657992565063</v>
      </c>
      <c r="F31" s="115">
        <v>8644</v>
      </c>
      <c r="G31" s="114">
        <v>8803</v>
      </c>
      <c r="H31" s="114">
        <v>8885</v>
      </c>
      <c r="I31" s="114">
        <v>9119</v>
      </c>
      <c r="J31" s="140">
        <v>9053</v>
      </c>
      <c r="K31" s="114">
        <v>-409</v>
      </c>
      <c r="L31" s="116">
        <v>-4.5178393902573735</v>
      </c>
    </row>
    <row r="32" spans="1:12" s="110" customFormat="1" ht="15" customHeight="1" x14ac:dyDescent="0.2">
      <c r="A32" s="120"/>
      <c r="B32" s="119" t="s">
        <v>117</v>
      </c>
      <c r="C32" s="258"/>
      <c r="E32" s="113">
        <v>7.7344284736481859</v>
      </c>
      <c r="F32" s="114">
        <v>1130</v>
      </c>
      <c r="G32" s="114">
        <v>1133</v>
      </c>
      <c r="H32" s="114">
        <v>1142</v>
      </c>
      <c r="I32" s="114">
        <v>1142</v>
      </c>
      <c r="J32" s="140">
        <v>1085</v>
      </c>
      <c r="K32" s="114">
        <v>45</v>
      </c>
      <c r="L32" s="116">
        <v>4.1474654377880187</v>
      </c>
    </row>
    <row r="33" spans="1:12" s="110" customFormat="1" ht="15" customHeight="1" x14ac:dyDescent="0.2">
      <c r="A33" s="120"/>
      <c r="B33" s="119"/>
      <c r="C33" s="258" t="s">
        <v>106</v>
      </c>
      <c r="E33" s="113">
        <v>28.318584070796462</v>
      </c>
      <c r="F33" s="114">
        <v>320</v>
      </c>
      <c r="G33" s="114">
        <v>346</v>
      </c>
      <c r="H33" s="114">
        <v>344</v>
      </c>
      <c r="I33" s="114">
        <v>368</v>
      </c>
      <c r="J33" s="140">
        <v>335</v>
      </c>
      <c r="K33" s="114">
        <v>-15</v>
      </c>
      <c r="L33" s="116">
        <v>-4.4776119402985071</v>
      </c>
    </row>
    <row r="34" spans="1:12" s="110" customFormat="1" ht="15" customHeight="1" x14ac:dyDescent="0.2">
      <c r="A34" s="120"/>
      <c r="B34" s="119"/>
      <c r="C34" s="258" t="s">
        <v>107</v>
      </c>
      <c r="E34" s="113">
        <v>71.681415929203538</v>
      </c>
      <c r="F34" s="114">
        <v>810</v>
      </c>
      <c r="G34" s="114">
        <v>787</v>
      </c>
      <c r="H34" s="114">
        <v>798</v>
      </c>
      <c r="I34" s="114">
        <v>774</v>
      </c>
      <c r="J34" s="140">
        <v>750</v>
      </c>
      <c r="K34" s="114">
        <v>60</v>
      </c>
      <c r="L34" s="116">
        <v>8</v>
      </c>
    </row>
    <row r="35" spans="1:12" s="110" customFormat="1" ht="24" customHeight="1" x14ac:dyDescent="0.2">
      <c r="A35" s="604" t="s">
        <v>192</v>
      </c>
      <c r="B35" s="605"/>
      <c r="C35" s="605"/>
      <c r="D35" s="606"/>
      <c r="E35" s="113">
        <v>17.5564681724846</v>
      </c>
      <c r="F35" s="114">
        <v>2565</v>
      </c>
      <c r="G35" s="114">
        <v>2465</v>
      </c>
      <c r="H35" s="114">
        <v>2487</v>
      </c>
      <c r="I35" s="114">
        <v>2673</v>
      </c>
      <c r="J35" s="114">
        <v>2512</v>
      </c>
      <c r="K35" s="318">
        <v>53</v>
      </c>
      <c r="L35" s="319">
        <v>2.1098726114649682</v>
      </c>
    </row>
    <row r="36" spans="1:12" s="110" customFormat="1" ht="15" customHeight="1" x14ac:dyDescent="0.2">
      <c r="A36" s="120"/>
      <c r="B36" s="119"/>
      <c r="C36" s="258" t="s">
        <v>106</v>
      </c>
      <c r="E36" s="113">
        <v>38.94736842105263</v>
      </c>
      <c r="F36" s="114">
        <v>999</v>
      </c>
      <c r="G36" s="114">
        <v>948</v>
      </c>
      <c r="H36" s="114">
        <v>966</v>
      </c>
      <c r="I36" s="114">
        <v>1054</v>
      </c>
      <c r="J36" s="114">
        <v>975</v>
      </c>
      <c r="K36" s="318">
        <v>24</v>
      </c>
      <c r="L36" s="116">
        <v>2.4615384615384617</v>
      </c>
    </row>
    <row r="37" spans="1:12" s="110" customFormat="1" ht="15" customHeight="1" x14ac:dyDescent="0.2">
      <c r="A37" s="120"/>
      <c r="B37" s="119"/>
      <c r="C37" s="258" t="s">
        <v>107</v>
      </c>
      <c r="E37" s="113">
        <v>61.05263157894737</v>
      </c>
      <c r="F37" s="114">
        <v>1566</v>
      </c>
      <c r="G37" s="114">
        <v>1517</v>
      </c>
      <c r="H37" s="114">
        <v>1521</v>
      </c>
      <c r="I37" s="114">
        <v>1619</v>
      </c>
      <c r="J37" s="140">
        <v>1537</v>
      </c>
      <c r="K37" s="114">
        <v>29</v>
      </c>
      <c r="L37" s="116">
        <v>1.8867924528301887</v>
      </c>
    </row>
    <row r="38" spans="1:12" s="110" customFormat="1" ht="15" customHeight="1" x14ac:dyDescent="0.2">
      <c r="A38" s="120"/>
      <c r="B38" s="119" t="s">
        <v>328</v>
      </c>
      <c r="C38" s="258"/>
      <c r="E38" s="113">
        <v>48.042436687200549</v>
      </c>
      <c r="F38" s="114">
        <v>7019</v>
      </c>
      <c r="G38" s="114">
        <v>7118</v>
      </c>
      <c r="H38" s="114">
        <v>7185</v>
      </c>
      <c r="I38" s="114">
        <v>7252</v>
      </c>
      <c r="J38" s="140">
        <v>7106</v>
      </c>
      <c r="K38" s="114">
        <v>-87</v>
      </c>
      <c r="L38" s="116">
        <v>-1.2243174781874473</v>
      </c>
    </row>
    <row r="39" spans="1:12" s="110" customFormat="1" ht="15" customHeight="1" x14ac:dyDescent="0.2">
      <c r="A39" s="120"/>
      <c r="B39" s="119"/>
      <c r="C39" s="258" t="s">
        <v>106</v>
      </c>
      <c r="E39" s="113">
        <v>35.64610343353754</v>
      </c>
      <c r="F39" s="115">
        <v>2502</v>
      </c>
      <c r="G39" s="114">
        <v>2529</v>
      </c>
      <c r="H39" s="114">
        <v>2567</v>
      </c>
      <c r="I39" s="114">
        <v>2597</v>
      </c>
      <c r="J39" s="140">
        <v>2508</v>
      </c>
      <c r="K39" s="114">
        <v>-6</v>
      </c>
      <c r="L39" s="116">
        <v>-0.23923444976076555</v>
      </c>
    </row>
    <row r="40" spans="1:12" s="110" customFormat="1" ht="15" customHeight="1" x14ac:dyDescent="0.2">
      <c r="A40" s="120"/>
      <c r="B40" s="119"/>
      <c r="C40" s="258" t="s">
        <v>107</v>
      </c>
      <c r="E40" s="113">
        <v>64.353896566462453</v>
      </c>
      <c r="F40" s="115">
        <v>4517</v>
      </c>
      <c r="G40" s="114">
        <v>4589</v>
      </c>
      <c r="H40" s="114">
        <v>4618</v>
      </c>
      <c r="I40" s="114">
        <v>4655</v>
      </c>
      <c r="J40" s="140">
        <v>4598</v>
      </c>
      <c r="K40" s="114">
        <v>-81</v>
      </c>
      <c r="L40" s="116">
        <v>-1.7616354936929099</v>
      </c>
    </row>
    <row r="41" spans="1:12" s="110" customFormat="1" ht="15" customHeight="1" x14ac:dyDescent="0.2">
      <c r="A41" s="120"/>
      <c r="B41" s="320" t="s">
        <v>515</v>
      </c>
      <c r="C41" s="258"/>
      <c r="E41" s="113">
        <v>8.0835044490075294</v>
      </c>
      <c r="F41" s="115">
        <v>1181</v>
      </c>
      <c r="G41" s="114">
        <v>1180</v>
      </c>
      <c r="H41" s="114">
        <v>1152</v>
      </c>
      <c r="I41" s="114">
        <v>1156</v>
      </c>
      <c r="J41" s="140">
        <v>1149</v>
      </c>
      <c r="K41" s="114">
        <v>32</v>
      </c>
      <c r="L41" s="116">
        <v>2.78503046127067</v>
      </c>
    </row>
    <row r="42" spans="1:12" s="110" customFormat="1" ht="15" customHeight="1" x14ac:dyDescent="0.2">
      <c r="A42" s="120"/>
      <c r="B42" s="119"/>
      <c r="C42" s="268" t="s">
        <v>106</v>
      </c>
      <c r="D42" s="182"/>
      <c r="E42" s="113">
        <v>43.43776460626588</v>
      </c>
      <c r="F42" s="115">
        <v>513</v>
      </c>
      <c r="G42" s="114">
        <v>505</v>
      </c>
      <c r="H42" s="114">
        <v>488</v>
      </c>
      <c r="I42" s="114">
        <v>475</v>
      </c>
      <c r="J42" s="140">
        <v>480</v>
      </c>
      <c r="K42" s="114">
        <v>33</v>
      </c>
      <c r="L42" s="116">
        <v>6.875</v>
      </c>
    </row>
    <row r="43" spans="1:12" s="110" customFormat="1" ht="15" customHeight="1" x14ac:dyDescent="0.2">
      <c r="A43" s="120"/>
      <c r="B43" s="119"/>
      <c r="C43" s="268" t="s">
        <v>107</v>
      </c>
      <c r="D43" s="182"/>
      <c r="E43" s="113">
        <v>56.56223539373412</v>
      </c>
      <c r="F43" s="115">
        <v>668</v>
      </c>
      <c r="G43" s="114">
        <v>675</v>
      </c>
      <c r="H43" s="114">
        <v>664</v>
      </c>
      <c r="I43" s="114">
        <v>681</v>
      </c>
      <c r="J43" s="140">
        <v>669</v>
      </c>
      <c r="K43" s="114">
        <v>-1</v>
      </c>
      <c r="L43" s="116">
        <v>-0.14947683109118087</v>
      </c>
    </row>
    <row r="44" spans="1:12" s="110" customFormat="1" ht="15" customHeight="1" x14ac:dyDescent="0.2">
      <c r="A44" s="120"/>
      <c r="B44" s="119" t="s">
        <v>205</v>
      </c>
      <c r="C44" s="268"/>
      <c r="D44" s="182"/>
      <c r="E44" s="113">
        <v>26.317590691307323</v>
      </c>
      <c r="F44" s="115">
        <v>3845</v>
      </c>
      <c r="G44" s="114">
        <v>4011</v>
      </c>
      <c r="H44" s="114">
        <v>4098</v>
      </c>
      <c r="I44" s="114">
        <v>4152</v>
      </c>
      <c r="J44" s="140">
        <v>4197</v>
      </c>
      <c r="K44" s="114">
        <v>-352</v>
      </c>
      <c r="L44" s="116">
        <v>-8.3869430545627832</v>
      </c>
    </row>
    <row r="45" spans="1:12" s="110" customFormat="1" ht="15" customHeight="1" x14ac:dyDescent="0.2">
      <c r="A45" s="120"/>
      <c r="B45" s="119"/>
      <c r="C45" s="268" t="s">
        <v>106</v>
      </c>
      <c r="D45" s="182"/>
      <c r="E45" s="113">
        <v>29.024707412223666</v>
      </c>
      <c r="F45" s="115">
        <v>1116</v>
      </c>
      <c r="G45" s="114">
        <v>1177</v>
      </c>
      <c r="H45" s="114">
        <v>1192</v>
      </c>
      <c r="I45" s="114">
        <v>1188</v>
      </c>
      <c r="J45" s="140">
        <v>1173</v>
      </c>
      <c r="K45" s="114">
        <v>-57</v>
      </c>
      <c r="L45" s="116">
        <v>-4.859335038363171</v>
      </c>
    </row>
    <row r="46" spans="1:12" s="110" customFormat="1" ht="15" customHeight="1" x14ac:dyDescent="0.2">
      <c r="A46" s="123"/>
      <c r="B46" s="124"/>
      <c r="C46" s="260" t="s">
        <v>107</v>
      </c>
      <c r="D46" s="261"/>
      <c r="E46" s="125">
        <v>70.975292587776337</v>
      </c>
      <c r="F46" s="143">
        <v>2729</v>
      </c>
      <c r="G46" s="144">
        <v>2834</v>
      </c>
      <c r="H46" s="144">
        <v>2906</v>
      </c>
      <c r="I46" s="144">
        <v>2964</v>
      </c>
      <c r="J46" s="145">
        <v>3024</v>
      </c>
      <c r="K46" s="144">
        <v>-295</v>
      </c>
      <c r="L46" s="146">
        <v>-9.7552910052910047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14610</v>
      </c>
      <c r="E11" s="114">
        <v>14774</v>
      </c>
      <c r="F11" s="114">
        <v>14922</v>
      </c>
      <c r="G11" s="114">
        <v>15233</v>
      </c>
      <c r="H11" s="140">
        <v>14964</v>
      </c>
      <c r="I11" s="115">
        <v>-354</v>
      </c>
      <c r="J11" s="116">
        <v>-2.3656776263031274</v>
      </c>
    </row>
    <row r="12" spans="1:15" s="110" customFormat="1" ht="24.95" customHeight="1" x14ac:dyDescent="0.2">
      <c r="A12" s="193" t="s">
        <v>132</v>
      </c>
      <c r="B12" s="194" t="s">
        <v>133</v>
      </c>
      <c r="C12" s="113">
        <v>2.5530458590006844</v>
      </c>
      <c r="D12" s="115">
        <v>373</v>
      </c>
      <c r="E12" s="114">
        <v>378</v>
      </c>
      <c r="F12" s="114">
        <v>401</v>
      </c>
      <c r="G12" s="114">
        <v>394</v>
      </c>
      <c r="H12" s="140">
        <v>347</v>
      </c>
      <c r="I12" s="115">
        <v>26</v>
      </c>
      <c r="J12" s="116">
        <v>7.4927953890489913</v>
      </c>
    </row>
    <row r="13" spans="1:15" s="110" customFormat="1" ht="24.95" customHeight="1" x14ac:dyDescent="0.2">
      <c r="A13" s="193" t="s">
        <v>134</v>
      </c>
      <c r="B13" s="199" t="s">
        <v>214</v>
      </c>
      <c r="C13" s="113">
        <v>0.45174537987679669</v>
      </c>
      <c r="D13" s="115">
        <v>66</v>
      </c>
      <c r="E13" s="114">
        <v>68</v>
      </c>
      <c r="F13" s="114">
        <v>64</v>
      </c>
      <c r="G13" s="114">
        <v>70</v>
      </c>
      <c r="H13" s="140">
        <v>70</v>
      </c>
      <c r="I13" s="115">
        <v>-4</v>
      </c>
      <c r="J13" s="116">
        <v>-5.7142857142857144</v>
      </c>
    </row>
    <row r="14" spans="1:15" s="287" customFormat="1" ht="24.95" customHeight="1" x14ac:dyDescent="0.2">
      <c r="A14" s="193" t="s">
        <v>215</v>
      </c>
      <c r="B14" s="199" t="s">
        <v>137</v>
      </c>
      <c r="C14" s="113">
        <v>3.9082819986310744</v>
      </c>
      <c r="D14" s="115">
        <v>571</v>
      </c>
      <c r="E14" s="114">
        <v>583</v>
      </c>
      <c r="F14" s="114">
        <v>576</v>
      </c>
      <c r="G14" s="114">
        <v>548</v>
      </c>
      <c r="H14" s="140">
        <v>538</v>
      </c>
      <c r="I14" s="115">
        <v>33</v>
      </c>
      <c r="J14" s="116">
        <v>6.1338289962825279</v>
      </c>
      <c r="K14" s="110"/>
      <c r="L14" s="110"/>
      <c r="M14" s="110"/>
      <c r="N14" s="110"/>
      <c r="O14" s="110"/>
    </row>
    <row r="15" spans="1:15" s="110" customFormat="1" ht="24.95" customHeight="1" x14ac:dyDescent="0.2">
      <c r="A15" s="193" t="s">
        <v>216</v>
      </c>
      <c r="B15" s="199" t="s">
        <v>217</v>
      </c>
      <c r="C15" s="113">
        <v>1.8548939082819986</v>
      </c>
      <c r="D15" s="115">
        <v>271</v>
      </c>
      <c r="E15" s="114">
        <v>271</v>
      </c>
      <c r="F15" s="114">
        <v>261</v>
      </c>
      <c r="G15" s="114">
        <v>235</v>
      </c>
      <c r="H15" s="140">
        <v>231</v>
      </c>
      <c r="I15" s="115">
        <v>40</v>
      </c>
      <c r="J15" s="116">
        <v>17.316017316017316</v>
      </c>
    </row>
    <row r="16" spans="1:15" s="287" customFormat="1" ht="24.95" customHeight="1" x14ac:dyDescent="0.2">
      <c r="A16" s="193" t="s">
        <v>218</v>
      </c>
      <c r="B16" s="199" t="s">
        <v>141</v>
      </c>
      <c r="C16" s="113">
        <v>1.5947980835044491</v>
      </c>
      <c r="D16" s="115">
        <v>233</v>
      </c>
      <c r="E16" s="114">
        <v>242</v>
      </c>
      <c r="F16" s="114">
        <v>245</v>
      </c>
      <c r="G16" s="114">
        <v>246</v>
      </c>
      <c r="H16" s="140">
        <v>239</v>
      </c>
      <c r="I16" s="115">
        <v>-6</v>
      </c>
      <c r="J16" s="116">
        <v>-2.510460251046025</v>
      </c>
      <c r="K16" s="110"/>
      <c r="L16" s="110"/>
      <c r="M16" s="110"/>
      <c r="N16" s="110"/>
      <c r="O16" s="110"/>
    </row>
    <row r="17" spans="1:15" s="110" customFormat="1" ht="24.95" customHeight="1" x14ac:dyDescent="0.2">
      <c r="A17" s="193" t="s">
        <v>142</v>
      </c>
      <c r="B17" s="199" t="s">
        <v>220</v>
      </c>
      <c r="C17" s="113">
        <v>0.45859000684462697</v>
      </c>
      <c r="D17" s="115">
        <v>67</v>
      </c>
      <c r="E17" s="114">
        <v>70</v>
      </c>
      <c r="F17" s="114">
        <v>70</v>
      </c>
      <c r="G17" s="114">
        <v>67</v>
      </c>
      <c r="H17" s="140">
        <v>68</v>
      </c>
      <c r="I17" s="115">
        <v>-1</v>
      </c>
      <c r="J17" s="116">
        <v>-1.4705882352941178</v>
      </c>
    </row>
    <row r="18" spans="1:15" s="287" customFormat="1" ht="24.95" customHeight="1" x14ac:dyDescent="0.2">
      <c r="A18" s="201" t="s">
        <v>144</v>
      </c>
      <c r="B18" s="202" t="s">
        <v>145</v>
      </c>
      <c r="C18" s="113">
        <v>4.3805612594113619</v>
      </c>
      <c r="D18" s="115">
        <v>640</v>
      </c>
      <c r="E18" s="114">
        <v>669</v>
      </c>
      <c r="F18" s="114">
        <v>667</v>
      </c>
      <c r="G18" s="114">
        <v>668</v>
      </c>
      <c r="H18" s="140">
        <v>643</v>
      </c>
      <c r="I18" s="115">
        <v>-3</v>
      </c>
      <c r="J18" s="116">
        <v>-0.46656298600311041</v>
      </c>
      <c r="K18" s="110"/>
      <c r="L18" s="110"/>
      <c r="M18" s="110"/>
      <c r="N18" s="110"/>
      <c r="O18" s="110"/>
    </row>
    <row r="19" spans="1:15" s="110" customFormat="1" ht="24.95" customHeight="1" x14ac:dyDescent="0.2">
      <c r="A19" s="193" t="s">
        <v>146</v>
      </c>
      <c r="B19" s="199" t="s">
        <v>147</v>
      </c>
      <c r="C19" s="113">
        <v>10.095824777549623</v>
      </c>
      <c r="D19" s="115">
        <v>1475</v>
      </c>
      <c r="E19" s="114">
        <v>1484</v>
      </c>
      <c r="F19" s="114">
        <v>1497</v>
      </c>
      <c r="G19" s="114">
        <v>1593</v>
      </c>
      <c r="H19" s="140">
        <v>1391</v>
      </c>
      <c r="I19" s="115">
        <v>84</v>
      </c>
      <c r="J19" s="116">
        <v>6.0388209920920204</v>
      </c>
    </row>
    <row r="20" spans="1:15" s="287" customFormat="1" ht="24.95" customHeight="1" x14ac:dyDescent="0.2">
      <c r="A20" s="193" t="s">
        <v>148</v>
      </c>
      <c r="B20" s="199" t="s">
        <v>149</v>
      </c>
      <c r="C20" s="113">
        <v>38.083504449007528</v>
      </c>
      <c r="D20" s="115">
        <v>5564</v>
      </c>
      <c r="E20" s="114">
        <v>5396</v>
      </c>
      <c r="F20" s="114">
        <v>5353</v>
      </c>
      <c r="G20" s="114">
        <v>5555</v>
      </c>
      <c r="H20" s="140">
        <v>5770</v>
      </c>
      <c r="I20" s="115">
        <v>-206</v>
      </c>
      <c r="J20" s="116">
        <v>-3.5701906412478337</v>
      </c>
      <c r="K20" s="110"/>
      <c r="L20" s="110"/>
      <c r="M20" s="110"/>
      <c r="N20" s="110"/>
      <c r="O20" s="110"/>
    </row>
    <row r="21" spans="1:15" s="110" customFormat="1" ht="24.95" customHeight="1" x14ac:dyDescent="0.2">
      <c r="A21" s="201" t="s">
        <v>150</v>
      </c>
      <c r="B21" s="202" t="s">
        <v>151</v>
      </c>
      <c r="C21" s="113">
        <v>6.4271047227926079</v>
      </c>
      <c r="D21" s="115">
        <v>939</v>
      </c>
      <c r="E21" s="114">
        <v>1124</v>
      </c>
      <c r="F21" s="114">
        <v>1286</v>
      </c>
      <c r="G21" s="114">
        <v>1322</v>
      </c>
      <c r="H21" s="140">
        <v>1123</v>
      </c>
      <c r="I21" s="115">
        <v>-184</v>
      </c>
      <c r="J21" s="116">
        <v>-16.384683882457704</v>
      </c>
    </row>
    <row r="22" spans="1:15" s="110" customFormat="1" ht="24.95" customHeight="1" x14ac:dyDescent="0.2">
      <c r="A22" s="201" t="s">
        <v>152</v>
      </c>
      <c r="B22" s="199" t="s">
        <v>153</v>
      </c>
      <c r="C22" s="113">
        <v>1.2662559890485969</v>
      </c>
      <c r="D22" s="115">
        <v>185</v>
      </c>
      <c r="E22" s="114">
        <v>152</v>
      </c>
      <c r="F22" s="114">
        <v>160</v>
      </c>
      <c r="G22" s="114">
        <v>152</v>
      </c>
      <c r="H22" s="140">
        <v>156</v>
      </c>
      <c r="I22" s="115">
        <v>29</v>
      </c>
      <c r="J22" s="116">
        <v>18.589743589743591</v>
      </c>
    </row>
    <row r="23" spans="1:15" s="110" customFormat="1" ht="24.95" customHeight="1" x14ac:dyDescent="0.2">
      <c r="A23" s="193" t="s">
        <v>154</v>
      </c>
      <c r="B23" s="199" t="s">
        <v>155</v>
      </c>
      <c r="C23" s="113">
        <v>0.98562628336755642</v>
      </c>
      <c r="D23" s="115">
        <v>144</v>
      </c>
      <c r="E23" s="114" t="s">
        <v>513</v>
      </c>
      <c r="F23" s="114" t="s">
        <v>513</v>
      </c>
      <c r="G23" s="114" t="s">
        <v>513</v>
      </c>
      <c r="H23" s="140" t="s">
        <v>513</v>
      </c>
      <c r="I23" s="115" t="s">
        <v>513</v>
      </c>
      <c r="J23" s="116" t="s">
        <v>513</v>
      </c>
    </row>
    <row r="24" spans="1:15" s="110" customFormat="1" ht="24.95" customHeight="1" x14ac:dyDescent="0.2">
      <c r="A24" s="193" t="s">
        <v>156</v>
      </c>
      <c r="B24" s="199" t="s">
        <v>221</v>
      </c>
      <c r="C24" s="113">
        <v>5.2703627652292946</v>
      </c>
      <c r="D24" s="115">
        <v>770</v>
      </c>
      <c r="E24" s="114">
        <v>770</v>
      </c>
      <c r="F24" s="114">
        <v>747</v>
      </c>
      <c r="G24" s="114">
        <v>730</v>
      </c>
      <c r="H24" s="140">
        <v>731</v>
      </c>
      <c r="I24" s="115">
        <v>39</v>
      </c>
      <c r="J24" s="116">
        <v>5.3351573187414498</v>
      </c>
    </row>
    <row r="25" spans="1:15" s="110" customFormat="1" ht="24.95" customHeight="1" x14ac:dyDescent="0.2">
      <c r="A25" s="193" t="s">
        <v>222</v>
      </c>
      <c r="B25" s="204" t="s">
        <v>159</v>
      </c>
      <c r="C25" s="113">
        <v>8.0561259411362087</v>
      </c>
      <c r="D25" s="115">
        <v>1177</v>
      </c>
      <c r="E25" s="114">
        <v>1231</v>
      </c>
      <c r="F25" s="114">
        <v>1197</v>
      </c>
      <c r="G25" s="114">
        <v>1221</v>
      </c>
      <c r="H25" s="140">
        <v>1193</v>
      </c>
      <c r="I25" s="115">
        <v>-16</v>
      </c>
      <c r="J25" s="116">
        <v>-1.3411567476948869</v>
      </c>
    </row>
    <row r="26" spans="1:15" s="110" customFormat="1" ht="24.95" customHeight="1" x14ac:dyDescent="0.2">
      <c r="A26" s="201">
        <v>782.78300000000002</v>
      </c>
      <c r="B26" s="203" t="s">
        <v>160</v>
      </c>
      <c r="C26" s="113">
        <v>9.5824777549623541E-2</v>
      </c>
      <c r="D26" s="115">
        <v>14</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1.5126625598904859</v>
      </c>
      <c r="D27" s="115">
        <v>221</v>
      </c>
      <c r="E27" s="114">
        <v>231</v>
      </c>
      <c r="F27" s="114">
        <v>235</v>
      </c>
      <c r="G27" s="114">
        <v>238</v>
      </c>
      <c r="H27" s="140">
        <v>234</v>
      </c>
      <c r="I27" s="115">
        <v>-13</v>
      </c>
      <c r="J27" s="116">
        <v>-5.5555555555555554</v>
      </c>
    </row>
    <row r="28" spans="1:15" s="110" customFormat="1" ht="24.95" customHeight="1" x14ac:dyDescent="0.2">
      <c r="A28" s="193" t="s">
        <v>163</v>
      </c>
      <c r="B28" s="199" t="s">
        <v>164</v>
      </c>
      <c r="C28" s="113">
        <v>1.4442162902121833</v>
      </c>
      <c r="D28" s="115">
        <v>211</v>
      </c>
      <c r="E28" s="114">
        <v>231</v>
      </c>
      <c r="F28" s="114">
        <v>225</v>
      </c>
      <c r="G28" s="114">
        <v>212</v>
      </c>
      <c r="H28" s="140">
        <v>218</v>
      </c>
      <c r="I28" s="115">
        <v>-7</v>
      </c>
      <c r="J28" s="116">
        <v>-3.2110091743119265</v>
      </c>
    </row>
    <row r="29" spans="1:15" s="110" customFormat="1" ht="24.95" customHeight="1" x14ac:dyDescent="0.2">
      <c r="A29" s="193">
        <v>86</v>
      </c>
      <c r="B29" s="199" t="s">
        <v>165</v>
      </c>
      <c r="C29" s="113">
        <v>3.292265571526352</v>
      </c>
      <c r="D29" s="115">
        <v>481</v>
      </c>
      <c r="E29" s="114">
        <v>473</v>
      </c>
      <c r="F29" s="114">
        <v>473</v>
      </c>
      <c r="G29" s="114">
        <v>476</v>
      </c>
      <c r="H29" s="140">
        <v>491</v>
      </c>
      <c r="I29" s="115">
        <v>-10</v>
      </c>
      <c r="J29" s="116">
        <v>-2.0366598778004072</v>
      </c>
    </row>
    <row r="30" spans="1:15" s="110" customFormat="1" ht="24.95" customHeight="1" x14ac:dyDescent="0.2">
      <c r="A30" s="193">
        <v>87.88</v>
      </c>
      <c r="B30" s="204" t="s">
        <v>166</v>
      </c>
      <c r="C30" s="113">
        <v>2.840520191649555</v>
      </c>
      <c r="D30" s="115">
        <v>415</v>
      </c>
      <c r="E30" s="114">
        <v>426</v>
      </c>
      <c r="F30" s="114">
        <v>448</v>
      </c>
      <c r="G30" s="114">
        <v>444</v>
      </c>
      <c r="H30" s="140">
        <v>476</v>
      </c>
      <c r="I30" s="115">
        <v>-61</v>
      </c>
      <c r="J30" s="116">
        <v>-12.815126050420169</v>
      </c>
    </row>
    <row r="31" spans="1:15" s="110" customFormat="1" ht="24.95" customHeight="1" x14ac:dyDescent="0.2">
      <c r="A31" s="193" t="s">
        <v>167</v>
      </c>
      <c r="B31" s="199" t="s">
        <v>168</v>
      </c>
      <c r="C31" s="113">
        <v>9.3360711841204651</v>
      </c>
      <c r="D31" s="115">
        <v>1364</v>
      </c>
      <c r="E31" s="114">
        <v>1395</v>
      </c>
      <c r="F31" s="114">
        <v>1416</v>
      </c>
      <c r="G31" s="114">
        <v>1435</v>
      </c>
      <c r="H31" s="140">
        <v>1416</v>
      </c>
      <c r="I31" s="115">
        <v>-52</v>
      </c>
      <c r="J31" s="116">
        <v>-3.6723163841807911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2.5530458590006844</v>
      </c>
      <c r="D34" s="115">
        <v>373</v>
      </c>
      <c r="E34" s="114">
        <v>378</v>
      </c>
      <c r="F34" s="114">
        <v>401</v>
      </c>
      <c r="G34" s="114">
        <v>394</v>
      </c>
      <c r="H34" s="140">
        <v>347</v>
      </c>
      <c r="I34" s="115">
        <v>26</v>
      </c>
      <c r="J34" s="116">
        <v>7.4927953890489913</v>
      </c>
    </row>
    <row r="35" spans="1:10" s="110" customFormat="1" ht="24.95" customHeight="1" x14ac:dyDescent="0.2">
      <c r="A35" s="292" t="s">
        <v>171</v>
      </c>
      <c r="B35" s="293" t="s">
        <v>172</v>
      </c>
      <c r="C35" s="113">
        <v>8.7405886379192328</v>
      </c>
      <c r="D35" s="115">
        <v>1277</v>
      </c>
      <c r="E35" s="114">
        <v>1320</v>
      </c>
      <c r="F35" s="114">
        <v>1307</v>
      </c>
      <c r="G35" s="114">
        <v>1286</v>
      </c>
      <c r="H35" s="140">
        <v>1251</v>
      </c>
      <c r="I35" s="115">
        <v>26</v>
      </c>
      <c r="J35" s="116">
        <v>2.0783373301358914</v>
      </c>
    </row>
    <row r="36" spans="1:10" s="110" customFormat="1" ht="24.95" customHeight="1" x14ac:dyDescent="0.2">
      <c r="A36" s="294" t="s">
        <v>173</v>
      </c>
      <c r="B36" s="295" t="s">
        <v>174</v>
      </c>
      <c r="C36" s="125">
        <v>88.706365503080079</v>
      </c>
      <c r="D36" s="143">
        <v>12960</v>
      </c>
      <c r="E36" s="144">
        <v>13076</v>
      </c>
      <c r="F36" s="144">
        <v>13214</v>
      </c>
      <c r="G36" s="144">
        <v>13553</v>
      </c>
      <c r="H36" s="145">
        <v>13366</v>
      </c>
      <c r="I36" s="143">
        <v>-406</v>
      </c>
      <c r="J36" s="146">
        <v>-3.0375579829417925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14610</v>
      </c>
      <c r="F11" s="264">
        <v>14774</v>
      </c>
      <c r="G11" s="264">
        <v>14922</v>
      </c>
      <c r="H11" s="264">
        <v>15233</v>
      </c>
      <c r="I11" s="265">
        <v>14964</v>
      </c>
      <c r="J11" s="263">
        <v>-354</v>
      </c>
      <c r="K11" s="266">
        <v>-2.3656776263031274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63.394934976043807</v>
      </c>
      <c r="E13" s="115">
        <v>9262</v>
      </c>
      <c r="F13" s="114">
        <v>9253</v>
      </c>
      <c r="G13" s="114">
        <v>9287</v>
      </c>
      <c r="H13" s="114">
        <v>9598</v>
      </c>
      <c r="I13" s="140">
        <v>9572</v>
      </c>
      <c r="J13" s="115">
        <v>-310</v>
      </c>
      <c r="K13" s="116">
        <v>-3.2386126201420811</v>
      </c>
    </row>
    <row r="14" spans="1:15" ht="15.95" customHeight="1" x14ac:dyDescent="0.2">
      <c r="A14" s="306" t="s">
        <v>230</v>
      </c>
      <c r="B14" s="307"/>
      <c r="C14" s="308"/>
      <c r="D14" s="113">
        <v>26.639288158795345</v>
      </c>
      <c r="E14" s="115">
        <v>3892</v>
      </c>
      <c r="F14" s="114">
        <v>4005</v>
      </c>
      <c r="G14" s="114">
        <v>4130</v>
      </c>
      <c r="H14" s="114">
        <v>4138</v>
      </c>
      <c r="I14" s="140">
        <v>3911</v>
      </c>
      <c r="J14" s="115">
        <v>-19</v>
      </c>
      <c r="K14" s="116">
        <v>-0.48580925594477115</v>
      </c>
    </row>
    <row r="15" spans="1:15" ht="15.95" customHeight="1" x14ac:dyDescent="0.2">
      <c r="A15" s="306" t="s">
        <v>231</v>
      </c>
      <c r="B15" s="307"/>
      <c r="C15" s="308"/>
      <c r="D15" s="113">
        <v>4.3121149897330593</v>
      </c>
      <c r="E15" s="115">
        <v>630</v>
      </c>
      <c r="F15" s="114">
        <v>659</v>
      </c>
      <c r="G15" s="114">
        <v>655</v>
      </c>
      <c r="H15" s="114">
        <v>643</v>
      </c>
      <c r="I15" s="140">
        <v>616</v>
      </c>
      <c r="J15" s="115">
        <v>14</v>
      </c>
      <c r="K15" s="116">
        <v>2.2727272727272729</v>
      </c>
    </row>
    <row r="16" spans="1:15" ht="15.95" customHeight="1" x14ac:dyDescent="0.2">
      <c r="A16" s="306" t="s">
        <v>232</v>
      </c>
      <c r="B16" s="307"/>
      <c r="C16" s="308"/>
      <c r="D16" s="113">
        <v>2.3887748117727585</v>
      </c>
      <c r="E16" s="115">
        <v>349</v>
      </c>
      <c r="F16" s="114">
        <v>358</v>
      </c>
      <c r="G16" s="114">
        <v>356</v>
      </c>
      <c r="H16" s="114">
        <v>349</v>
      </c>
      <c r="I16" s="140">
        <v>369</v>
      </c>
      <c r="J16" s="115">
        <v>-20</v>
      </c>
      <c r="K16" s="116">
        <v>-5.4200542005420056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1.6837782340862424</v>
      </c>
      <c r="E18" s="115">
        <v>246</v>
      </c>
      <c r="F18" s="114">
        <v>257</v>
      </c>
      <c r="G18" s="114">
        <v>276</v>
      </c>
      <c r="H18" s="114">
        <v>274</v>
      </c>
      <c r="I18" s="140">
        <v>236</v>
      </c>
      <c r="J18" s="115">
        <v>10</v>
      </c>
      <c r="K18" s="116">
        <v>4.2372881355932206</v>
      </c>
    </row>
    <row r="19" spans="1:11" ht="14.1" customHeight="1" x14ac:dyDescent="0.2">
      <c r="A19" s="306" t="s">
        <v>235</v>
      </c>
      <c r="B19" s="307" t="s">
        <v>236</v>
      </c>
      <c r="C19" s="308"/>
      <c r="D19" s="113">
        <v>0.96509240246406569</v>
      </c>
      <c r="E19" s="115">
        <v>141</v>
      </c>
      <c r="F19" s="114">
        <v>150</v>
      </c>
      <c r="G19" s="114">
        <v>168</v>
      </c>
      <c r="H19" s="114">
        <v>171</v>
      </c>
      <c r="I19" s="140">
        <v>141</v>
      </c>
      <c r="J19" s="115">
        <v>0</v>
      </c>
      <c r="K19" s="116">
        <v>0</v>
      </c>
    </row>
    <row r="20" spans="1:11" ht="14.1" customHeight="1" x14ac:dyDescent="0.2">
      <c r="A20" s="306">
        <v>12</v>
      </c>
      <c r="B20" s="307" t="s">
        <v>237</v>
      </c>
      <c r="C20" s="308"/>
      <c r="D20" s="113">
        <v>1.1909650924024642</v>
      </c>
      <c r="E20" s="115">
        <v>174</v>
      </c>
      <c r="F20" s="114">
        <v>188</v>
      </c>
      <c r="G20" s="114">
        <v>218</v>
      </c>
      <c r="H20" s="114">
        <v>216</v>
      </c>
      <c r="I20" s="140">
        <v>193</v>
      </c>
      <c r="J20" s="115">
        <v>-19</v>
      </c>
      <c r="K20" s="116">
        <v>-9.8445595854922274</v>
      </c>
    </row>
    <row r="21" spans="1:11" ht="14.1" customHeight="1" x14ac:dyDescent="0.2">
      <c r="A21" s="306">
        <v>21</v>
      </c>
      <c r="B21" s="307" t="s">
        <v>238</v>
      </c>
      <c r="C21" s="308"/>
      <c r="D21" s="113">
        <v>0.13689253935660506</v>
      </c>
      <c r="E21" s="115">
        <v>20</v>
      </c>
      <c r="F21" s="114">
        <v>15</v>
      </c>
      <c r="G21" s="114">
        <v>10</v>
      </c>
      <c r="H21" s="114">
        <v>9</v>
      </c>
      <c r="I21" s="140">
        <v>9</v>
      </c>
      <c r="J21" s="115">
        <v>11</v>
      </c>
      <c r="K21" s="116">
        <v>122.22222222222223</v>
      </c>
    </row>
    <row r="22" spans="1:11" ht="14.1" customHeight="1" x14ac:dyDescent="0.2">
      <c r="A22" s="306">
        <v>22</v>
      </c>
      <c r="B22" s="307" t="s">
        <v>239</v>
      </c>
      <c r="C22" s="308"/>
      <c r="D22" s="113">
        <v>0.23956194387405885</v>
      </c>
      <c r="E22" s="115">
        <v>35</v>
      </c>
      <c r="F22" s="114">
        <v>36</v>
      </c>
      <c r="G22" s="114">
        <v>32</v>
      </c>
      <c r="H22" s="114">
        <v>33</v>
      </c>
      <c r="I22" s="140">
        <v>35</v>
      </c>
      <c r="J22" s="115">
        <v>0</v>
      </c>
      <c r="K22" s="116">
        <v>0</v>
      </c>
    </row>
    <row r="23" spans="1:11" ht="14.1" customHeight="1" x14ac:dyDescent="0.2">
      <c r="A23" s="306">
        <v>23</v>
      </c>
      <c r="B23" s="307" t="s">
        <v>240</v>
      </c>
      <c r="C23" s="308"/>
      <c r="D23" s="113">
        <v>0.12320328542094455</v>
      </c>
      <c r="E23" s="115">
        <v>18</v>
      </c>
      <c r="F23" s="114">
        <v>21</v>
      </c>
      <c r="G23" s="114">
        <v>18</v>
      </c>
      <c r="H23" s="114">
        <v>20</v>
      </c>
      <c r="I23" s="140">
        <v>21</v>
      </c>
      <c r="J23" s="115">
        <v>-3</v>
      </c>
      <c r="K23" s="116">
        <v>-14.285714285714286</v>
      </c>
    </row>
    <row r="24" spans="1:11" ht="14.1" customHeight="1" x14ac:dyDescent="0.2">
      <c r="A24" s="306">
        <v>24</v>
      </c>
      <c r="B24" s="307" t="s">
        <v>241</v>
      </c>
      <c r="C24" s="308"/>
      <c r="D24" s="113">
        <v>0.40383299110198495</v>
      </c>
      <c r="E24" s="115">
        <v>59</v>
      </c>
      <c r="F24" s="114">
        <v>54</v>
      </c>
      <c r="G24" s="114">
        <v>51</v>
      </c>
      <c r="H24" s="114">
        <v>53</v>
      </c>
      <c r="I24" s="140">
        <v>53</v>
      </c>
      <c r="J24" s="115">
        <v>6</v>
      </c>
      <c r="K24" s="116">
        <v>11.320754716981131</v>
      </c>
    </row>
    <row r="25" spans="1:11" ht="14.1" customHeight="1" x14ac:dyDescent="0.2">
      <c r="A25" s="306">
        <v>25</v>
      </c>
      <c r="B25" s="307" t="s">
        <v>242</v>
      </c>
      <c r="C25" s="308"/>
      <c r="D25" s="113">
        <v>0.91718001368925395</v>
      </c>
      <c r="E25" s="115">
        <v>134</v>
      </c>
      <c r="F25" s="114">
        <v>149</v>
      </c>
      <c r="G25" s="114">
        <v>150</v>
      </c>
      <c r="H25" s="114">
        <v>146</v>
      </c>
      <c r="I25" s="140">
        <v>128</v>
      </c>
      <c r="J25" s="115">
        <v>6</v>
      </c>
      <c r="K25" s="116">
        <v>4.6875</v>
      </c>
    </row>
    <row r="26" spans="1:11" ht="14.1" customHeight="1" x14ac:dyDescent="0.2">
      <c r="A26" s="306">
        <v>26</v>
      </c>
      <c r="B26" s="307" t="s">
        <v>243</v>
      </c>
      <c r="C26" s="308"/>
      <c r="D26" s="113">
        <v>0.67761806981519512</v>
      </c>
      <c r="E26" s="115">
        <v>99</v>
      </c>
      <c r="F26" s="114">
        <v>101</v>
      </c>
      <c r="G26" s="114">
        <v>103</v>
      </c>
      <c r="H26" s="114">
        <v>108</v>
      </c>
      <c r="I26" s="140">
        <v>101</v>
      </c>
      <c r="J26" s="115">
        <v>-2</v>
      </c>
      <c r="K26" s="116">
        <v>-1.9801980198019802</v>
      </c>
    </row>
    <row r="27" spans="1:11" ht="14.1" customHeight="1" x14ac:dyDescent="0.2">
      <c r="A27" s="306">
        <v>27</v>
      </c>
      <c r="B27" s="307" t="s">
        <v>244</v>
      </c>
      <c r="C27" s="308"/>
      <c r="D27" s="113">
        <v>0.30800821355236141</v>
      </c>
      <c r="E27" s="115">
        <v>45</v>
      </c>
      <c r="F27" s="114">
        <v>30</v>
      </c>
      <c r="G27" s="114">
        <v>37</v>
      </c>
      <c r="H27" s="114">
        <v>43</v>
      </c>
      <c r="I27" s="140">
        <v>44</v>
      </c>
      <c r="J27" s="115">
        <v>1</v>
      </c>
      <c r="K27" s="116">
        <v>2.2727272727272729</v>
      </c>
    </row>
    <row r="28" spans="1:11" ht="14.1" customHeight="1" x14ac:dyDescent="0.2">
      <c r="A28" s="306">
        <v>28</v>
      </c>
      <c r="B28" s="307" t="s">
        <v>245</v>
      </c>
      <c r="C28" s="308"/>
      <c r="D28" s="113">
        <v>6.8446269678302529E-2</v>
      </c>
      <c r="E28" s="115">
        <v>10</v>
      </c>
      <c r="F28" s="114">
        <v>11</v>
      </c>
      <c r="G28" s="114">
        <v>9</v>
      </c>
      <c r="H28" s="114">
        <v>10</v>
      </c>
      <c r="I28" s="140">
        <v>7</v>
      </c>
      <c r="J28" s="115">
        <v>3</v>
      </c>
      <c r="K28" s="116">
        <v>42.857142857142854</v>
      </c>
    </row>
    <row r="29" spans="1:11" ht="14.1" customHeight="1" x14ac:dyDescent="0.2">
      <c r="A29" s="306">
        <v>29</v>
      </c>
      <c r="B29" s="307" t="s">
        <v>246</v>
      </c>
      <c r="C29" s="308"/>
      <c r="D29" s="113">
        <v>1.8617385352498288</v>
      </c>
      <c r="E29" s="115">
        <v>272</v>
      </c>
      <c r="F29" s="114">
        <v>338</v>
      </c>
      <c r="G29" s="114">
        <v>352</v>
      </c>
      <c r="H29" s="114">
        <v>354</v>
      </c>
      <c r="I29" s="140">
        <v>314</v>
      </c>
      <c r="J29" s="115">
        <v>-42</v>
      </c>
      <c r="K29" s="116">
        <v>-13.375796178343949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1.5879534565366187</v>
      </c>
      <c r="E31" s="115">
        <v>232</v>
      </c>
      <c r="F31" s="114">
        <v>295</v>
      </c>
      <c r="G31" s="114">
        <v>301</v>
      </c>
      <c r="H31" s="114">
        <v>307</v>
      </c>
      <c r="I31" s="140">
        <v>260</v>
      </c>
      <c r="J31" s="115">
        <v>-28</v>
      </c>
      <c r="K31" s="116">
        <v>-10.76923076923077</v>
      </c>
    </row>
    <row r="32" spans="1:11" ht="14.1" customHeight="1" x14ac:dyDescent="0.2">
      <c r="A32" s="306">
        <v>31</v>
      </c>
      <c r="B32" s="307" t="s">
        <v>251</v>
      </c>
      <c r="C32" s="308"/>
      <c r="D32" s="113">
        <v>0.21218343600273784</v>
      </c>
      <c r="E32" s="115">
        <v>31</v>
      </c>
      <c r="F32" s="114">
        <v>30</v>
      </c>
      <c r="G32" s="114">
        <v>27</v>
      </c>
      <c r="H32" s="114">
        <v>26</v>
      </c>
      <c r="I32" s="140">
        <v>25</v>
      </c>
      <c r="J32" s="115">
        <v>6</v>
      </c>
      <c r="K32" s="116">
        <v>24</v>
      </c>
    </row>
    <row r="33" spans="1:11" ht="14.1" customHeight="1" x14ac:dyDescent="0.2">
      <c r="A33" s="306">
        <v>32</v>
      </c>
      <c r="B33" s="307" t="s">
        <v>252</v>
      </c>
      <c r="C33" s="308"/>
      <c r="D33" s="113">
        <v>0.76659822039698833</v>
      </c>
      <c r="E33" s="115">
        <v>112</v>
      </c>
      <c r="F33" s="114">
        <v>119</v>
      </c>
      <c r="G33" s="114">
        <v>126</v>
      </c>
      <c r="H33" s="114">
        <v>128</v>
      </c>
      <c r="I33" s="140">
        <v>126</v>
      </c>
      <c r="J33" s="115">
        <v>-14</v>
      </c>
      <c r="K33" s="116">
        <v>-11.111111111111111</v>
      </c>
    </row>
    <row r="34" spans="1:11" ht="14.1" customHeight="1" x14ac:dyDescent="0.2">
      <c r="A34" s="306">
        <v>33</v>
      </c>
      <c r="B34" s="307" t="s">
        <v>253</v>
      </c>
      <c r="C34" s="308"/>
      <c r="D34" s="113">
        <v>0.34907597535934293</v>
      </c>
      <c r="E34" s="115">
        <v>51</v>
      </c>
      <c r="F34" s="114">
        <v>55</v>
      </c>
      <c r="G34" s="114">
        <v>57</v>
      </c>
      <c r="H34" s="114">
        <v>58</v>
      </c>
      <c r="I34" s="140">
        <v>55</v>
      </c>
      <c r="J34" s="115">
        <v>-4</v>
      </c>
      <c r="K34" s="116">
        <v>-7.2727272727272725</v>
      </c>
    </row>
    <row r="35" spans="1:11" ht="14.1" customHeight="1" x14ac:dyDescent="0.2">
      <c r="A35" s="306">
        <v>34</v>
      </c>
      <c r="B35" s="307" t="s">
        <v>254</v>
      </c>
      <c r="C35" s="308"/>
      <c r="D35" s="113">
        <v>3.4428473648186175</v>
      </c>
      <c r="E35" s="115">
        <v>503</v>
      </c>
      <c r="F35" s="114">
        <v>520</v>
      </c>
      <c r="G35" s="114">
        <v>515</v>
      </c>
      <c r="H35" s="114">
        <v>491</v>
      </c>
      <c r="I35" s="140">
        <v>494</v>
      </c>
      <c r="J35" s="115">
        <v>9</v>
      </c>
      <c r="K35" s="116">
        <v>1.8218623481781377</v>
      </c>
    </row>
    <row r="36" spans="1:11" ht="14.1" customHeight="1" x14ac:dyDescent="0.2">
      <c r="A36" s="306">
        <v>41</v>
      </c>
      <c r="B36" s="307" t="s">
        <v>255</v>
      </c>
      <c r="C36" s="308"/>
      <c r="D36" s="113">
        <v>0.2327173169062286</v>
      </c>
      <c r="E36" s="115">
        <v>34</v>
      </c>
      <c r="F36" s="114">
        <v>36</v>
      </c>
      <c r="G36" s="114">
        <v>38</v>
      </c>
      <c r="H36" s="114">
        <v>38</v>
      </c>
      <c r="I36" s="140">
        <v>41</v>
      </c>
      <c r="J36" s="115">
        <v>-7</v>
      </c>
      <c r="K36" s="116">
        <v>-17.073170731707318</v>
      </c>
    </row>
    <row r="37" spans="1:11" ht="14.1" customHeight="1" x14ac:dyDescent="0.2">
      <c r="A37" s="306">
        <v>42</v>
      </c>
      <c r="B37" s="307" t="s">
        <v>256</v>
      </c>
      <c r="C37" s="308"/>
      <c r="D37" s="113">
        <v>6.1601642710472276E-2</v>
      </c>
      <c r="E37" s="115">
        <v>9</v>
      </c>
      <c r="F37" s="114">
        <v>9</v>
      </c>
      <c r="G37" s="114">
        <v>11</v>
      </c>
      <c r="H37" s="114">
        <v>11</v>
      </c>
      <c r="I37" s="140">
        <v>11</v>
      </c>
      <c r="J37" s="115">
        <v>-2</v>
      </c>
      <c r="K37" s="116">
        <v>-18.181818181818183</v>
      </c>
    </row>
    <row r="38" spans="1:11" ht="14.1" customHeight="1" x14ac:dyDescent="0.2">
      <c r="A38" s="306">
        <v>43</v>
      </c>
      <c r="B38" s="307" t="s">
        <v>257</v>
      </c>
      <c r="C38" s="308"/>
      <c r="D38" s="113">
        <v>0.34223134839151265</v>
      </c>
      <c r="E38" s="115">
        <v>50</v>
      </c>
      <c r="F38" s="114">
        <v>41</v>
      </c>
      <c r="G38" s="114">
        <v>37</v>
      </c>
      <c r="H38" s="114">
        <v>37</v>
      </c>
      <c r="I38" s="140">
        <v>38</v>
      </c>
      <c r="J38" s="115">
        <v>12</v>
      </c>
      <c r="K38" s="116">
        <v>31.578947368421051</v>
      </c>
    </row>
    <row r="39" spans="1:11" ht="14.1" customHeight="1" x14ac:dyDescent="0.2">
      <c r="A39" s="306">
        <v>51</v>
      </c>
      <c r="B39" s="307" t="s">
        <v>258</v>
      </c>
      <c r="C39" s="308"/>
      <c r="D39" s="113">
        <v>40.855578370978783</v>
      </c>
      <c r="E39" s="115">
        <v>5969</v>
      </c>
      <c r="F39" s="114">
        <v>5788</v>
      </c>
      <c r="G39" s="114">
        <v>5726</v>
      </c>
      <c r="H39" s="114">
        <v>5969</v>
      </c>
      <c r="I39" s="140">
        <v>6193</v>
      </c>
      <c r="J39" s="115">
        <v>-224</v>
      </c>
      <c r="K39" s="116">
        <v>-3.6169869207169385</v>
      </c>
    </row>
    <row r="40" spans="1:11" ht="14.1" customHeight="1" x14ac:dyDescent="0.2">
      <c r="A40" s="306" t="s">
        <v>259</v>
      </c>
      <c r="B40" s="307" t="s">
        <v>260</v>
      </c>
      <c r="C40" s="308"/>
      <c r="D40" s="113">
        <v>40.704996577686515</v>
      </c>
      <c r="E40" s="115">
        <v>5947</v>
      </c>
      <c r="F40" s="114">
        <v>5764</v>
      </c>
      <c r="G40" s="114">
        <v>5702</v>
      </c>
      <c r="H40" s="114">
        <v>5947</v>
      </c>
      <c r="I40" s="140">
        <v>6171</v>
      </c>
      <c r="J40" s="115">
        <v>-224</v>
      </c>
      <c r="K40" s="116">
        <v>-3.6298817047480147</v>
      </c>
    </row>
    <row r="41" spans="1:11" ht="14.1" customHeight="1" x14ac:dyDescent="0.2">
      <c r="A41" s="306"/>
      <c r="B41" s="307" t="s">
        <v>261</v>
      </c>
      <c r="C41" s="308"/>
      <c r="D41" s="113">
        <v>39.958932238193022</v>
      </c>
      <c r="E41" s="115">
        <v>5838</v>
      </c>
      <c r="F41" s="114">
        <v>5655</v>
      </c>
      <c r="G41" s="114">
        <v>5590</v>
      </c>
      <c r="H41" s="114">
        <v>5835</v>
      </c>
      <c r="I41" s="140">
        <v>6064</v>
      </c>
      <c r="J41" s="115">
        <v>-226</v>
      </c>
      <c r="K41" s="116">
        <v>-3.7269129287598943</v>
      </c>
    </row>
    <row r="42" spans="1:11" ht="14.1" customHeight="1" x14ac:dyDescent="0.2">
      <c r="A42" s="306">
        <v>52</v>
      </c>
      <c r="B42" s="307" t="s">
        <v>262</v>
      </c>
      <c r="C42" s="308"/>
      <c r="D42" s="113">
        <v>2.6420260095824779</v>
      </c>
      <c r="E42" s="115">
        <v>386</v>
      </c>
      <c r="F42" s="114">
        <v>371</v>
      </c>
      <c r="G42" s="114">
        <v>391</v>
      </c>
      <c r="H42" s="114">
        <v>376</v>
      </c>
      <c r="I42" s="140">
        <v>360</v>
      </c>
      <c r="J42" s="115">
        <v>26</v>
      </c>
      <c r="K42" s="116">
        <v>7.2222222222222223</v>
      </c>
    </row>
    <row r="43" spans="1:11" ht="14.1" customHeight="1" x14ac:dyDescent="0.2">
      <c r="A43" s="306" t="s">
        <v>263</v>
      </c>
      <c r="B43" s="307" t="s">
        <v>264</v>
      </c>
      <c r="C43" s="308"/>
      <c r="D43" s="113">
        <v>2.4914442162902124</v>
      </c>
      <c r="E43" s="115">
        <v>364</v>
      </c>
      <c r="F43" s="114">
        <v>345</v>
      </c>
      <c r="G43" s="114">
        <v>365</v>
      </c>
      <c r="H43" s="114">
        <v>350</v>
      </c>
      <c r="I43" s="140">
        <v>343</v>
      </c>
      <c r="J43" s="115">
        <v>21</v>
      </c>
      <c r="K43" s="116">
        <v>6.1224489795918364</v>
      </c>
    </row>
    <row r="44" spans="1:11" ht="14.1" customHeight="1" x14ac:dyDescent="0.2">
      <c r="A44" s="306">
        <v>53</v>
      </c>
      <c r="B44" s="307" t="s">
        <v>265</v>
      </c>
      <c r="C44" s="308"/>
      <c r="D44" s="113">
        <v>0.86926762491444221</v>
      </c>
      <c r="E44" s="115">
        <v>127</v>
      </c>
      <c r="F44" s="114">
        <v>122</v>
      </c>
      <c r="G44" s="114">
        <v>124</v>
      </c>
      <c r="H44" s="114">
        <v>130</v>
      </c>
      <c r="I44" s="140">
        <v>116</v>
      </c>
      <c r="J44" s="115">
        <v>11</v>
      </c>
      <c r="K44" s="116">
        <v>9.4827586206896548</v>
      </c>
    </row>
    <row r="45" spans="1:11" ht="14.1" customHeight="1" x14ac:dyDescent="0.2">
      <c r="A45" s="306" t="s">
        <v>266</v>
      </c>
      <c r="B45" s="307" t="s">
        <v>267</v>
      </c>
      <c r="C45" s="308"/>
      <c r="D45" s="113">
        <v>0.84873374401095136</v>
      </c>
      <c r="E45" s="115">
        <v>124</v>
      </c>
      <c r="F45" s="114">
        <v>119</v>
      </c>
      <c r="G45" s="114">
        <v>121</v>
      </c>
      <c r="H45" s="114">
        <v>127</v>
      </c>
      <c r="I45" s="140">
        <v>113</v>
      </c>
      <c r="J45" s="115">
        <v>11</v>
      </c>
      <c r="K45" s="116">
        <v>9.7345132743362832</v>
      </c>
    </row>
    <row r="46" spans="1:11" ht="14.1" customHeight="1" x14ac:dyDescent="0.2">
      <c r="A46" s="306">
        <v>54</v>
      </c>
      <c r="B46" s="307" t="s">
        <v>268</v>
      </c>
      <c r="C46" s="308"/>
      <c r="D46" s="113">
        <v>7.508555783709788</v>
      </c>
      <c r="E46" s="115">
        <v>1097</v>
      </c>
      <c r="F46" s="114">
        <v>1136</v>
      </c>
      <c r="G46" s="114">
        <v>1116</v>
      </c>
      <c r="H46" s="114">
        <v>1121</v>
      </c>
      <c r="I46" s="140">
        <v>1129</v>
      </c>
      <c r="J46" s="115">
        <v>-32</v>
      </c>
      <c r="K46" s="116">
        <v>-2.8343666961913199</v>
      </c>
    </row>
    <row r="47" spans="1:11" ht="14.1" customHeight="1" x14ac:dyDescent="0.2">
      <c r="A47" s="306">
        <v>61</v>
      </c>
      <c r="B47" s="307" t="s">
        <v>269</v>
      </c>
      <c r="C47" s="308"/>
      <c r="D47" s="113">
        <v>0.60232717316906226</v>
      </c>
      <c r="E47" s="115">
        <v>88</v>
      </c>
      <c r="F47" s="114">
        <v>92</v>
      </c>
      <c r="G47" s="114">
        <v>98</v>
      </c>
      <c r="H47" s="114">
        <v>98</v>
      </c>
      <c r="I47" s="140">
        <v>89</v>
      </c>
      <c r="J47" s="115">
        <v>-1</v>
      </c>
      <c r="K47" s="116">
        <v>-1.1235955056179776</v>
      </c>
    </row>
    <row r="48" spans="1:11" ht="14.1" customHeight="1" x14ac:dyDescent="0.2">
      <c r="A48" s="306">
        <v>62</v>
      </c>
      <c r="B48" s="307" t="s">
        <v>270</v>
      </c>
      <c r="C48" s="308"/>
      <c r="D48" s="113">
        <v>7.0636550308008212</v>
      </c>
      <c r="E48" s="115">
        <v>1032</v>
      </c>
      <c r="F48" s="114">
        <v>1040</v>
      </c>
      <c r="G48" s="114">
        <v>1053</v>
      </c>
      <c r="H48" s="114">
        <v>1128</v>
      </c>
      <c r="I48" s="140">
        <v>972</v>
      </c>
      <c r="J48" s="115">
        <v>60</v>
      </c>
      <c r="K48" s="116">
        <v>6.1728395061728394</v>
      </c>
    </row>
    <row r="49" spans="1:11" ht="14.1" customHeight="1" x14ac:dyDescent="0.2">
      <c r="A49" s="306">
        <v>63</v>
      </c>
      <c r="B49" s="307" t="s">
        <v>271</v>
      </c>
      <c r="C49" s="308"/>
      <c r="D49" s="113">
        <v>5.4962354551676933</v>
      </c>
      <c r="E49" s="115">
        <v>803</v>
      </c>
      <c r="F49" s="114">
        <v>927</v>
      </c>
      <c r="G49" s="114">
        <v>1089</v>
      </c>
      <c r="H49" s="114">
        <v>1151</v>
      </c>
      <c r="I49" s="140">
        <v>952</v>
      </c>
      <c r="J49" s="115">
        <v>-149</v>
      </c>
      <c r="K49" s="116">
        <v>-15.65126050420168</v>
      </c>
    </row>
    <row r="50" spans="1:11" ht="14.1" customHeight="1" x14ac:dyDescent="0.2">
      <c r="A50" s="306" t="s">
        <v>272</v>
      </c>
      <c r="B50" s="307" t="s">
        <v>273</v>
      </c>
      <c r="C50" s="308"/>
      <c r="D50" s="113">
        <v>0.39014373716632444</v>
      </c>
      <c r="E50" s="115">
        <v>57</v>
      </c>
      <c r="F50" s="114">
        <v>62</v>
      </c>
      <c r="G50" s="114">
        <v>82</v>
      </c>
      <c r="H50" s="114">
        <v>92</v>
      </c>
      <c r="I50" s="140">
        <v>95</v>
      </c>
      <c r="J50" s="115">
        <v>-38</v>
      </c>
      <c r="K50" s="116">
        <v>-40</v>
      </c>
    </row>
    <row r="51" spans="1:11" ht="14.1" customHeight="1" x14ac:dyDescent="0.2">
      <c r="A51" s="306" t="s">
        <v>274</v>
      </c>
      <c r="B51" s="307" t="s">
        <v>275</v>
      </c>
      <c r="C51" s="308"/>
      <c r="D51" s="113">
        <v>4.6954140999315541</v>
      </c>
      <c r="E51" s="115">
        <v>686</v>
      </c>
      <c r="F51" s="114">
        <v>820</v>
      </c>
      <c r="G51" s="114">
        <v>961</v>
      </c>
      <c r="H51" s="114">
        <v>1008</v>
      </c>
      <c r="I51" s="140">
        <v>795</v>
      </c>
      <c r="J51" s="115">
        <v>-109</v>
      </c>
      <c r="K51" s="116">
        <v>-13.710691823899371</v>
      </c>
    </row>
    <row r="52" spans="1:11" ht="14.1" customHeight="1" x14ac:dyDescent="0.2">
      <c r="A52" s="306">
        <v>71</v>
      </c>
      <c r="B52" s="307" t="s">
        <v>276</v>
      </c>
      <c r="C52" s="308"/>
      <c r="D52" s="113">
        <v>10.643394934976044</v>
      </c>
      <c r="E52" s="115">
        <v>1555</v>
      </c>
      <c r="F52" s="114">
        <v>1567</v>
      </c>
      <c r="G52" s="114">
        <v>1549</v>
      </c>
      <c r="H52" s="114">
        <v>1513</v>
      </c>
      <c r="I52" s="140">
        <v>1492</v>
      </c>
      <c r="J52" s="115">
        <v>63</v>
      </c>
      <c r="K52" s="116">
        <v>4.2225201072386058</v>
      </c>
    </row>
    <row r="53" spans="1:11" ht="14.1" customHeight="1" x14ac:dyDescent="0.2">
      <c r="A53" s="306" t="s">
        <v>277</v>
      </c>
      <c r="B53" s="307" t="s">
        <v>278</v>
      </c>
      <c r="C53" s="308"/>
      <c r="D53" s="113">
        <v>1.108829568788501</v>
      </c>
      <c r="E53" s="115">
        <v>162</v>
      </c>
      <c r="F53" s="114">
        <v>167</v>
      </c>
      <c r="G53" s="114">
        <v>165</v>
      </c>
      <c r="H53" s="114">
        <v>159</v>
      </c>
      <c r="I53" s="140">
        <v>159</v>
      </c>
      <c r="J53" s="115">
        <v>3</v>
      </c>
      <c r="K53" s="116">
        <v>1.8867924528301887</v>
      </c>
    </row>
    <row r="54" spans="1:11" ht="14.1" customHeight="1" x14ac:dyDescent="0.2">
      <c r="A54" s="306" t="s">
        <v>279</v>
      </c>
      <c r="B54" s="307" t="s">
        <v>280</v>
      </c>
      <c r="C54" s="308"/>
      <c r="D54" s="113">
        <v>9.158110882956878</v>
      </c>
      <c r="E54" s="115">
        <v>1338</v>
      </c>
      <c r="F54" s="114">
        <v>1350</v>
      </c>
      <c r="G54" s="114">
        <v>1327</v>
      </c>
      <c r="H54" s="114">
        <v>1301</v>
      </c>
      <c r="I54" s="140">
        <v>1282</v>
      </c>
      <c r="J54" s="115">
        <v>56</v>
      </c>
      <c r="K54" s="116">
        <v>4.3681747269890794</v>
      </c>
    </row>
    <row r="55" spans="1:11" ht="14.1" customHeight="1" x14ac:dyDescent="0.2">
      <c r="A55" s="306">
        <v>72</v>
      </c>
      <c r="B55" s="307" t="s">
        <v>281</v>
      </c>
      <c r="C55" s="308"/>
      <c r="D55" s="113">
        <v>1.1293634496919918</v>
      </c>
      <c r="E55" s="115">
        <v>165</v>
      </c>
      <c r="F55" s="114">
        <v>173</v>
      </c>
      <c r="G55" s="114">
        <v>167</v>
      </c>
      <c r="H55" s="114">
        <v>162</v>
      </c>
      <c r="I55" s="140">
        <v>165</v>
      </c>
      <c r="J55" s="115">
        <v>0</v>
      </c>
      <c r="K55" s="116">
        <v>0</v>
      </c>
    </row>
    <row r="56" spans="1:11" ht="14.1" customHeight="1" x14ac:dyDescent="0.2">
      <c r="A56" s="306" t="s">
        <v>282</v>
      </c>
      <c r="B56" s="307" t="s">
        <v>283</v>
      </c>
      <c r="C56" s="308"/>
      <c r="D56" s="113">
        <v>0.21218343600273784</v>
      </c>
      <c r="E56" s="115">
        <v>31</v>
      </c>
      <c r="F56" s="114">
        <v>32</v>
      </c>
      <c r="G56" s="114">
        <v>31</v>
      </c>
      <c r="H56" s="114">
        <v>28</v>
      </c>
      <c r="I56" s="140">
        <v>29</v>
      </c>
      <c r="J56" s="115">
        <v>2</v>
      </c>
      <c r="K56" s="116">
        <v>6.8965517241379306</v>
      </c>
    </row>
    <row r="57" spans="1:11" ht="14.1" customHeight="1" x14ac:dyDescent="0.2">
      <c r="A57" s="306" t="s">
        <v>284</v>
      </c>
      <c r="B57" s="307" t="s">
        <v>285</v>
      </c>
      <c r="C57" s="308"/>
      <c r="D57" s="113">
        <v>0.78713210130047917</v>
      </c>
      <c r="E57" s="115">
        <v>115</v>
      </c>
      <c r="F57" s="114">
        <v>119</v>
      </c>
      <c r="G57" s="114">
        <v>116</v>
      </c>
      <c r="H57" s="114">
        <v>113</v>
      </c>
      <c r="I57" s="140">
        <v>117</v>
      </c>
      <c r="J57" s="115">
        <v>-2</v>
      </c>
      <c r="K57" s="116">
        <v>-1.7094017094017093</v>
      </c>
    </row>
    <row r="58" spans="1:11" ht="14.1" customHeight="1" x14ac:dyDescent="0.2">
      <c r="A58" s="306">
        <v>73</v>
      </c>
      <c r="B58" s="307" t="s">
        <v>286</v>
      </c>
      <c r="C58" s="308"/>
      <c r="D58" s="113">
        <v>0.41067761806981518</v>
      </c>
      <c r="E58" s="115">
        <v>60</v>
      </c>
      <c r="F58" s="114">
        <v>58</v>
      </c>
      <c r="G58" s="114">
        <v>57</v>
      </c>
      <c r="H58" s="114">
        <v>65</v>
      </c>
      <c r="I58" s="140">
        <v>70</v>
      </c>
      <c r="J58" s="115">
        <v>-10</v>
      </c>
      <c r="K58" s="116">
        <v>-14.285714285714286</v>
      </c>
    </row>
    <row r="59" spans="1:11" ht="14.1" customHeight="1" x14ac:dyDescent="0.2">
      <c r="A59" s="306" t="s">
        <v>287</v>
      </c>
      <c r="B59" s="307" t="s">
        <v>288</v>
      </c>
      <c r="C59" s="308"/>
      <c r="D59" s="113">
        <v>0.2806297056810404</v>
      </c>
      <c r="E59" s="115">
        <v>41</v>
      </c>
      <c r="F59" s="114">
        <v>40</v>
      </c>
      <c r="G59" s="114">
        <v>39</v>
      </c>
      <c r="H59" s="114">
        <v>44</v>
      </c>
      <c r="I59" s="140">
        <v>45</v>
      </c>
      <c r="J59" s="115">
        <v>-4</v>
      </c>
      <c r="K59" s="116">
        <v>-8.8888888888888893</v>
      </c>
    </row>
    <row r="60" spans="1:11" ht="14.1" customHeight="1" x14ac:dyDescent="0.2">
      <c r="A60" s="306">
        <v>81</v>
      </c>
      <c r="B60" s="307" t="s">
        <v>289</v>
      </c>
      <c r="C60" s="308"/>
      <c r="D60" s="113">
        <v>2.3066392881587952</v>
      </c>
      <c r="E60" s="115">
        <v>337</v>
      </c>
      <c r="F60" s="114">
        <v>332</v>
      </c>
      <c r="G60" s="114">
        <v>343</v>
      </c>
      <c r="H60" s="114">
        <v>336</v>
      </c>
      <c r="I60" s="140">
        <v>337</v>
      </c>
      <c r="J60" s="115">
        <v>0</v>
      </c>
      <c r="K60" s="116">
        <v>0</v>
      </c>
    </row>
    <row r="61" spans="1:11" ht="14.1" customHeight="1" x14ac:dyDescent="0.2">
      <c r="A61" s="306" t="s">
        <v>290</v>
      </c>
      <c r="B61" s="307" t="s">
        <v>291</v>
      </c>
      <c r="C61" s="308"/>
      <c r="D61" s="113">
        <v>0.52019164955509922</v>
      </c>
      <c r="E61" s="115">
        <v>76</v>
      </c>
      <c r="F61" s="114">
        <v>71</v>
      </c>
      <c r="G61" s="114">
        <v>74</v>
      </c>
      <c r="H61" s="114">
        <v>70</v>
      </c>
      <c r="I61" s="140">
        <v>80</v>
      </c>
      <c r="J61" s="115">
        <v>-4</v>
      </c>
      <c r="K61" s="116">
        <v>-5</v>
      </c>
    </row>
    <row r="62" spans="1:11" ht="14.1" customHeight="1" x14ac:dyDescent="0.2">
      <c r="A62" s="306" t="s">
        <v>292</v>
      </c>
      <c r="B62" s="307" t="s">
        <v>293</v>
      </c>
      <c r="C62" s="308"/>
      <c r="D62" s="113">
        <v>1.1156741957563312</v>
      </c>
      <c r="E62" s="115">
        <v>163</v>
      </c>
      <c r="F62" s="114">
        <v>162</v>
      </c>
      <c r="G62" s="114">
        <v>165</v>
      </c>
      <c r="H62" s="114">
        <v>155</v>
      </c>
      <c r="I62" s="140">
        <v>152</v>
      </c>
      <c r="J62" s="115">
        <v>11</v>
      </c>
      <c r="K62" s="116">
        <v>7.2368421052631575</v>
      </c>
    </row>
    <row r="63" spans="1:11" ht="14.1" customHeight="1" x14ac:dyDescent="0.2">
      <c r="A63" s="306"/>
      <c r="B63" s="307" t="s">
        <v>294</v>
      </c>
      <c r="C63" s="308"/>
      <c r="D63" s="113">
        <v>0.93771389459274468</v>
      </c>
      <c r="E63" s="115">
        <v>137</v>
      </c>
      <c r="F63" s="114">
        <v>138</v>
      </c>
      <c r="G63" s="114">
        <v>139</v>
      </c>
      <c r="H63" s="114">
        <v>130</v>
      </c>
      <c r="I63" s="140">
        <v>128</v>
      </c>
      <c r="J63" s="115">
        <v>9</v>
      </c>
      <c r="K63" s="116">
        <v>7.03125</v>
      </c>
    </row>
    <row r="64" spans="1:11" ht="14.1" customHeight="1" x14ac:dyDescent="0.2">
      <c r="A64" s="306" t="s">
        <v>295</v>
      </c>
      <c r="B64" s="307" t="s">
        <v>296</v>
      </c>
      <c r="C64" s="308"/>
      <c r="D64" s="113">
        <v>3.4223134839151265E-2</v>
      </c>
      <c r="E64" s="115">
        <v>5</v>
      </c>
      <c r="F64" s="114">
        <v>5</v>
      </c>
      <c r="G64" s="114">
        <v>4</v>
      </c>
      <c r="H64" s="114">
        <v>6</v>
      </c>
      <c r="I64" s="140">
        <v>6</v>
      </c>
      <c r="J64" s="115">
        <v>-1</v>
      </c>
      <c r="K64" s="116">
        <v>-16.666666666666668</v>
      </c>
    </row>
    <row r="65" spans="1:11" ht="14.1" customHeight="1" x14ac:dyDescent="0.2">
      <c r="A65" s="306" t="s">
        <v>297</v>
      </c>
      <c r="B65" s="307" t="s">
        <v>298</v>
      </c>
      <c r="C65" s="308"/>
      <c r="D65" s="113">
        <v>0.41067761806981518</v>
      </c>
      <c r="E65" s="115">
        <v>60</v>
      </c>
      <c r="F65" s="114">
        <v>62</v>
      </c>
      <c r="G65" s="114">
        <v>68</v>
      </c>
      <c r="H65" s="114">
        <v>69</v>
      </c>
      <c r="I65" s="140">
        <v>66</v>
      </c>
      <c r="J65" s="115">
        <v>-6</v>
      </c>
      <c r="K65" s="116">
        <v>-9.0909090909090917</v>
      </c>
    </row>
    <row r="66" spans="1:11" ht="14.1" customHeight="1" x14ac:dyDescent="0.2">
      <c r="A66" s="306">
        <v>82</v>
      </c>
      <c r="B66" s="307" t="s">
        <v>299</v>
      </c>
      <c r="C66" s="308"/>
      <c r="D66" s="113">
        <v>0.99931553730321698</v>
      </c>
      <c r="E66" s="115">
        <v>146</v>
      </c>
      <c r="F66" s="114">
        <v>156</v>
      </c>
      <c r="G66" s="114">
        <v>161</v>
      </c>
      <c r="H66" s="114">
        <v>157</v>
      </c>
      <c r="I66" s="140">
        <v>162</v>
      </c>
      <c r="J66" s="115">
        <v>-16</v>
      </c>
      <c r="K66" s="116">
        <v>-9.8765432098765427</v>
      </c>
    </row>
    <row r="67" spans="1:11" ht="14.1" customHeight="1" x14ac:dyDescent="0.2">
      <c r="A67" s="306" t="s">
        <v>300</v>
      </c>
      <c r="B67" s="307" t="s">
        <v>301</v>
      </c>
      <c r="C67" s="308"/>
      <c r="D67" s="113">
        <v>0.69815195071868585</v>
      </c>
      <c r="E67" s="115">
        <v>102</v>
      </c>
      <c r="F67" s="114">
        <v>109</v>
      </c>
      <c r="G67" s="114">
        <v>111</v>
      </c>
      <c r="H67" s="114">
        <v>107</v>
      </c>
      <c r="I67" s="140">
        <v>111</v>
      </c>
      <c r="J67" s="115">
        <v>-9</v>
      </c>
      <c r="K67" s="116">
        <v>-8.1081081081081088</v>
      </c>
    </row>
    <row r="68" spans="1:11" ht="14.1" customHeight="1" x14ac:dyDescent="0.2">
      <c r="A68" s="306" t="s">
        <v>302</v>
      </c>
      <c r="B68" s="307" t="s">
        <v>303</v>
      </c>
      <c r="C68" s="308"/>
      <c r="D68" s="113">
        <v>0.17796030116358658</v>
      </c>
      <c r="E68" s="115">
        <v>26</v>
      </c>
      <c r="F68" s="114">
        <v>30</v>
      </c>
      <c r="G68" s="114">
        <v>31</v>
      </c>
      <c r="H68" s="114">
        <v>31</v>
      </c>
      <c r="I68" s="140">
        <v>30</v>
      </c>
      <c r="J68" s="115">
        <v>-4</v>
      </c>
      <c r="K68" s="116">
        <v>-13.333333333333334</v>
      </c>
    </row>
    <row r="69" spans="1:11" ht="14.1" customHeight="1" x14ac:dyDescent="0.2">
      <c r="A69" s="306">
        <v>83</v>
      </c>
      <c r="B69" s="307" t="s">
        <v>304</v>
      </c>
      <c r="C69" s="308"/>
      <c r="D69" s="113">
        <v>1.375770020533881</v>
      </c>
      <c r="E69" s="115">
        <v>201</v>
      </c>
      <c r="F69" s="114">
        <v>203</v>
      </c>
      <c r="G69" s="114">
        <v>198</v>
      </c>
      <c r="H69" s="114">
        <v>191</v>
      </c>
      <c r="I69" s="140">
        <v>210</v>
      </c>
      <c r="J69" s="115">
        <v>-9</v>
      </c>
      <c r="K69" s="116">
        <v>-4.2857142857142856</v>
      </c>
    </row>
    <row r="70" spans="1:11" ht="14.1" customHeight="1" x14ac:dyDescent="0.2">
      <c r="A70" s="306" t="s">
        <v>305</v>
      </c>
      <c r="B70" s="307" t="s">
        <v>306</v>
      </c>
      <c r="C70" s="308"/>
      <c r="D70" s="113">
        <v>0.88295687885010266</v>
      </c>
      <c r="E70" s="115">
        <v>129</v>
      </c>
      <c r="F70" s="114">
        <v>125</v>
      </c>
      <c r="G70" s="114">
        <v>127</v>
      </c>
      <c r="H70" s="114">
        <v>120</v>
      </c>
      <c r="I70" s="140">
        <v>135</v>
      </c>
      <c r="J70" s="115">
        <v>-6</v>
      </c>
      <c r="K70" s="116">
        <v>-4.4444444444444446</v>
      </c>
    </row>
    <row r="71" spans="1:11" ht="14.1" customHeight="1" x14ac:dyDescent="0.2">
      <c r="A71" s="306"/>
      <c r="B71" s="307" t="s">
        <v>307</v>
      </c>
      <c r="C71" s="308"/>
      <c r="D71" s="113">
        <v>0.55441478439425051</v>
      </c>
      <c r="E71" s="115">
        <v>81</v>
      </c>
      <c r="F71" s="114">
        <v>74</v>
      </c>
      <c r="G71" s="114">
        <v>72</v>
      </c>
      <c r="H71" s="114">
        <v>73</v>
      </c>
      <c r="I71" s="140">
        <v>77</v>
      </c>
      <c r="J71" s="115">
        <v>4</v>
      </c>
      <c r="K71" s="116">
        <v>5.1948051948051948</v>
      </c>
    </row>
    <row r="72" spans="1:11" ht="14.1" customHeight="1" x14ac:dyDescent="0.2">
      <c r="A72" s="306">
        <v>84</v>
      </c>
      <c r="B72" s="307" t="s">
        <v>308</v>
      </c>
      <c r="C72" s="308"/>
      <c r="D72" s="113">
        <v>1.0335386721423683</v>
      </c>
      <c r="E72" s="115">
        <v>151</v>
      </c>
      <c r="F72" s="114">
        <v>177</v>
      </c>
      <c r="G72" s="114">
        <v>165</v>
      </c>
      <c r="H72" s="114">
        <v>159</v>
      </c>
      <c r="I72" s="140">
        <v>168</v>
      </c>
      <c r="J72" s="115">
        <v>-17</v>
      </c>
      <c r="K72" s="116">
        <v>-10.119047619047619</v>
      </c>
    </row>
    <row r="73" spans="1:11" ht="14.1" customHeight="1" x14ac:dyDescent="0.2">
      <c r="A73" s="306" t="s">
        <v>309</v>
      </c>
      <c r="B73" s="307" t="s">
        <v>310</v>
      </c>
      <c r="C73" s="308"/>
      <c r="D73" s="113">
        <v>0.18480492813141683</v>
      </c>
      <c r="E73" s="115">
        <v>27</v>
      </c>
      <c r="F73" s="114">
        <v>41</v>
      </c>
      <c r="G73" s="114">
        <v>40</v>
      </c>
      <c r="H73" s="114">
        <v>39</v>
      </c>
      <c r="I73" s="140">
        <v>38</v>
      </c>
      <c r="J73" s="115">
        <v>-11</v>
      </c>
      <c r="K73" s="116">
        <v>-28.94736842105263</v>
      </c>
    </row>
    <row r="74" spans="1:11" ht="14.1" customHeight="1" x14ac:dyDescent="0.2">
      <c r="A74" s="306" t="s">
        <v>311</v>
      </c>
      <c r="B74" s="307" t="s">
        <v>312</v>
      </c>
      <c r="C74" s="308"/>
      <c r="D74" s="113">
        <v>2.7378507871321012E-2</v>
      </c>
      <c r="E74" s="115">
        <v>4</v>
      </c>
      <c r="F74" s="114">
        <v>3</v>
      </c>
      <c r="G74" s="114" t="s">
        <v>513</v>
      </c>
      <c r="H74" s="114">
        <v>3</v>
      </c>
      <c r="I74" s="140">
        <v>3</v>
      </c>
      <c r="J74" s="115">
        <v>1</v>
      </c>
      <c r="K74" s="116">
        <v>33.333333333333336</v>
      </c>
    </row>
    <row r="75" spans="1:11" ht="14.1" customHeight="1" x14ac:dyDescent="0.2">
      <c r="A75" s="306" t="s">
        <v>313</v>
      </c>
      <c r="B75" s="307" t="s">
        <v>314</v>
      </c>
      <c r="C75" s="308"/>
      <c r="D75" s="113">
        <v>3.4223134839151265E-2</v>
      </c>
      <c r="E75" s="115">
        <v>5</v>
      </c>
      <c r="F75" s="114">
        <v>4</v>
      </c>
      <c r="G75" s="114" t="s">
        <v>513</v>
      </c>
      <c r="H75" s="114">
        <v>3</v>
      </c>
      <c r="I75" s="140">
        <v>5</v>
      </c>
      <c r="J75" s="115">
        <v>0</v>
      </c>
      <c r="K75" s="116">
        <v>0</v>
      </c>
    </row>
    <row r="76" spans="1:11" ht="14.1" customHeight="1" x14ac:dyDescent="0.2">
      <c r="A76" s="306">
        <v>91</v>
      </c>
      <c r="B76" s="307" t="s">
        <v>315</v>
      </c>
      <c r="C76" s="308"/>
      <c r="D76" s="113" t="s">
        <v>513</v>
      </c>
      <c r="E76" s="115" t="s">
        <v>513</v>
      </c>
      <c r="F76" s="114" t="s">
        <v>513</v>
      </c>
      <c r="G76" s="114" t="s">
        <v>513</v>
      </c>
      <c r="H76" s="114" t="s">
        <v>513</v>
      </c>
      <c r="I76" s="140">
        <v>12</v>
      </c>
      <c r="J76" s="115" t="s">
        <v>513</v>
      </c>
      <c r="K76" s="116" t="s">
        <v>513</v>
      </c>
    </row>
    <row r="77" spans="1:11" ht="14.1" customHeight="1" x14ac:dyDescent="0.2">
      <c r="A77" s="306">
        <v>92</v>
      </c>
      <c r="B77" s="307" t="s">
        <v>316</v>
      </c>
      <c r="C77" s="308"/>
      <c r="D77" s="113">
        <v>0.24640657084188911</v>
      </c>
      <c r="E77" s="115">
        <v>36</v>
      </c>
      <c r="F77" s="114">
        <v>34</v>
      </c>
      <c r="G77" s="114">
        <v>38</v>
      </c>
      <c r="H77" s="114">
        <v>41</v>
      </c>
      <c r="I77" s="140">
        <v>38</v>
      </c>
      <c r="J77" s="115">
        <v>-2</v>
      </c>
      <c r="K77" s="116">
        <v>-5.2631578947368425</v>
      </c>
    </row>
    <row r="78" spans="1:11" ht="14.1" customHeight="1" x14ac:dyDescent="0.2">
      <c r="A78" s="306">
        <v>93</v>
      </c>
      <c r="B78" s="307" t="s">
        <v>317</v>
      </c>
      <c r="C78" s="308"/>
      <c r="D78" s="113">
        <v>6.8446269678302529E-2</v>
      </c>
      <c r="E78" s="115">
        <v>10</v>
      </c>
      <c r="F78" s="114">
        <v>15</v>
      </c>
      <c r="G78" s="114">
        <v>14</v>
      </c>
      <c r="H78" s="114">
        <v>13</v>
      </c>
      <c r="I78" s="140">
        <v>11</v>
      </c>
      <c r="J78" s="115">
        <v>-1</v>
      </c>
      <c r="K78" s="116">
        <v>-9.0909090909090917</v>
      </c>
    </row>
    <row r="79" spans="1:11" ht="14.1" customHeight="1" x14ac:dyDescent="0.2">
      <c r="A79" s="306">
        <v>94</v>
      </c>
      <c r="B79" s="307" t="s">
        <v>318</v>
      </c>
      <c r="C79" s="308"/>
      <c r="D79" s="113">
        <v>0.43121149897330596</v>
      </c>
      <c r="E79" s="115">
        <v>63</v>
      </c>
      <c r="F79" s="114">
        <v>69</v>
      </c>
      <c r="G79" s="114">
        <v>64</v>
      </c>
      <c r="H79" s="114">
        <v>55</v>
      </c>
      <c r="I79" s="140">
        <v>58</v>
      </c>
      <c r="J79" s="115">
        <v>5</v>
      </c>
      <c r="K79" s="116">
        <v>8.6206896551724146</v>
      </c>
    </row>
    <row r="80" spans="1:11" ht="14.1" customHeight="1" x14ac:dyDescent="0.2">
      <c r="A80" s="306" t="s">
        <v>319</v>
      </c>
      <c r="B80" s="307" t="s">
        <v>320</v>
      </c>
      <c r="C80" s="308"/>
      <c r="D80" s="113" t="s">
        <v>513</v>
      </c>
      <c r="E80" s="115" t="s">
        <v>513</v>
      </c>
      <c r="F80" s="114" t="s">
        <v>513</v>
      </c>
      <c r="G80" s="114" t="s">
        <v>513</v>
      </c>
      <c r="H80" s="114" t="s">
        <v>513</v>
      </c>
      <c r="I80" s="140">
        <v>3</v>
      </c>
      <c r="J80" s="115" t="s">
        <v>513</v>
      </c>
      <c r="K80" s="116" t="s">
        <v>513</v>
      </c>
    </row>
    <row r="81" spans="1:11" ht="14.1" customHeight="1" x14ac:dyDescent="0.2">
      <c r="A81" s="310" t="s">
        <v>321</v>
      </c>
      <c r="B81" s="311" t="s">
        <v>333</v>
      </c>
      <c r="C81" s="312"/>
      <c r="D81" s="125">
        <v>3.2648870636550309</v>
      </c>
      <c r="E81" s="143">
        <v>477</v>
      </c>
      <c r="F81" s="144">
        <v>499</v>
      </c>
      <c r="G81" s="144">
        <v>494</v>
      </c>
      <c r="H81" s="144">
        <v>505</v>
      </c>
      <c r="I81" s="145">
        <v>496</v>
      </c>
      <c r="J81" s="143">
        <v>-19</v>
      </c>
      <c r="K81" s="146">
        <v>-3.8306451612903225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4993</v>
      </c>
      <c r="G12" s="536">
        <v>4399</v>
      </c>
      <c r="H12" s="536">
        <v>5641</v>
      </c>
      <c r="I12" s="536">
        <v>5073</v>
      </c>
      <c r="J12" s="537">
        <v>5773</v>
      </c>
      <c r="K12" s="538">
        <v>-780</v>
      </c>
      <c r="L12" s="349">
        <v>-13.511172700502339</v>
      </c>
    </row>
    <row r="13" spans="1:17" s="110" customFormat="1" ht="15" customHeight="1" x14ac:dyDescent="0.2">
      <c r="A13" s="350" t="s">
        <v>344</v>
      </c>
      <c r="B13" s="351" t="s">
        <v>345</v>
      </c>
      <c r="C13" s="347"/>
      <c r="D13" s="347"/>
      <c r="E13" s="348"/>
      <c r="F13" s="536">
        <v>2876</v>
      </c>
      <c r="G13" s="536">
        <v>2310</v>
      </c>
      <c r="H13" s="536">
        <v>3015</v>
      </c>
      <c r="I13" s="536">
        <v>2827</v>
      </c>
      <c r="J13" s="537">
        <v>3329</v>
      </c>
      <c r="K13" s="538">
        <v>-453</v>
      </c>
      <c r="L13" s="349">
        <v>-13.607689996996095</v>
      </c>
    </row>
    <row r="14" spans="1:17" s="110" customFormat="1" ht="22.5" customHeight="1" x14ac:dyDescent="0.2">
      <c r="A14" s="350"/>
      <c r="B14" s="351" t="s">
        <v>346</v>
      </c>
      <c r="C14" s="347"/>
      <c r="D14" s="347"/>
      <c r="E14" s="348"/>
      <c r="F14" s="536">
        <v>2117</v>
      </c>
      <c r="G14" s="536">
        <v>2089</v>
      </c>
      <c r="H14" s="536">
        <v>2626</v>
      </c>
      <c r="I14" s="536">
        <v>2246</v>
      </c>
      <c r="J14" s="537">
        <v>2444</v>
      </c>
      <c r="K14" s="538">
        <v>-327</v>
      </c>
      <c r="L14" s="349">
        <v>-13.379705400981997</v>
      </c>
    </row>
    <row r="15" spans="1:17" s="110" customFormat="1" ht="15" customHeight="1" x14ac:dyDescent="0.2">
      <c r="A15" s="350" t="s">
        <v>347</v>
      </c>
      <c r="B15" s="351" t="s">
        <v>108</v>
      </c>
      <c r="C15" s="347"/>
      <c r="D15" s="347"/>
      <c r="E15" s="348"/>
      <c r="F15" s="536">
        <v>902</v>
      </c>
      <c r="G15" s="536">
        <v>950</v>
      </c>
      <c r="H15" s="536">
        <v>1612</v>
      </c>
      <c r="I15" s="536">
        <v>886</v>
      </c>
      <c r="J15" s="537">
        <v>898</v>
      </c>
      <c r="K15" s="538">
        <v>4</v>
      </c>
      <c r="L15" s="349">
        <v>0.44543429844097998</v>
      </c>
    </row>
    <row r="16" spans="1:17" s="110" customFormat="1" ht="15" customHeight="1" x14ac:dyDescent="0.2">
      <c r="A16" s="350"/>
      <c r="B16" s="351" t="s">
        <v>109</v>
      </c>
      <c r="C16" s="347"/>
      <c r="D16" s="347"/>
      <c r="E16" s="348"/>
      <c r="F16" s="536">
        <v>3354</v>
      </c>
      <c r="G16" s="536">
        <v>2931</v>
      </c>
      <c r="H16" s="536">
        <v>3397</v>
      </c>
      <c r="I16" s="536">
        <v>3471</v>
      </c>
      <c r="J16" s="537">
        <v>4119</v>
      </c>
      <c r="K16" s="538">
        <v>-765</v>
      </c>
      <c r="L16" s="349">
        <v>-18.572469045884922</v>
      </c>
    </row>
    <row r="17" spans="1:12" s="110" customFormat="1" ht="15" customHeight="1" x14ac:dyDescent="0.2">
      <c r="A17" s="350"/>
      <c r="B17" s="351" t="s">
        <v>110</v>
      </c>
      <c r="C17" s="347"/>
      <c r="D17" s="347"/>
      <c r="E17" s="348"/>
      <c r="F17" s="536">
        <v>649</v>
      </c>
      <c r="G17" s="536">
        <v>453</v>
      </c>
      <c r="H17" s="536">
        <v>553</v>
      </c>
      <c r="I17" s="536">
        <v>643</v>
      </c>
      <c r="J17" s="537">
        <v>677</v>
      </c>
      <c r="K17" s="538">
        <v>-28</v>
      </c>
      <c r="L17" s="349">
        <v>-4.1358936484490396</v>
      </c>
    </row>
    <row r="18" spans="1:12" s="110" customFormat="1" ht="15" customHeight="1" x14ac:dyDescent="0.2">
      <c r="A18" s="350"/>
      <c r="B18" s="351" t="s">
        <v>111</v>
      </c>
      <c r="C18" s="347"/>
      <c r="D18" s="347"/>
      <c r="E18" s="348"/>
      <c r="F18" s="536">
        <v>88</v>
      </c>
      <c r="G18" s="536">
        <v>65</v>
      </c>
      <c r="H18" s="536">
        <v>79</v>
      </c>
      <c r="I18" s="536">
        <v>73</v>
      </c>
      <c r="J18" s="537">
        <v>79</v>
      </c>
      <c r="K18" s="538">
        <v>9</v>
      </c>
      <c r="L18" s="349">
        <v>11.39240506329114</v>
      </c>
    </row>
    <row r="19" spans="1:12" s="110" customFormat="1" ht="15" customHeight="1" x14ac:dyDescent="0.2">
      <c r="A19" s="118" t="s">
        <v>113</v>
      </c>
      <c r="B19" s="119" t="s">
        <v>181</v>
      </c>
      <c r="C19" s="347"/>
      <c r="D19" s="347"/>
      <c r="E19" s="348"/>
      <c r="F19" s="536">
        <v>2753</v>
      </c>
      <c r="G19" s="536">
        <v>2344</v>
      </c>
      <c r="H19" s="536">
        <v>3209</v>
      </c>
      <c r="I19" s="536">
        <v>2758</v>
      </c>
      <c r="J19" s="537">
        <v>3390</v>
      </c>
      <c r="K19" s="538">
        <v>-637</v>
      </c>
      <c r="L19" s="349">
        <v>-18.790560471976402</v>
      </c>
    </row>
    <row r="20" spans="1:12" s="110" customFormat="1" ht="15" customHeight="1" x14ac:dyDescent="0.2">
      <c r="A20" s="118"/>
      <c r="B20" s="119" t="s">
        <v>182</v>
      </c>
      <c r="C20" s="347"/>
      <c r="D20" s="347"/>
      <c r="E20" s="348"/>
      <c r="F20" s="536">
        <v>2240</v>
      </c>
      <c r="G20" s="536">
        <v>2055</v>
      </c>
      <c r="H20" s="536">
        <v>2432</v>
      </c>
      <c r="I20" s="536">
        <v>2315</v>
      </c>
      <c r="J20" s="537">
        <v>2383</v>
      </c>
      <c r="K20" s="538">
        <v>-143</v>
      </c>
      <c r="L20" s="349">
        <v>-6.00083927822073</v>
      </c>
    </row>
    <row r="21" spans="1:12" s="110" customFormat="1" ht="15" customHeight="1" x14ac:dyDescent="0.2">
      <c r="A21" s="118" t="s">
        <v>113</v>
      </c>
      <c r="B21" s="119" t="s">
        <v>116</v>
      </c>
      <c r="C21" s="347"/>
      <c r="D21" s="347"/>
      <c r="E21" s="348"/>
      <c r="F21" s="536">
        <v>3804</v>
      </c>
      <c r="G21" s="536">
        <v>3400</v>
      </c>
      <c r="H21" s="536">
        <v>4491</v>
      </c>
      <c r="I21" s="536">
        <v>4010</v>
      </c>
      <c r="J21" s="537">
        <v>4690</v>
      </c>
      <c r="K21" s="538">
        <v>-886</v>
      </c>
      <c r="L21" s="349">
        <v>-18.891257995735607</v>
      </c>
    </row>
    <row r="22" spans="1:12" s="110" customFormat="1" ht="15" customHeight="1" x14ac:dyDescent="0.2">
      <c r="A22" s="118"/>
      <c r="B22" s="119" t="s">
        <v>117</v>
      </c>
      <c r="C22" s="347"/>
      <c r="D22" s="347"/>
      <c r="E22" s="348"/>
      <c r="F22" s="536">
        <v>1184</v>
      </c>
      <c r="G22" s="536">
        <v>995</v>
      </c>
      <c r="H22" s="536">
        <v>1146</v>
      </c>
      <c r="I22" s="536">
        <v>1057</v>
      </c>
      <c r="J22" s="537">
        <v>1077</v>
      </c>
      <c r="K22" s="538">
        <v>107</v>
      </c>
      <c r="L22" s="349">
        <v>9.9350046425255343</v>
      </c>
    </row>
    <row r="23" spans="1:12" s="110" customFormat="1" ht="15" customHeight="1" x14ac:dyDescent="0.2">
      <c r="A23" s="352" t="s">
        <v>347</v>
      </c>
      <c r="B23" s="353" t="s">
        <v>193</v>
      </c>
      <c r="C23" s="354"/>
      <c r="D23" s="354"/>
      <c r="E23" s="355"/>
      <c r="F23" s="539">
        <v>60</v>
      </c>
      <c r="G23" s="539">
        <v>265</v>
      </c>
      <c r="H23" s="539">
        <v>681</v>
      </c>
      <c r="I23" s="539">
        <v>48</v>
      </c>
      <c r="J23" s="540">
        <v>91</v>
      </c>
      <c r="K23" s="541">
        <v>-31</v>
      </c>
      <c r="L23" s="356">
        <v>-34.065934065934066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35.799999999999997</v>
      </c>
      <c r="G25" s="542">
        <v>37.1</v>
      </c>
      <c r="H25" s="542">
        <v>38.299999999999997</v>
      </c>
      <c r="I25" s="542">
        <v>37</v>
      </c>
      <c r="J25" s="542">
        <v>35.700000000000003</v>
      </c>
      <c r="K25" s="543" t="s">
        <v>349</v>
      </c>
      <c r="L25" s="364">
        <v>9.9999999999994316E-2</v>
      </c>
    </row>
    <row r="26" spans="1:12" s="110" customFormat="1" ht="15" customHeight="1" x14ac:dyDescent="0.2">
      <c r="A26" s="365" t="s">
        <v>105</v>
      </c>
      <c r="B26" s="366" t="s">
        <v>345</v>
      </c>
      <c r="C26" s="362"/>
      <c r="D26" s="362"/>
      <c r="E26" s="363"/>
      <c r="F26" s="542">
        <v>33.4</v>
      </c>
      <c r="G26" s="542">
        <v>38</v>
      </c>
      <c r="H26" s="542">
        <v>34.5</v>
      </c>
      <c r="I26" s="542">
        <v>35</v>
      </c>
      <c r="J26" s="544">
        <v>32.200000000000003</v>
      </c>
      <c r="K26" s="543" t="s">
        <v>349</v>
      </c>
      <c r="L26" s="364">
        <v>1.1999999999999957</v>
      </c>
    </row>
    <row r="27" spans="1:12" s="110" customFormat="1" ht="15" customHeight="1" x14ac:dyDescent="0.2">
      <c r="A27" s="365"/>
      <c r="B27" s="366" t="s">
        <v>346</v>
      </c>
      <c r="C27" s="362"/>
      <c r="D27" s="362"/>
      <c r="E27" s="363"/>
      <c r="F27" s="542">
        <v>38.9</v>
      </c>
      <c r="G27" s="542">
        <v>36.1</v>
      </c>
      <c r="H27" s="542">
        <v>42.3</v>
      </c>
      <c r="I27" s="542">
        <v>39.4</v>
      </c>
      <c r="J27" s="542">
        <v>40.5</v>
      </c>
      <c r="K27" s="543" t="s">
        <v>349</v>
      </c>
      <c r="L27" s="364">
        <v>-1.6000000000000014</v>
      </c>
    </row>
    <row r="28" spans="1:12" s="110" customFormat="1" ht="15" customHeight="1" x14ac:dyDescent="0.2">
      <c r="A28" s="365" t="s">
        <v>113</v>
      </c>
      <c r="B28" s="366" t="s">
        <v>108</v>
      </c>
      <c r="C28" s="362"/>
      <c r="D28" s="362"/>
      <c r="E28" s="363"/>
      <c r="F28" s="542">
        <v>51.9</v>
      </c>
      <c r="G28" s="542">
        <v>46.3</v>
      </c>
      <c r="H28" s="542">
        <v>48.8</v>
      </c>
      <c r="I28" s="542">
        <v>48.9</v>
      </c>
      <c r="J28" s="542">
        <v>46.5</v>
      </c>
      <c r="K28" s="543" t="s">
        <v>349</v>
      </c>
      <c r="L28" s="364">
        <v>5.3999999999999986</v>
      </c>
    </row>
    <row r="29" spans="1:12" s="110" customFormat="1" ht="11.25" x14ac:dyDescent="0.2">
      <c r="A29" s="365"/>
      <c r="B29" s="366" t="s">
        <v>109</v>
      </c>
      <c r="C29" s="362"/>
      <c r="D29" s="362"/>
      <c r="E29" s="363"/>
      <c r="F29" s="542">
        <v>32.200000000000003</v>
      </c>
      <c r="G29" s="542">
        <v>35</v>
      </c>
      <c r="H29" s="542">
        <v>35.5</v>
      </c>
      <c r="I29" s="542">
        <v>34.1</v>
      </c>
      <c r="J29" s="544">
        <v>34.4</v>
      </c>
      <c r="K29" s="543" t="s">
        <v>349</v>
      </c>
      <c r="L29" s="364">
        <v>-2.1999999999999957</v>
      </c>
    </row>
    <row r="30" spans="1:12" s="110" customFormat="1" ht="15" customHeight="1" x14ac:dyDescent="0.2">
      <c r="A30" s="365"/>
      <c r="B30" s="366" t="s">
        <v>110</v>
      </c>
      <c r="C30" s="362"/>
      <c r="D30" s="362"/>
      <c r="E30" s="363"/>
      <c r="F30" s="542">
        <v>31.9</v>
      </c>
      <c r="G30" s="542">
        <v>34.799999999999997</v>
      </c>
      <c r="H30" s="542">
        <v>35.5</v>
      </c>
      <c r="I30" s="542">
        <v>35.299999999999997</v>
      </c>
      <c r="J30" s="542">
        <v>29.5</v>
      </c>
      <c r="K30" s="543" t="s">
        <v>349</v>
      </c>
      <c r="L30" s="364">
        <v>2.3999999999999986</v>
      </c>
    </row>
    <row r="31" spans="1:12" s="110" customFormat="1" ht="15" customHeight="1" x14ac:dyDescent="0.2">
      <c r="A31" s="365"/>
      <c r="B31" s="366" t="s">
        <v>111</v>
      </c>
      <c r="C31" s="362"/>
      <c r="D31" s="362"/>
      <c r="E31" s="363"/>
      <c r="F31" s="542">
        <v>46.6</v>
      </c>
      <c r="G31" s="542">
        <v>41.5</v>
      </c>
      <c r="H31" s="542">
        <v>50.6</v>
      </c>
      <c r="I31" s="542">
        <v>52.1</v>
      </c>
      <c r="J31" s="542">
        <v>48.1</v>
      </c>
      <c r="K31" s="543" t="s">
        <v>349</v>
      </c>
      <c r="L31" s="364">
        <v>-1.5</v>
      </c>
    </row>
    <row r="32" spans="1:12" s="110" customFormat="1" ht="15" customHeight="1" x14ac:dyDescent="0.2">
      <c r="A32" s="367" t="s">
        <v>113</v>
      </c>
      <c r="B32" s="368" t="s">
        <v>181</v>
      </c>
      <c r="C32" s="362"/>
      <c r="D32" s="362"/>
      <c r="E32" s="363"/>
      <c r="F32" s="542">
        <v>27.8</v>
      </c>
      <c r="G32" s="542">
        <v>37.700000000000003</v>
      </c>
      <c r="H32" s="542">
        <v>34</v>
      </c>
      <c r="I32" s="542">
        <v>33.1</v>
      </c>
      <c r="J32" s="544">
        <v>29.5</v>
      </c>
      <c r="K32" s="543" t="s">
        <v>349</v>
      </c>
      <c r="L32" s="364">
        <v>-1.6999999999999993</v>
      </c>
    </row>
    <row r="33" spans="1:12" s="110" customFormat="1" ht="15" customHeight="1" x14ac:dyDescent="0.2">
      <c r="A33" s="367"/>
      <c r="B33" s="368" t="s">
        <v>182</v>
      </c>
      <c r="C33" s="362"/>
      <c r="D33" s="362"/>
      <c r="E33" s="363"/>
      <c r="F33" s="542">
        <v>45.4</v>
      </c>
      <c r="G33" s="542">
        <v>36.4</v>
      </c>
      <c r="H33" s="542">
        <v>42.7</v>
      </c>
      <c r="I33" s="542">
        <v>41.4</v>
      </c>
      <c r="J33" s="542">
        <v>44.3</v>
      </c>
      <c r="K33" s="543" t="s">
        <v>349</v>
      </c>
      <c r="L33" s="364">
        <v>1.1000000000000014</v>
      </c>
    </row>
    <row r="34" spans="1:12" s="369" customFormat="1" ht="15" customHeight="1" x14ac:dyDescent="0.2">
      <c r="A34" s="367" t="s">
        <v>113</v>
      </c>
      <c r="B34" s="368" t="s">
        <v>116</v>
      </c>
      <c r="C34" s="362"/>
      <c r="D34" s="362"/>
      <c r="E34" s="363"/>
      <c r="F34" s="542">
        <v>31.3</v>
      </c>
      <c r="G34" s="542">
        <v>32.6</v>
      </c>
      <c r="H34" s="542">
        <v>33.9</v>
      </c>
      <c r="I34" s="542">
        <v>33.799999999999997</v>
      </c>
      <c r="J34" s="542">
        <v>31.1</v>
      </c>
      <c r="K34" s="543" t="s">
        <v>349</v>
      </c>
      <c r="L34" s="364">
        <v>0.19999999999999929</v>
      </c>
    </row>
    <row r="35" spans="1:12" s="369" customFormat="1" ht="11.25" x14ac:dyDescent="0.2">
      <c r="A35" s="370"/>
      <c r="B35" s="371" t="s">
        <v>117</v>
      </c>
      <c r="C35" s="372"/>
      <c r="D35" s="372"/>
      <c r="E35" s="373"/>
      <c r="F35" s="545">
        <v>50</v>
      </c>
      <c r="G35" s="545">
        <v>51.6</v>
      </c>
      <c r="H35" s="545">
        <v>53.5</v>
      </c>
      <c r="I35" s="545">
        <v>49.1</v>
      </c>
      <c r="J35" s="546">
        <v>56</v>
      </c>
      <c r="K35" s="547" t="s">
        <v>349</v>
      </c>
      <c r="L35" s="374">
        <v>-6</v>
      </c>
    </row>
    <row r="36" spans="1:12" s="369" customFormat="1" ht="15.95" customHeight="1" x14ac:dyDescent="0.2">
      <c r="A36" s="375" t="s">
        <v>350</v>
      </c>
      <c r="B36" s="376"/>
      <c r="C36" s="377"/>
      <c r="D36" s="376"/>
      <c r="E36" s="378"/>
      <c r="F36" s="548">
        <v>4890</v>
      </c>
      <c r="G36" s="548">
        <v>4090</v>
      </c>
      <c r="H36" s="548">
        <v>4870</v>
      </c>
      <c r="I36" s="548">
        <v>4995</v>
      </c>
      <c r="J36" s="548">
        <v>5656</v>
      </c>
      <c r="K36" s="549">
        <v>-766</v>
      </c>
      <c r="L36" s="380">
        <v>-13.543140028288542</v>
      </c>
    </row>
    <row r="37" spans="1:12" s="369" customFormat="1" ht="15.95" customHeight="1" x14ac:dyDescent="0.2">
      <c r="A37" s="381"/>
      <c r="B37" s="382" t="s">
        <v>113</v>
      </c>
      <c r="C37" s="382" t="s">
        <v>351</v>
      </c>
      <c r="D37" s="382"/>
      <c r="E37" s="383"/>
      <c r="F37" s="548">
        <v>1749</v>
      </c>
      <c r="G37" s="548">
        <v>1516</v>
      </c>
      <c r="H37" s="548">
        <v>1863</v>
      </c>
      <c r="I37" s="548">
        <v>1846</v>
      </c>
      <c r="J37" s="548">
        <v>2022</v>
      </c>
      <c r="K37" s="549">
        <v>-273</v>
      </c>
      <c r="L37" s="380">
        <v>-13.501483679525222</v>
      </c>
    </row>
    <row r="38" spans="1:12" s="369" customFormat="1" ht="15.95" customHeight="1" x14ac:dyDescent="0.2">
      <c r="A38" s="381"/>
      <c r="B38" s="384" t="s">
        <v>105</v>
      </c>
      <c r="C38" s="384" t="s">
        <v>106</v>
      </c>
      <c r="D38" s="385"/>
      <c r="E38" s="383"/>
      <c r="F38" s="548">
        <v>2820</v>
      </c>
      <c r="G38" s="548">
        <v>2163</v>
      </c>
      <c r="H38" s="548">
        <v>2508</v>
      </c>
      <c r="I38" s="548">
        <v>2779</v>
      </c>
      <c r="J38" s="550">
        <v>3254</v>
      </c>
      <c r="K38" s="549">
        <v>-434</v>
      </c>
      <c r="L38" s="380">
        <v>-13.337430854333128</v>
      </c>
    </row>
    <row r="39" spans="1:12" s="369" customFormat="1" ht="15.95" customHeight="1" x14ac:dyDescent="0.2">
      <c r="A39" s="381"/>
      <c r="B39" s="385"/>
      <c r="C39" s="382" t="s">
        <v>352</v>
      </c>
      <c r="D39" s="385"/>
      <c r="E39" s="383"/>
      <c r="F39" s="548">
        <v>943</v>
      </c>
      <c r="G39" s="548">
        <v>821</v>
      </c>
      <c r="H39" s="548">
        <v>865</v>
      </c>
      <c r="I39" s="548">
        <v>973</v>
      </c>
      <c r="J39" s="548">
        <v>1048</v>
      </c>
      <c r="K39" s="549">
        <v>-105</v>
      </c>
      <c r="L39" s="380">
        <v>-10.019083969465649</v>
      </c>
    </row>
    <row r="40" spans="1:12" s="369" customFormat="1" ht="15.95" customHeight="1" x14ac:dyDescent="0.2">
      <c r="A40" s="381"/>
      <c r="B40" s="384"/>
      <c r="C40" s="384" t="s">
        <v>107</v>
      </c>
      <c r="D40" s="385"/>
      <c r="E40" s="383"/>
      <c r="F40" s="548">
        <v>2070</v>
      </c>
      <c r="G40" s="548">
        <v>1927</v>
      </c>
      <c r="H40" s="548">
        <v>2362</v>
      </c>
      <c r="I40" s="548">
        <v>2216</v>
      </c>
      <c r="J40" s="548">
        <v>2402</v>
      </c>
      <c r="K40" s="549">
        <v>-332</v>
      </c>
      <c r="L40" s="380">
        <v>-13.821815154038301</v>
      </c>
    </row>
    <row r="41" spans="1:12" s="369" customFormat="1" ht="24" customHeight="1" x14ac:dyDescent="0.2">
      <c r="A41" s="381"/>
      <c r="B41" s="385"/>
      <c r="C41" s="382" t="s">
        <v>352</v>
      </c>
      <c r="D41" s="385"/>
      <c r="E41" s="383"/>
      <c r="F41" s="548">
        <v>806</v>
      </c>
      <c r="G41" s="548">
        <v>695</v>
      </c>
      <c r="H41" s="548">
        <v>998</v>
      </c>
      <c r="I41" s="548">
        <v>873</v>
      </c>
      <c r="J41" s="550">
        <v>974</v>
      </c>
      <c r="K41" s="549">
        <v>-168</v>
      </c>
      <c r="L41" s="380">
        <v>-17.248459958932237</v>
      </c>
    </row>
    <row r="42" spans="1:12" s="110" customFormat="1" ht="15" customHeight="1" x14ac:dyDescent="0.2">
      <c r="A42" s="381"/>
      <c r="B42" s="384" t="s">
        <v>113</v>
      </c>
      <c r="C42" s="384" t="s">
        <v>353</v>
      </c>
      <c r="D42" s="385"/>
      <c r="E42" s="383"/>
      <c r="F42" s="548">
        <v>829</v>
      </c>
      <c r="G42" s="548">
        <v>706</v>
      </c>
      <c r="H42" s="548">
        <v>920</v>
      </c>
      <c r="I42" s="548">
        <v>828</v>
      </c>
      <c r="J42" s="548">
        <v>805</v>
      </c>
      <c r="K42" s="549">
        <v>24</v>
      </c>
      <c r="L42" s="380">
        <v>2.981366459627329</v>
      </c>
    </row>
    <row r="43" spans="1:12" s="110" customFormat="1" ht="15" customHeight="1" x14ac:dyDescent="0.2">
      <c r="A43" s="381"/>
      <c r="B43" s="385"/>
      <c r="C43" s="382" t="s">
        <v>352</v>
      </c>
      <c r="D43" s="385"/>
      <c r="E43" s="383"/>
      <c r="F43" s="548">
        <v>430</v>
      </c>
      <c r="G43" s="548">
        <v>327</v>
      </c>
      <c r="H43" s="548">
        <v>449</v>
      </c>
      <c r="I43" s="548">
        <v>405</v>
      </c>
      <c r="J43" s="548">
        <v>374</v>
      </c>
      <c r="K43" s="549">
        <v>56</v>
      </c>
      <c r="L43" s="380">
        <v>14.973262032085561</v>
      </c>
    </row>
    <row r="44" spans="1:12" s="110" customFormat="1" ht="15" customHeight="1" x14ac:dyDescent="0.2">
      <c r="A44" s="381"/>
      <c r="B44" s="384"/>
      <c r="C44" s="366" t="s">
        <v>109</v>
      </c>
      <c r="D44" s="385"/>
      <c r="E44" s="383"/>
      <c r="F44" s="548">
        <v>3327</v>
      </c>
      <c r="G44" s="548">
        <v>2868</v>
      </c>
      <c r="H44" s="548">
        <v>3319</v>
      </c>
      <c r="I44" s="548">
        <v>3453</v>
      </c>
      <c r="J44" s="550">
        <v>4097</v>
      </c>
      <c r="K44" s="549">
        <v>-770</v>
      </c>
      <c r="L44" s="380">
        <v>-18.794239687576276</v>
      </c>
    </row>
    <row r="45" spans="1:12" s="110" customFormat="1" ht="15" customHeight="1" x14ac:dyDescent="0.2">
      <c r="A45" s="381"/>
      <c r="B45" s="385"/>
      <c r="C45" s="382" t="s">
        <v>352</v>
      </c>
      <c r="D45" s="385"/>
      <c r="E45" s="383"/>
      <c r="F45" s="548">
        <v>1072</v>
      </c>
      <c r="G45" s="548">
        <v>1005</v>
      </c>
      <c r="H45" s="548">
        <v>1178</v>
      </c>
      <c r="I45" s="548">
        <v>1177</v>
      </c>
      <c r="J45" s="548">
        <v>1411</v>
      </c>
      <c r="K45" s="549">
        <v>-339</v>
      </c>
      <c r="L45" s="380">
        <v>-24.025513819985825</v>
      </c>
    </row>
    <row r="46" spans="1:12" s="110" customFormat="1" ht="15" customHeight="1" x14ac:dyDescent="0.2">
      <c r="A46" s="381"/>
      <c r="B46" s="384"/>
      <c r="C46" s="366" t="s">
        <v>110</v>
      </c>
      <c r="D46" s="385"/>
      <c r="E46" s="383"/>
      <c r="F46" s="548">
        <v>646</v>
      </c>
      <c r="G46" s="548">
        <v>451</v>
      </c>
      <c r="H46" s="548">
        <v>552</v>
      </c>
      <c r="I46" s="548">
        <v>641</v>
      </c>
      <c r="J46" s="548">
        <v>675</v>
      </c>
      <c r="K46" s="549">
        <v>-29</v>
      </c>
      <c r="L46" s="380">
        <v>-4.2962962962962967</v>
      </c>
    </row>
    <row r="47" spans="1:12" s="110" customFormat="1" ht="15" customHeight="1" x14ac:dyDescent="0.2">
      <c r="A47" s="381"/>
      <c r="B47" s="385"/>
      <c r="C47" s="382" t="s">
        <v>352</v>
      </c>
      <c r="D47" s="385"/>
      <c r="E47" s="383"/>
      <c r="F47" s="548">
        <v>206</v>
      </c>
      <c r="G47" s="548">
        <v>157</v>
      </c>
      <c r="H47" s="548">
        <v>196</v>
      </c>
      <c r="I47" s="548">
        <v>226</v>
      </c>
      <c r="J47" s="550">
        <v>199</v>
      </c>
      <c r="K47" s="549">
        <v>7</v>
      </c>
      <c r="L47" s="380">
        <v>3.5175879396984926</v>
      </c>
    </row>
    <row r="48" spans="1:12" s="110" customFormat="1" ht="15" customHeight="1" x14ac:dyDescent="0.2">
      <c r="A48" s="381"/>
      <c r="B48" s="385"/>
      <c r="C48" s="366" t="s">
        <v>111</v>
      </c>
      <c r="D48" s="386"/>
      <c r="E48" s="387"/>
      <c r="F48" s="548">
        <v>88</v>
      </c>
      <c r="G48" s="548">
        <v>65</v>
      </c>
      <c r="H48" s="548">
        <v>79</v>
      </c>
      <c r="I48" s="548">
        <v>73</v>
      </c>
      <c r="J48" s="548">
        <v>79</v>
      </c>
      <c r="K48" s="549">
        <v>9</v>
      </c>
      <c r="L48" s="380">
        <v>11.39240506329114</v>
      </c>
    </row>
    <row r="49" spans="1:12" s="110" customFormat="1" ht="15" customHeight="1" x14ac:dyDescent="0.2">
      <c r="A49" s="381"/>
      <c r="B49" s="385"/>
      <c r="C49" s="382" t="s">
        <v>352</v>
      </c>
      <c r="D49" s="385"/>
      <c r="E49" s="383"/>
      <c r="F49" s="548">
        <v>41</v>
      </c>
      <c r="G49" s="548">
        <v>27</v>
      </c>
      <c r="H49" s="548">
        <v>40</v>
      </c>
      <c r="I49" s="548">
        <v>38</v>
      </c>
      <c r="J49" s="548">
        <v>38</v>
      </c>
      <c r="K49" s="549">
        <v>3</v>
      </c>
      <c r="L49" s="380">
        <v>7.8947368421052628</v>
      </c>
    </row>
    <row r="50" spans="1:12" s="110" customFormat="1" ht="15" customHeight="1" x14ac:dyDescent="0.2">
      <c r="A50" s="381"/>
      <c r="B50" s="384" t="s">
        <v>113</v>
      </c>
      <c r="C50" s="382" t="s">
        <v>181</v>
      </c>
      <c r="D50" s="385"/>
      <c r="E50" s="383"/>
      <c r="F50" s="548">
        <v>2670</v>
      </c>
      <c r="G50" s="548">
        <v>2054</v>
      </c>
      <c r="H50" s="548">
        <v>2483</v>
      </c>
      <c r="I50" s="548">
        <v>2695</v>
      </c>
      <c r="J50" s="550">
        <v>3286</v>
      </c>
      <c r="K50" s="549">
        <v>-616</v>
      </c>
      <c r="L50" s="380">
        <v>-18.746195982958003</v>
      </c>
    </row>
    <row r="51" spans="1:12" s="110" customFormat="1" ht="15" customHeight="1" x14ac:dyDescent="0.2">
      <c r="A51" s="381"/>
      <c r="B51" s="385"/>
      <c r="C51" s="382" t="s">
        <v>352</v>
      </c>
      <c r="D51" s="385"/>
      <c r="E51" s="383"/>
      <c r="F51" s="548">
        <v>741</v>
      </c>
      <c r="G51" s="548">
        <v>775</v>
      </c>
      <c r="H51" s="548">
        <v>844</v>
      </c>
      <c r="I51" s="548">
        <v>893</v>
      </c>
      <c r="J51" s="548">
        <v>971</v>
      </c>
      <c r="K51" s="549">
        <v>-230</v>
      </c>
      <c r="L51" s="380">
        <v>-23.68692070030896</v>
      </c>
    </row>
    <row r="52" spans="1:12" s="110" customFormat="1" ht="15" customHeight="1" x14ac:dyDescent="0.2">
      <c r="A52" s="381"/>
      <c r="B52" s="384"/>
      <c r="C52" s="382" t="s">
        <v>182</v>
      </c>
      <c r="D52" s="385"/>
      <c r="E52" s="383"/>
      <c r="F52" s="548">
        <v>2220</v>
      </c>
      <c r="G52" s="548">
        <v>2036</v>
      </c>
      <c r="H52" s="548">
        <v>2387</v>
      </c>
      <c r="I52" s="548">
        <v>2300</v>
      </c>
      <c r="J52" s="548">
        <v>2370</v>
      </c>
      <c r="K52" s="549">
        <v>-150</v>
      </c>
      <c r="L52" s="380">
        <v>-6.3291139240506329</v>
      </c>
    </row>
    <row r="53" spans="1:12" s="269" customFormat="1" ht="11.25" customHeight="1" x14ac:dyDescent="0.2">
      <c r="A53" s="381"/>
      <c r="B53" s="385"/>
      <c r="C53" s="382" t="s">
        <v>352</v>
      </c>
      <c r="D53" s="385"/>
      <c r="E53" s="383"/>
      <c r="F53" s="548">
        <v>1008</v>
      </c>
      <c r="G53" s="548">
        <v>741</v>
      </c>
      <c r="H53" s="548">
        <v>1019</v>
      </c>
      <c r="I53" s="548">
        <v>953</v>
      </c>
      <c r="J53" s="550">
        <v>1051</v>
      </c>
      <c r="K53" s="549">
        <v>-43</v>
      </c>
      <c r="L53" s="380">
        <v>-4.0913415794481445</v>
      </c>
    </row>
    <row r="54" spans="1:12" s="151" customFormat="1" ht="12.75" customHeight="1" x14ac:dyDescent="0.2">
      <c r="A54" s="381"/>
      <c r="B54" s="384" t="s">
        <v>113</v>
      </c>
      <c r="C54" s="384" t="s">
        <v>116</v>
      </c>
      <c r="D54" s="385"/>
      <c r="E54" s="383"/>
      <c r="F54" s="548">
        <v>3716</v>
      </c>
      <c r="G54" s="548">
        <v>3121</v>
      </c>
      <c r="H54" s="548">
        <v>3775</v>
      </c>
      <c r="I54" s="548">
        <v>3945</v>
      </c>
      <c r="J54" s="548">
        <v>4587</v>
      </c>
      <c r="K54" s="549">
        <v>-871</v>
      </c>
      <c r="L54" s="380">
        <v>-18.988445607150645</v>
      </c>
    </row>
    <row r="55" spans="1:12" ht="11.25" x14ac:dyDescent="0.2">
      <c r="A55" s="381"/>
      <c r="B55" s="385"/>
      <c r="C55" s="382" t="s">
        <v>352</v>
      </c>
      <c r="D55" s="385"/>
      <c r="E55" s="383"/>
      <c r="F55" s="548">
        <v>1163</v>
      </c>
      <c r="G55" s="548">
        <v>1018</v>
      </c>
      <c r="H55" s="548">
        <v>1278</v>
      </c>
      <c r="I55" s="548">
        <v>1333</v>
      </c>
      <c r="J55" s="548">
        <v>1425</v>
      </c>
      <c r="K55" s="549">
        <v>-262</v>
      </c>
      <c r="L55" s="380">
        <v>-18.385964912280702</v>
      </c>
    </row>
    <row r="56" spans="1:12" ht="14.25" customHeight="1" x14ac:dyDescent="0.2">
      <c r="A56" s="381"/>
      <c r="B56" s="385"/>
      <c r="C56" s="384" t="s">
        <v>117</v>
      </c>
      <c r="D56" s="385"/>
      <c r="E56" s="383"/>
      <c r="F56" s="548">
        <v>1169</v>
      </c>
      <c r="G56" s="548">
        <v>966</v>
      </c>
      <c r="H56" s="548">
        <v>1091</v>
      </c>
      <c r="I56" s="548">
        <v>1045</v>
      </c>
      <c r="J56" s="548">
        <v>1064</v>
      </c>
      <c r="K56" s="549">
        <v>105</v>
      </c>
      <c r="L56" s="380">
        <v>9.8684210526315788</v>
      </c>
    </row>
    <row r="57" spans="1:12" ht="18.75" customHeight="1" x14ac:dyDescent="0.2">
      <c r="A57" s="388"/>
      <c r="B57" s="389"/>
      <c r="C57" s="390" t="s">
        <v>352</v>
      </c>
      <c r="D57" s="389"/>
      <c r="E57" s="391"/>
      <c r="F57" s="551">
        <v>584</v>
      </c>
      <c r="G57" s="552">
        <v>498</v>
      </c>
      <c r="H57" s="552">
        <v>584</v>
      </c>
      <c r="I57" s="552">
        <v>513</v>
      </c>
      <c r="J57" s="552">
        <v>596</v>
      </c>
      <c r="K57" s="553">
        <f t="shared" ref="K57" si="0">IF(OR(F57=".",J57=".")=TRUE,".",IF(OR(F57="*",J57="*")=TRUE,"*",IF(AND(F57="-",J57="-")=TRUE,"-",IF(AND(ISNUMBER(J57),ISNUMBER(F57))=TRUE,IF(F57-J57=0,0,F57-J57),IF(ISNUMBER(F57)=TRUE,F57,-J57)))))</f>
        <v>-12</v>
      </c>
      <c r="L57" s="392">
        <f t="shared" ref="L57" si="1">IF(K57 =".",".",IF(K57 ="*","*",IF(K57="-","-",IF(K57=0,0,IF(OR(J57="-",J57=".",F57="-",F57=".")=TRUE,"X",IF(J57=0,"0,0",IF(ABS(K57*100/J57)&gt;250,".X",(K57*100/J57))))))))</f>
        <v>-2.0134228187919465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4993</v>
      </c>
      <c r="E11" s="114">
        <v>4399</v>
      </c>
      <c r="F11" s="114">
        <v>5641</v>
      </c>
      <c r="G11" s="114">
        <v>5073</v>
      </c>
      <c r="H11" s="140">
        <v>5773</v>
      </c>
      <c r="I11" s="115">
        <v>-780</v>
      </c>
      <c r="J11" s="116">
        <v>-13.511172700502339</v>
      </c>
    </row>
    <row r="12" spans="1:15" s="110" customFormat="1" ht="24.95" customHeight="1" x14ac:dyDescent="0.2">
      <c r="A12" s="193" t="s">
        <v>132</v>
      </c>
      <c r="B12" s="194" t="s">
        <v>133</v>
      </c>
      <c r="C12" s="113">
        <v>4.0656919687562585</v>
      </c>
      <c r="D12" s="115">
        <v>203</v>
      </c>
      <c r="E12" s="114">
        <v>168</v>
      </c>
      <c r="F12" s="114">
        <v>185</v>
      </c>
      <c r="G12" s="114">
        <v>200</v>
      </c>
      <c r="H12" s="140">
        <v>216</v>
      </c>
      <c r="I12" s="115">
        <v>-13</v>
      </c>
      <c r="J12" s="116">
        <v>-6.0185185185185182</v>
      </c>
    </row>
    <row r="13" spans="1:15" s="110" customFormat="1" ht="24.95" customHeight="1" x14ac:dyDescent="0.2">
      <c r="A13" s="193" t="s">
        <v>134</v>
      </c>
      <c r="B13" s="199" t="s">
        <v>214</v>
      </c>
      <c r="C13" s="113">
        <v>0.78109353094332068</v>
      </c>
      <c r="D13" s="115">
        <v>39</v>
      </c>
      <c r="E13" s="114">
        <v>38</v>
      </c>
      <c r="F13" s="114">
        <v>70</v>
      </c>
      <c r="G13" s="114">
        <v>40</v>
      </c>
      <c r="H13" s="140">
        <v>55</v>
      </c>
      <c r="I13" s="115">
        <v>-16</v>
      </c>
      <c r="J13" s="116">
        <v>-29.09090909090909</v>
      </c>
    </row>
    <row r="14" spans="1:15" s="287" customFormat="1" ht="24.95" customHeight="1" x14ac:dyDescent="0.2">
      <c r="A14" s="193" t="s">
        <v>215</v>
      </c>
      <c r="B14" s="199" t="s">
        <v>137</v>
      </c>
      <c r="C14" s="113">
        <v>7.1500100140196272</v>
      </c>
      <c r="D14" s="115">
        <v>357</v>
      </c>
      <c r="E14" s="114">
        <v>222</v>
      </c>
      <c r="F14" s="114">
        <v>401</v>
      </c>
      <c r="G14" s="114">
        <v>347</v>
      </c>
      <c r="H14" s="140">
        <v>625</v>
      </c>
      <c r="I14" s="115">
        <v>-268</v>
      </c>
      <c r="J14" s="116">
        <v>-42.88</v>
      </c>
      <c r="K14" s="110"/>
      <c r="L14" s="110"/>
      <c r="M14" s="110"/>
      <c r="N14" s="110"/>
      <c r="O14" s="110"/>
    </row>
    <row r="15" spans="1:15" s="110" customFormat="1" ht="24.95" customHeight="1" x14ac:dyDescent="0.2">
      <c r="A15" s="193" t="s">
        <v>216</v>
      </c>
      <c r="B15" s="199" t="s">
        <v>217</v>
      </c>
      <c r="C15" s="113">
        <v>2.8039254956939716</v>
      </c>
      <c r="D15" s="115">
        <v>140</v>
      </c>
      <c r="E15" s="114">
        <v>85</v>
      </c>
      <c r="F15" s="114">
        <v>156</v>
      </c>
      <c r="G15" s="114">
        <v>97</v>
      </c>
      <c r="H15" s="140">
        <v>159</v>
      </c>
      <c r="I15" s="115">
        <v>-19</v>
      </c>
      <c r="J15" s="116">
        <v>-11.949685534591195</v>
      </c>
    </row>
    <row r="16" spans="1:15" s="287" customFormat="1" ht="24.95" customHeight="1" x14ac:dyDescent="0.2">
      <c r="A16" s="193" t="s">
        <v>218</v>
      </c>
      <c r="B16" s="199" t="s">
        <v>141</v>
      </c>
      <c r="C16" s="113">
        <v>3.1844582415381533</v>
      </c>
      <c r="D16" s="115">
        <v>159</v>
      </c>
      <c r="E16" s="114">
        <v>96</v>
      </c>
      <c r="F16" s="114">
        <v>193</v>
      </c>
      <c r="G16" s="114">
        <v>192</v>
      </c>
      <c r="H16" s="140">
        <v>216</v>
      </c>
      <c r="I16" s="115">
        <v>-57</v>
      </c>
      <c r="J16" s="116">
        <v>-26.388888888888889</v>
      </c>
      <c r="K16" s="110"/>
      <c r="L16" s="110"/>
      <c r="M16" s="110"/>
      <c r="N16" s="110"/>
      <c r="O16" s="110"/>
    </row>
    <row r="17" spans="1:15" s="110" customFormat="1" ht="24.95" customHeight="1" x14ac:dyDescent="0.2">
      <c r="A17" s="193" t="s">
        <v>142</v>
      </c>
      <c r="B17" s="199" t="s">
        <v>220</v>
      </c>
      <c r="C17" s="113">
        <v>1.1616262767875025</v>
      </c>
      <c r="D17" s="115">
        <v>58</v>
      </c>
      <c r="E17" s="114">
        <v>41</v>
      </c>
      <c r="F17" s="114">
        <v>52</v>
      </c>
      <c r="G17" s="114">
        <v>58</v>
      </c>
      <c r="H17" s="140">
        <v>250</v>
      </c>
      <c r="I17" s="115">
        <v>-192</v>
      </c>
      <c r="J17" s="116">
        <v>-76.8</v>
      </c>
    </row>
    <row r="18" spans="1:15" s="287" customFormat="1" ht="24.95" customHeight="1" x14ac:dyDescent="0.2">
      <c r="A18" s="201" t="s">
        <v>144</v>
      </c>
      <c r="B18" s="202" t="s">
        <v>145</v>
      </c>
      <c r="C18" s="113">
        <v>9.4732625675946327</v>
      </c>
      <c r="D18" s="115">
        <v>473</v>
      </c>
      <c r="E18" s="114">
        <v>294</v>
      </c>
      <c r="F18" s="114">
        <v>479</v>
      </c>
      <c r="G18" s="114">
        <v>503</v>
      </c>
      <c r="H18" s="140">
        <v>458</v>
      </c>
      <c r="I18" s="115">
        <v>15</v>
      </c>
      <c r="J18" s="116">
        <v>3.2751091703056767</v>
      </c>
      <c r="K18" s="110"/>
      <c r="L18" s="110"/>
      <c r="M18" s="110"/>
      <c r="N18" s="110"/>
      <c r="O18" s="110"/>
    </row>
    <row r="19" spans="1:15" s="110" customFormat="1" ht="24.95" customHeight="1" x14ac:dyDescent="0.2">
      <c r="A19" s="193" t="s">
        <v>146</v>
      </c>
      <c r="B19" s="199" t="s">
        <v>147</v>
      </c>
      <c r="C19" s="113">
        <v>14.019627478469857</v>
      </c>
      <c r="D19" s="115">
        <v>700</v>
      </c>
      <c r="E19" s="114">
        <v>591</v>
      </c>
      <c r="F19" s="114">
        <v>734</v>
      </c>
      <c r="G19" s="114">
        <v>892</v>
      </c>
      <c r="H19" s="140">
        <v>786</v>
      </c>
      <c r="I19" s="115">
        <v>-86</v>
      </c>
      <c r="J19" s="116">
        <v>-10.94147582697201</v>
      </c>
    </row>
    <row r="20" spans="1:15" s="287" customFormat="1" ht="24.95" customHeight="1" x14ac:dyDescent="0.2">
      <c r="A20" s="193" t="s">
        <v>148</v>
      </c>
      <c r="B20" s="199" t="s">
        <v>149</v>
      </c>
      <c r="C20" s="113">
        <v>11.436010414580412</v>
      </c>
      <c r="D20" s="115">
        <v>571</v>
      </c>
      <c r="E20" s="114">
        <v>772</v>
      </c>
      <c r="F20" s="114">
        <v>715</v>
      </c>
      <c r="G20" s="114">
        <v>648</v>
      </c>
      <c r="H20" s="140">
        <v>790</v>
      </c>
      <c r="I20" s="115">
        <v>-219</v>
      </c>
      <c r="J20" s="116">
        <v>-27.721518987341771</v>
      </c>
      <c r="K20" s="110"/>
      <c r="L20" s="110"/>
      <c r="M20" s="110"/>
      <c r="N20" s="110"/>
      <c r="O20" s="110"/>
    </row>
    <row r="21" spans="1:15" s="110" customFormat="1" ht="24.95" customHeight="1" x14ac:dyDescent="0.2">
      <c r="A21" s="201" t="s">
        <v>150</v>
      </c>
      <c r="B21" s="202" t="s">
        <v>151</v>
      </c>
      <c r="C21" s="113">
        <v>6.0484678549969955</v>
      </c>
      <c r="D21" s="115">
        <v>302</v>
      </c>
      <c r="E21" s="114">
        <v>251</v>
      </c>
      <c r="F21" s="114">
        <v>404</v>
      </c>
      <c r="G21" s="114">
        <v>502</v>
      </c>
      <c r="H21" s="140">
        <v>427</v>
      </c>
      <c r="I21" s="115">
        <v>-125</v>
      </c>
      <c r="J21" s="116">
        <v>-29.274004683840751</v>
      </c>
    </row>
    <row r="22" spans="1:15" s="110" customFormat="1" ht="24.95" customHeight="1" x14ac:dyDescent="0.2">
      <c r="A22" s="201" t="s">
        <v>152</v>
      </c>
      <c r="B22" s="199" t="s">
        <v>153</v>
      </c>
      <c r="C22" s="113">
        <v>2.062888043260565</v>
      </c>
      <c r="D22" s="115">
        <v>103</v>
      </c>
      <c r="E22" s="114">
        <v>94</v>
      </c>
      <c r="F22" s="114">
        <v>122</v>
      </c>
      <c r="G22" s="114">
        <v>83</v>
      </c>
      <c r="H22" s="140">
        <v>91</v>
      </c>
      <c r="I22" s="115">
        <v>12</v>
      </c>
      <c r="J22" s="116">
        <v>13.186813186813186</v>
      </c>
    </row>
    <row r="23" spans="1:15" s="110" customFormat="1" ht="24.95" customHeight="1" x14ac:dyDescent="0.2">
      <c r="A23" s="193" t="s">
        <v>154</v>
      </c>
      <c r="B23" s="199" t="s">
        <v>155</v>
      </c>
      <c r="C23" s="113">
        <v>0.90126176647306233</v>
      </c>
      <c r="D23" s="115">
        <v>45</v>
      </c>
      <c r="E23" s="114" t="s">
        <v>513</v>
      </c>
      <c r="F23" s="114" t="s">
        <v>513</v>
      </c>
      <c r="G23" s="114" t="s">
        <v>513</v>
      </c>
      <c r="H23" s="140" t="s">
        <v>513</v>
      </c>
      <c r="I23" s="115" t="s">
        <v>513</v>
      </c>
      <c r="J23" s="116" t="s">
        <v>513</v>
      </c>
    </row>
    <row r="24" spans="1:15" s="110" customFormat="1" ht="24.95" customHeight="1" x14ac:dyDescent="0.2">
      <c r="A24" s="193" t="s">
        <v>156</v>
      </c>
      <c r="B24" s="199" t="s">
        <v>221</v>
      </c>
      <c r="C24" s="113">
        <v>5.2273182455437617</v>
      </c>
      <c r="D24" s="115">
        <v>261</v>
      </c>
      <c r="E24" s="114">
        <v>179</v>
      </c>
      <c r="F24" s="114">
        <v>223</v>
      </c>
      <c r="G24" s="114">
        <v>219</v>
      </c>
      <c r="H24" s="140">
        <v>263</v>
      </c>
      <c r="I24" s="115">
        <v>-2</v>
      </c>
      <c r="J24" s="116">
        <v>-0.76045627376425851</v>
      </c>
    </row>
    <row r="25" spans="1:15" s="110" customFormat="1" ht="24.95" customHeight="1" x14ac:dyDescent="0.2">
      <c r="A25" s="193" t="s">
        <v>222</v>
      </c>
      <c r="B25" s="204" t="s">
        <v>159</v>
      </c>
      <c r="C25" s="113">
        <v>12.837973162427398</v>
      </c>
      <c r="D25" s="115">
        <v>641</v>
      </c>
      <c r="E25" s="114">
        <v>468</v>
      </c>
      <c r="F25" s="114">
        <v>629</v>
      </c>
      <c r="G25" s="114">
        <v>538</v>
      </c>
      <c r="H25" s="140">
        <v>653</v>
      </c>
      <c r="I25" s="115">
        <v>-12</v>
      </c>
      <c r="J25" s="116">
        <v>-1.8376722817764166</v>
      </c>
    </row>
    <row r="26" spans="1:15" s="110" customFormat="1" ht="24.95" customHeight="1" x14ac:dyDescent="0.2">
      <c r="A26" s="201">
        <v>782.78300000000002</v>
      </c>
      <c r="B26" s="203" t="s">
        <v>160</v>
      </c>
      <c r="C26" s="113">
        <v>5.4075705988383733</v>
      </c>
      <c r="D26" s="115">
        <v>270</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2.9040656919687562</v>
      </c>
      <c r="D27" s="115">
        <v>145</v>
      </c>
      <c r="E27" s="114">
        <v>145</v>
      </c>
      <c r="F27" s="114">
        <v>253</v>
      </c>
      <c r="G27" s="114">
        <v>142</v>
      </c>
      <c r="H27" s="140">
        <v>164</v>
      </c>
      <c r="I27" s="115">
        <v>-19</v>
      </c>
      <c r="J27" s="116">
        <v>-11.585365853658537</v>
      </c>
    </row>
    <row r="28" spans="1:15" s="110" customFormat="1" ht="24.95" customHeight="1" x14ac:dyDescent="0.2">
      <c r="A28" s="193" t="s">
        <v>163</v>
      </c>
      <c r="B28" s="199" t="s">
        <v>164</v>
      </c>
      <c r="C28" s="113">
        <v>3.2044862807931103</v>
      </c>
      <c r="D28" s="115">
        <v>160</v>
      </c>
      <c r="E28" s="114">
        <v>116</v>
      </c>
      <c r="F28" s="114">
        <v>292</v>
      </c>
      <c r="G28" s="114">
        <v>82</v>
      </c>
      <c r="H28" s="140">
        <v>174</v>
      </c>
      <c r="I28" s="115">
        <v>-14</v>
      </c>
      <c r="J28" s="116">
        <v>-8.0459770114942533</v>
      </c>
    </row>
    <row r="29" spans="1:15" s="110" customFormat="1" ht="24.95" customHeight="1" x14ac:dyDescent="0.2">
      <c r="A29" s="193">
        <v>86</v>
      </c>
      <c r="B29" s="199" t="s">
        <v>165</v>
      </c>
      <c r="C29" s="113">
        <v>4.406168636090527</v>
      </c>
      <c r="D29" s="115">
        <v>220</v>
      </c>
      <c r="E29" s="114">
        <v>342</v>
      </c>
      <c r="F29" s="114">
        <v>210</v>
      </c>
      <c r="G29" s="114">
        <v>226</v>
      </c>
      <c r="H29" s="140">
        <v>269</v>
      </c>
      <c r="I29" s="115">
        <v>-49</v>
      </c>
      <c r="J29" s="116">
        <v>-18.21561338289963</v>
      </c>
    </row>
    <row r="30" spans="1:15" s="110" customFormat="1" ht="24.95" customHeight="1" x14ac:dyDescent="0.2">
      <c r="A30" s="193">
        <v>87.88</v>
      </c>
      <c r="B30" s="204" t="s">
        <v>166</v>
      </c>
      <c r="C30" s="113">
        <v>5.7079911876627278</v>
      </c>
      <c r="D30" s="115">
        <v>285</v>
      </c>
      <c r="E30" s="114">
        <v>266</v>
      </c>
      <c r="F30" s="114">
        <v>434</v>
      </c>
      <c r="G30" s="114">
        <v>230</v>
      </c>
      <c r="H30" s="140">
        <v>304</v>
      </c>
      <c r="I30" s="115">
        <v>-19</v>
      </c>
      <c r="J30" s="116">
        <v>-6.25</v>
      </c>
    </row>
    <row r="31" spans="1:15" s="110" customFormat="1" ht="24.95" customHeight="1" x14ac:dyDescent="0.2">
      <c r="A31" s="193" t="s">
        <v>167</v>
      </c>
      <c r="B31" s="199" t="s">
        <v>168</v>
      </c>
      <c r="C31" s="113">
        <v>4.366112557580613</v>
      </c>
      <c r="D31" s="115">
        <v>218</v>
      </c>
      <c r="E31" s="114">
        <v>219</v>
      </c>
      <c r="F31" s="114">
        <v>248</v>
      </c>
      <c r="G31" s="114">
        <v>234</v>
      </c>
      <c r="H31" s="140">
        <v>267</v>
      </c>
      <c r="I31" s="115">
        <v>-49</v>
      </c>
      <c r="J31" s="116">
        <v>-18.352059925093634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4.0656919687562585</v>
      </c>
      <c r="D34" s="115">
        <v>203</v>
      </c>
      <c r="E34" s="114">
        <v>168</v>
      </c>
      <c r="F34" s="114">
        <v>185</v>
      </c>
      <c r="G34" s="114">
        <v>200</v>
      </c>
      <c r="H34" s="140">
        <v>216</v>
      </c>
      <c r="I34" s="115">
        <v>-13</v>
      </c>
      <c r="J34" s="116">
        <v>-6.0185185185185182</v>
      </c>
    </row>
    <row r="35" spans="1:10" s="110" customFormat="1" ht="24.95" customHeight="1" x14ac:dyDescent="0.2">
      <c r="A35" s="292" t="s">
        <v>171</v>
      </c>
      <c r="B35" s="293" t="s">
        <v>172</v>
      </c>
      <c r="C35" s="113">
        <v>17.404366112557582</v>
      </c>
      <c r="D35" s="115">
        <v>869</v>
      </c>
      <c r="E35" s="114">
        <v>554</v>
      </c>
      <c r="F35" s="114">
        <v>950</v>
      </c>
      <c r="G35" s="114">
        <v>890</v>
      </c>
      <c r="H35" s="140">
        <v>1138</v>
      </c>
      <c r="I35" s="115">
        <v>-269</v>
      </c>
      <c r="J35" s="116">
        <v>-23.637961335676625</v>
      </c>
    </row>
    <row r="36" spans="1:10" s="110" customFormat="1" ht="24.95" customHeight="1" x14ac:dyDescent="0.2">
      <c r="A36" s="294" t="s">
        <v>173</v>
      </c>
      <c r="B36" s="295" t="s">
        <v>174</v>
      </c>
      <c r="C36" s="125">
        <v>78.529941918686163</v>
      </c>
      <c r="D36" s="143">
        <v>3921</v>
      </c>
      <c r="E36" s="144">
        <v>3677</v>
      </c>
      <c r="F36" s="144">
        <v>4506</v>
      </c>
      <c r="G36" s="144">
        <v>3983</v>
      </c>
      <c r="H36" s="145">
        <v>4419</v>
      </c>
      <c r="I36" s="143">
        <v>-498</v>
      </c>
      <c r="J36" s="146">
        <v>-11.269517990495586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4993</v>
      </c>
      <c r="F11" s="264">
        <v>4399</v>
      </c>
      <c r="G11" s="264">
        <v>5641</v>
      </c>
      <c r="H11" s="264">
        <v>5073</v>
      </c>
      <c r="I11" s="265">
        <v>5773</v>
      </c>
      <c r="J11" s="263">
        <v>-780</v>
      </c>
      <c r="K11" s="266">
        <v>-13.511172700502339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32.505507710795115</v>
      </c>
      <c r="E13" s="115">
        <v>1623</v>
      </c>
      <c r="F13" s="114">
        <v>1719</v>
      </c>
      <c r="G13" s="114">
        <v>1845</v>
      </c>
      <c r="H13" s="114">
        <v>1668</v>
      </c>
      <c r="I13" s="140">
        <v>1730</v>
      </c>
      <c r="J13" s="115">
        <v>-107</v>
      </c>
      <c r="K13" s="116">
        <v>-6.1849710982658959</v>
      </c>
    </row>
    <row r="14" spans="1:15" ht="15.95" customHeight="1" x14ac:dyDescent="0.2">
      <c r="A14" s="306" t="s">
        <v>230</v>
      </c>
      <c r="B14" s="307"/>
      <c r="C14" s="308"/>
      <c r="D14" s="113">
        <v>49.589425195273385</v>
      </c>
      <c r="E14" s="115">
        <v>2476</v>
      </c>
      <c r="F14" s="114">
        <v>1907</v>
      </c>
      <c r="G14" s="114">
        <v>2918</v>
      </c>
      <c r="H14" s="114">
        <v>2644</v>
      </c>
      <c r="I14" s="140">
        <v>3025</v>
      </c>
      <c r="J14" s="115">
        <v>-549</v>
      </c>
      <c r="K14" s="116">
        <v>-18.148760330578511</v>
      </c>
    </row>
    <row r="15" spans="1:15" ht="15.95" customHeight="1" x14ac:dyDescent="0.2">
      <c r="A15" s="306" t="s">
        <v>231</v>
      </c>
      <c r="B15" s="307"/>
      <c r="C15" s="308"/>
      <c r="D15" s="113">
        <v>9.1127578610054076</v>
      </c>
      <c r="E15" s="115">
        <v>455</v>
      </c>
      <c r="F15" s="114">
        <v>414</v>
      </c>
      <c r="G15" s="114">
        <v>400</v>
      </c>
      <c r="H15" s="114">
        <v>427</v>
      </c>
      <c r="I15" s="140">
        <v>527</v>
      </c>
      <c r="J15" s="115">
        <v>-72</v>
      </c>
      <c r="K15" s="116">
        <v>-13.662239089184061</v>
      </c>
    </row>
    <row r="16" spans="1:15" ht="15.95" customHeight="1" x14ac:dyDescent="0.2">
      <c r="A16" s="306" t="s">
        <v>232</v>
      </c>
      <c r="B16" s="307"/>
      <c r="C16" s="308"/>
      <c r="D16" s="113">
        <v>8.732225115161226</v>
      </c>
      <c r="E16" s="115">
        <v>436</v>
      </c>
      <c r="F16" s="114">
        <v>355</v>
      </c>
      <c r="G16" s="114">
        <v>468</v>
      </c>
      <c r="H16" s="114">
        <v>323</v>
      </c>
      <c r="I16" s="140">
        <v>489</v>
      </c>
      <c r="J16" s="115">
        <v>-53</v>
      </c>
      <c r="K16" s="116">
        <v>-10.838445807770961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3.8854396154616464</v>
      </c>
      <c r="E18" s="115">
        <v>194</v>
      </c>
      <c r="F18" s="114">
        <v>167</v>
      </c>
      <c r="G18" s="114">
        <v>214</v>
      </c>
      <c r="H18" s="114">
        <v>193</v>
      </c>
      <c r="I18" s="140">
        <v>186</v>
      </c>
      <c r="J18" s="115">
        <v>8</v>
      </c>
      <c r="K18" s="116">
        <v>4.301075268817204</v>
      </c>
    </row>
    <row r="19" spans="1:11" ht="14.1" customHeight="1" x14ac:dyDescent="0.2">
      <c r="A19" s="306" t="s">
        <v>235</v>
      </c>
      <c r="B19" s="307" t="s">
        <v>236</v>
      </c>
      <c r="C19" s="308"/>
      <c r="D19" s="113">
        <v>2.6236731423993591</v>
      </c>
      <c r="E19" s="115">
        <v>131</v>
      </c>
      <c r="F19" s="114">
        <v>124</v>
      </c>
      <c r="G19" s="114">
        <v>136</v>
      </c>
      <c r="H19" s="114">
        <v>131</v>
      </c>
      <c r="I19" s="140">
        <v>109</v>
      </c>
      <c r="J19" s="115">
        <v>22</v>
      </c>
      <c r="K19" s="116">
        <v>20.183486238532112</v>
      </c>
    </row>
    <row r="20" spans="1:11" ht="14.1" customHeight="1" x14ac:dyDescent="0.2">
      <c r="A20" s="306">
        <v>12</v>
      </c>
      <c r="B20" s="307" t="s">
        <v>237</v>
      </c>
      <c r="C20" s="308"/>
      <c r="D20" s="113">
        <v>3.4047666733426798</v>
      </c>
      <c r="E20" s="115">
        <v>170</v>
      </c>
      <c r="F20" s="114">
        <v>70</v>
      </c>
      <c r="G20" s="114">
        <v>121</v>
      </c>
      <c r="H20" s="114">
        <v>151</v>
      </c>
      <c r="I20" s="140">
        <v>170</v>
      </c>
      <c r="J20" s="115">
        <v>0</v>
      </c>
      <c r="K20" s="116">
        <v>0</v>
      </c>
    </row>
    <row r="21" spans="1:11" ht="14.1" customHeight="1" x14ac:dyDescent="0.2">
      <c r="A21" s="306">
        <v>21</v>
      </c>
      <c r="B21" s="307" t="s">
        <v>238</v>
      </c>
      <c r="C21" s="308"/>
      <c r="D21" s="113">
        <v>0.44061686360905267</v>
      </c>
      <c r="E21" s="115">
        <v>22</v>
      </c>
      <c r="F21" s="114">
        <v>20</v>
      </c>
      <c r="G21" s="114">
        <v>18</v>
      </c>
      <c r="H21" s="114">
        <v>13</v>
      </c>
      <c r="I21" s="140">
        <v>20</v>
      </c>
      <c r="J21" s="115">
        <v>2</v>
      </c>
      <c r="K21" s="116">
        <v>10</v>
      </c>
    </row>
    <row r="22" spans="1:11" ht="14.1" customHeight="1" x14ac:dyDescent="0.2">
      <c r="A22" s="306">
        <v>22</v>
      </c>
      <c r="B22" s="307" t="s">
        <v>239</v>
      </c>
      <c r="C22" s="308"/>
      <c r="D22" s="113">
        <v>0.42058882435409572</v>
      </c>
      <c r="E22" s="115">
        <v>21</v>
      </c>
      <c r="F22" s="114">
        <v>20</v>
      </c>
      <c r="G22" s="114">
        <v>42</v>
      </c>
      <c r="H22" s="114">
        <v>41</v>
      </c>
      <c r="I22" s="140">
        <v>52</v>
      </c>
      <c r="J22" s="115">
        <v>-31</v>
      </c>
      <c r="K22" s="116">
        <v>-59.615384615384613</v>
      </c>
    </row>
    <row r="23" spans="1:11" ht="14.1" customHeight="1" x14ac:dyDescent="0.2">
      <c r="A23" s="306">
        <v>23</v>
      </c>
      <c r="B23" s="307" t="s">
        <v>240</v>
      </c>
      <c r="C23" s="308"/>
      <c r="D23" s="113">
        <v>0.14019627478469857</v>
      </c>
      <c r="E23" s="115">
        <v>7</v>
      </c>
      <c r="F23" s="114">
        <v>10</v>
      </c>
      <c r="G23" s="114">
        <v>23</v>
      </c>
      <c r="H23" s="114">
        <v>15</v>
      </c>
      <c r="I23" s="140">
        <v>17</v>
      </c>
      <c r="J23" s="115">
        <v>-10</v>
      </c>
      <c r="K23" s="116">
        <v>-58.823529411764703</v>
      </c>
    </row>
    <row r="24" spans="1:11" ht="14.1" customHeight="1" x14ac:dyDescent="0.2">
      <c r="A24" s="306">
        <v>24</v>
      </c>
      <c r="B24" s="307" t="s">
        <v>241</v>
      </c>
      <c r="C24" s="308"/>
      <c r="D24" s="113">
        <v>1.0414580412577608</v>
      </c>
      <c r="E24" s="115">
        <v>52</v>
      </c>
      <c r="F24" s="114">
        <v>36</v>
      </c>
      <c r="G24" s="114">
        <v>70</v>
      </c>
      <c r="H24" s="114">
        <v>59</v>
      </c>
      <c r="I24" s="140">
        <v>76</v>
      </c>
      <c r="J24" s="115">
        <v>-24</v>
      </c>
      <c r="K24" s="116">
        <v>-31.578947368421051</v>
      </c>
    </row>
    <row r="25" spans="1:11" ht="14.1" customHeight="1" x14ac:dyDescent="0.2">
      <c r="A25" s="306">
        <v>25</v>
      </c>
      <c r="B25" s="307" t="s">
        <v>242</v>
      </c>
      <c r="C25" s="308"/>
      <c r="D25" s="113">
        <v>2.6036451031444021</v>
      </c>
      <c r="E25" s="115">
        <v>130</v>
      </c>
      <c r="F25" s="114">
        <v>96</v>
      </c>
      <c r="G25" s="114">
        <v>185</v>
      </c>
      <c r="H25" s="114">
        <v>150</v>
      </c>
      <c r="I25" s="140">
        <v>222</v>
      </c>
      <c r="J25" s="115">
        <v>-92</v>
      </c>
      <c r="K25" s="116">
        <v>-41.441441441441441</v>
      </c>
    </row>
    <row r="26" spans="1:11" ht="14.1" customHeight="1" x14ac:dyDescent="0.2">
      <c r="A26" s="306">
        <v>26</v>
      </c>
      <c r="B26" s="307" t="s">
        <v>243</v>
      </c>
      <c r="C26" s="308"/>
      <c r="D26" s="113">
        <v>1.7824954936911677</v>
      </c>
      <c r="E26" s="115">
        <v>89</v>
      </c>
      <c r="F26" s="114">
        <v>91</v>
      </c>
      <c r="G26" s="114">
        <v>118</v>
      </c>
      <c r="H26" s="114">
        <v>69</v>
      </c>
      <c r="I26" s="140">
        <v>122</v>
      </c>
      <c r="J26" s="115">
        <v>-33</v>
      </c>
      <c r="K26" s="116">
        <v>-27.049180327868854</v>
      </c>
    </row>
    <row r="27" spans="1:11" ht="14.1" customHeight="1" x14ac:dyDescent="0.2">
      <c r="A27" s="306">
        <v>27</v>
      </c>
      <c r="B27" s="307" t="s">
        <v>244</v>
      </c>
      <c r="C27" s="308"/>
      <c r="D27" s="113">
        <v>0.76106549168836368</v>
      </c>
      <c r="E27" s="115">
        <v>38</v>
      </c>
      <c r="F27" s="114">
        <v>32</v>
      </c>
      <c r="G27" s="114">
        <v>60</v>
      </c>
      <c r="H27" s="114">
        <v>38</v>
      </c>
      <c r="I27" s="140">
        <v>87</v>
      </c>
      <c r="J27" s="115">
        <v>-49</v>
      </c>
      <c r="K27" s="116">
        <v>-56.321839080459768</v>
      </c>
    </row>
    <row r="28" spans="1:11" ht="14.1" customHeight="1" x14ac:dyDescent="0.2">
      <c r="A28" s="306">
        <v>28</v>
      </c>
      <c r="B28" s="307" t="s">
        <v>245</v>
      </c>
      <c r="C28" s="308"/>
      <c r="D28" s="113">
        <v>0.18025235329461245</v>
      </c>
      <c r="E28" s="115">
        <v>9</v>
      </c>
      <c r="F28" s="114">
        <v>5</v>
      </c>
      <c r="G28" s="114">
        <v>9</v>
      </c>
      <c r="H28" s="114">
        <v>9</v>
      </c>
      <c r="I28" s="140">
        <v>8</v>
      </c>
      <c r="J28" s="115">
        <v>1</v>
      </c>
      <c r="K28" s="116">
        <v>12.5</v>
      </c>
    </row>
    <row r="29" spans="1:11" ht="14.1" customHeight="1" x14ac:dyDescent="0.2">
      <c r="A29" s="306">
        <v>29</v>
      </c>
      <c r="B29" s="307" t="s">
        <v>246</v>
      </c>
      <c r="C29" s="308"/>
      <c r="D29" s="113">
        <v>3.2645703985579813</v>
      </c>
      <c r="E29" s="115">
        <v>163</v>
      </c>
      <c r="F29" s="114">
        <v>117</v>
      </c>
      <c r="G29" s="114">
        <v>224</v>
      </c>
      <c r="H29" s="114">
        <v>193</v>
      </c>
      <c r="I29" s="140">
        <v>270</v>
      </c>
      <c r="J29" s="115">
        <v>-107</v>
      </c>
      <c r="K29" s="116">
        <v>-39.629629629629626</v>
      </c>
    </row>
    <row r="30" spans="1:11" ht="14.1" customHeight="1" x14ac:dyDescent="0.2">
      <c r="A30" s="306" t="s">
        <v>247</v>
      </c>
      <c r="B30" s="307" t="s">
        <v>248</v>
      </c>
      <c r="C30" s="308"/>
      <c r="D30" s="113" t="s">
        <v>513</v>
      </c>
      <c r="E30" s="115" t="s">
        <v>513</v>
      </c>
      <c r="F30" s="114">
        <v>33</v>
      </c>
      <c r="G30" s="114" t="s">
        <v>513</v>
      </c>
      <c r="H30" s="114" t="s">
        <v>513</v>
      </c>
      <c r="I30" s="140" t="s">
        <v>513</v>
      </c>
      <c r="J30" s="115" t="s">
        <v>513</v>
      </c>
      <c r="K30" s="116" t="s">
        <v>513</v>
      </c>
    </row>
    <row r="31" spans="1:11" ht="14.1" customHeight="1" x14ac:dyDescent="0.2">
      <c r="A31" s="306" t="s">
        <v>249</v>
      </c>
      <c r="B31" s="307" t="s">
        <v>250</v>
      </c>
      <c r="C31" s="308"/>
      <c r="D31" s="113">
        <v>2.4834768676146606</v>
      </c>
      <c r="E31" s="115">
        <v>124</v>
      </c>
      <c r="F31" s="114">
        <v>84</v>
      </c>
      <c r="G31" s="114">
        <v>169</v>
      </c>
      <c r="H31" s="114">
        <v>161</v>
      </c>
      <c r="I31" s="140">
        <v>174</v>
      </c>
      <c r="J31" s="115">
        <v>-50</v>
      </c>
      <c r="K31" s="116">
        <v>-28.735632183908045</v>
      </c>
    </row>
    <row r="32" spans="1:11" ht="14.1" customHeight="1" x14ac:dyDescent="0.2">
      <c r="A32" s="306">
        <v>31</v>
      </c>
      <c r="B32" s="307" t="s">
        <v>251</v>
      </c>
      <c r="C32" s="308"/>
      <c r="D32" s="113">
        <v>0.52072902062888038</v>
      </c>
      <c r="E32" s="115">
        <v>26</v>
      </c>
      <c r="F32" s="114">
        <v>19</v>
      </c>
      <c r="G32" s="114">
        <v>25</v>
      </c>
      <c r="H32" s="114">
        <v>19</v>
      </c>
      <c r="I32" s="140">
        <v>47</v>
      </c>
      <c r="J32" s="115">
        <v>-21</v>
      </c>
      <c r="K32" s="116">
        <v>-44.680851063829785</v>
      </c>
    </row>
    <row r="33" spans="1:11" ht="14.1" customHeight="1" x14ac:dyDescent="0.2">
      <c r="A33" s="306">
        <v>32</v>
      </c>
      <c r="B33" s="307" t="s">
        <v>252</v>
      </c>
      <c r="C33" s="308"/>
      <c r="D33" s="113">
        <v>3.6451031444021629</v>
      </c>
      <c r="E33" s="115">
        <v>182</v>
      </c>
      <c r="F33" s="114">
        <v>110</v>
      </c>
      <c r="G33" s="114">
        <v>162</v>
      </c>
      <c r="H33" s="114">
        <v>166</v>
      </c>
      <c r="I33" s="140">
        <v>179</v>
      </c>
      <c r="J33" s="115">
        <v>3</v>
      </c>
      <c r="K33" s="116">
        <v>1.6759776536312849</v>
      </c>
    </row>
    <row r="34" spans="1:11" ht="14.1" customHeight="1" x14ac:dyDescent="0.2">
      <c r="A34" s="306">
        <v>33</v>
      </c>
      <c r="B34" s="307" t="s">
        <v>253</v>
      </c>
      <c r="C34" s="308"/>
      <c r="D34" s="113">
        <v>2.6837572601642301</v>
      </c>
      <c r="E34" s="115">
        <v>134</v>
      </c>
      <c r="F34" s="114">
        <v>68</v>
      </c>
      <c r="G34" s="114">
        <v>131</v>
      </c>
      <c r="H34" s="114">
        <v>145</v>
      </c>
      <c r="I34" s="140">
        <v>102</v>
      </c>
      <c r="J34" s="115">
        <v>32</v>
      </c>
      <c r="K34" s="116">
        <v>31.372549019607842</v>
      </c>
    </row>
    <row r="35" spans="1:11" ht="14.1" customHeight="1" x14ac:dyDescent="0.2">
      <c r="A35" s="306">
        <v>34</v>
      </c>
      <c r="B35" s="307" t="s">
        <v>254</v>
      </c>
      <c r="C35" s="308"/>
      <c r="D35" s="113">
        <v>3.8053274584418184</v>
      </c>
      <c r="E35" s="115">
        <v>190</v>
      </c>
      <c r="F35" s="114">
        <v>111</v>
      </c>
      <c r="G35" s="114">
        <v>147</v>
      </c>
      <c r="H35" s="114">
        <v>136</v>
      </c>
      <c r="I35" s="140">
        <v>120</v>
      </c>
      <c r="J35" s="115">
        <v>70</v>
      </c>
      <c r="K35" s="116">
        <v>58.333333333333336</v>
      </c>
    </row>
    <row r="36" spans="1:11" ht="14.1" customHeight="1" x14ac:dyDescent="0.2">
      <c r="A36" s="306">
        <v>41</v>
      </c>
      <c r="B36" s="307" t="s">
        <v>255</v>
      </c>
      <c r="C36" s="308"/>
      <c r="D36" s="113">
        <v>0.44061686360905267</v>
      </c>
      <c r="E36" s="115">
        <v>22</v>
      </c>
      <c r="F36" s="114">
        <v>20</v>
      </c>
      <c r="G36" s="114">
        <v>36</v>
      </c>
      <c r="H36" s="114">
        <v>15</v>
      </c>
      <c r="I36" s="140">
        <v>61</v>
      </c>
      <c r="J36" s="115">
        <v>-39</v>
      </c>
      <c r="K36" s="116">
        <v>-63.934426229508198</v>
      </c>
    </row>
    <row r="37" spans="1:11" ht="14.1" customHeight="1" x14ac:dyDescent="0.2">
      <c r="A37" s="306">
        <v>42</v>
      </c>
      <c r="B37" s="307" t="s">
        <v>256</v>
      </c>
      <c r="C37" s="308"/>
      <c r="D37" s="113">
        <v>8.0112157019827754E-2</v>
      </c>
      <c r="E37" s="115">
        <v>4</v>
      </c>
      <c r="F37" s="114" t="s">
        <v>513</v>
      </c>
      <c r="G37" s="114">
        <v>8</v>
      </c>
      <c r="H37" s="114">
        <v>5</v>
      </c>
      <c r="I37" s="140">
        <v>5</v>
      </c>
      <c r="J37" s="115">
        <v>-1</v>
      </c>
      <c r="K37" s="116">
        <v>-20</v>
      </c>
    </row>
    <row r="38" spans="1:11" ht="14.1" customHeight="1" x14ac:dyDescent="0.2">
      <c r="A38" s="306">
        <v>43</v>
      </c>
      <c r="B38" s="307" t="s">
        <v>257</v>
      </c>
      <c r="C38" s="308"/>
      <c r="D38" s="113">
        <v>1.4820749048668136</v>
      </c>
      <c r="E38" s="115">
        <v>74</v>
      </c>
      <c r="F38" s="114">
        <v>51</v>
      </c>
      <c r="G38" s="114">
        <v>73</v>
      </c>
      <c r="H38" s="114">
        <v>57</v>
      </c>
      <c r="I38" s="140">
        <v>76</v>
      </c>
      <c r="J38" s="115">
        <v>-2</v>
      </c>
      <c r="K38" s="116">
        <v>-2.6315789473684212</v>
      </c>
    </row>
    <row r="39" spans="1:11" ht="14.1" customHeight="1" x14ac:dyDescent="0.2">
      <c r="A39" s="306">
        <v>51</v>
      </c>
      <c r="B39" s="307" t="s">
        <v>258</v>
      </c>
      <c r="C39" s="308"/>
      <c r="D39" s="113">
        <v>15.421590226316843</v>
      </c>
      <c r="E39" s="115">
        <v>770</v>
      </c>
      <c r="F39" s="114">
        <v>945</v>
      </c>
      <c r="G39" s="114">
        <v>855</v>
      </c>
      <c r="H39" s="114">
        <v>725</v>
      </c>
      <c r="I39" s="140">
        <v>828</v>
      </c>
      <c r="J39" s="115">
        <v>-58</v>
      </c>
      <c r="K39" s="116">
        <v>-7.0048309178743962</v>
      </c>
    </row>
    <row r="40" spans="1:11" ht="14.1" customHeight="1" x14ac:dyDescent="0.2">
      <c r="A40" s="306" t="s">
        <v>259</v>
      </c>
      <c r="B40" s="307" t="s">
        <v>260</v>
      </c>
      <c r="C40" s="308"/>
      <c r="D40" s="113">
        <v>15.021029441217705</v>
      </c>
      <c r="E40" s="115">
        <v>750</v>
      </c>
      <c r="F40" s="114">
        <v>914</v>
      </c>
      <c r="G40" s="114">
        <v>828</v>
      </c>
      <c r="H40" s="114">
        <v>685</v>
      </c>
      <c r="I40" s="140">
        <v>793</v>
      </c>
      <c r="J40" s="115">
        <v>-43</v>
      </c>
      <c r="K40" s="116">
        <v>-5.4224464060529636</v>
      </c>
    </row>
    <row r="41" spans="1:11" ht="14.1" customHeight="1" x14ac:dyDescent="0.2">
      <c r="A41" s="306"/>
      <c r="B41" s="307" t="s">
        <v>261</v>
      </c>
      <c r="C41" s="308"/>
      <c r="D41" s="113">
        <v>13.699178850390547</v>
      </c>
      <c r="E41" s="115">
        <v>684</v>
      </c>
      <c r="F41" s="114">
        <v>867</v>
      </c>
      <c r="G41" s="114">
        <v>750</v>
      </c>
      <c r="H41" s="114">
        <v>612</v>
      </c>
      <c r="I41" s="140">
        <v>708</v>
      </c>
      <c r="J41" s="115">
        <v>-24</v>
      </c>
      <c r="K41" s="116">
        <v>-3.3898305084745761</v>
      </c>
    </row>
    <row r="42" spans="1:11" ht="14.1" customHeight="1" x14ac:dyDescent="0.2">
      <c r="A42" s="306">
        <v>52</v>
      </c>
      <c r="B42" s="307" t="s">
        <v>262</v>
      </c>
      <c r="C42" s="308"/>
      <c r="D42" s="113">
        <v>5.0070098137392351</v>
      </c>
      <c r="E42" s="115">
        <v>250</v>
      </c>
      <c r="F42" s="114">
        <v>195</v>
      </c>
      <c r="G42" s="114">
        <v>280</v>
      </c>
      <c r="H42" s="114">
        <v>276</v>
      </c>
      <c r="I42" s="140">
        <v>375</v>
      </c>
      <c r="J42" s="115">
        <v>-125</v>
      </c>
      <c r="K42" s="116">
        <v>-33.333333333333336</v>
      </c>
    </row>
    <row r="43" spans="1:11" ht="14.1" customHeight="1" x14ac:dyDescent="0.2">
      <c r="A43" s="306" t="s">
        <v>263</v>
      </c>
      <c r="B43" s="307" t="s">
        <v>264</v>
      </c>
      <c r="C43" s="308"/>
      <c r="D43" s="113">
        <v>4.245944322050871</v>
      </c>
      <c r="E43" s="115">
        <v>212</v>
      </c>
      <c r="F43" s="114">
        <v>179</v>
      </c>
      <c r="G43" s="114">
        <v>230</v>
      </c>
      <c r="H43" s="114">
        <v>225</v>
      </c>
      <c r="I43" s="140">
        <v>328</v>
      </c>
      <c r="J43" s="115">
        <v>-116</v>
      </c>
      <c r="K43" s="116">
        <v>-35.365853658536587</v>
      </c>
    </row>
    <row r="44" spans="1:11" ht="14.1" customHeight="1" x14ac:dyDescent="0.2">
      <c r="A44" s="306">
        <v>53</v>
      </c>
      <c r="B44" s="307" t="s">
        <v>265</v>
      </c>
      <c r="C44" s="308"/>
      <c r="D44" s="113">
        <v>1.3619066693370718</v>
      </c>
      <c r="E44" s="115">
        <v>68</v>
      </c>
      <c r="F44" s="114">
        <v>53</v>
      </c>
      <c r="G44" s="114">
        <v>62</v>
      </c>
      <c r="H44" s="114">
        <v>46</v>
      </c>
      <c r="I44" s="140">
        <v>48</v>
      </c>
      <c r="J44" s="115">
        <v>20</v>
      </c>
      <c r="K44" s="116">
        <v>41.666666666666664</v>
      </c>
    </row>
    <row r="45" spans="1:11" ht="14.1" customHeight="1" x14ac:dyDescent="0.2">
      <c r="A45" s="306" t="s">
        <v>266</v>
      </c>
      <c r="B45" s="307" t="s">
        <v>267</v>
      </c>
      <c r="C45" s="308"/>
      <c r="D45" s="113">
        <v>1.3619066693370718</v>
      </c>
      <c r="E45" s="115">
        <v>68</v>
      </c>
      <c r="F45" s="114">
        <v>52</v>
      </c>
      <c r="G45" s="114">
        <v>62</v>
      </c>
      <c r="H45" s="114">
        <v>46</v>
      </c>
      <c r="I45" s="140">
        <v>46</v>
      </c>
      <c r="J45" s="115">
        <v>22</v>
      </c>
      <c r="K45" s="116">
        <v>47.826086956521742</v>
      </c>
    </row>
    <row r="46" spans="1:11" ht="14.1" customHeight="1" x14ac:dyDescent="0.2">
      <c r="A46" s="306">
        <v>54</v>
      </c>
      <c r="B46" s="307" t="s">
        <v>268</v>
      </c>
      <c r="C46" s="308"/>
      <c r="D46" s="113">
        <v>4.446224714600441</v>
      </c>
      <c r="E46" s="115">
        <v>222</v>
      </c>
      <c r="F46" s="114">
        <v>200</v>
      </c>
      <c r="G46" s="114">
        <v>205</v>
      </c>
      <c r="H46" s="114">
        <v>208</v>
      </c>
      <c r="I46" s="140">
        <v>299</v>
      </c>
      <c r="J46" s="115">
        <v>-77</v>
      </c>
      <c r="K46" s="116">
        <v>-25.752508361204015</v>
      </c>
    </row>
    <row r="47" spans="1:11" ht="14.1" customHeight="1" x14ac:dyDescent="0.2">
      <c r="A47" s="306">
        <v>61</v>
      </c>
      <c r="B47" s="307" t="s">
        <v>269</v>
      </c>
      <c r="C47" s="308"/>
      <c r="D47" s="113">
        <v>1.8826356899659524</v>
      </c>
      <c r="E47" s="115">
        <v>94</v>
      </c>
      <c r="F47" s="114">
        <v>57</v>
      </c>
      <c r="G47" s="114">
        <v>75</v>
      </c>
      <c r="H47" s="114">
        <v>76</v>
      </c>
      <c r="I47" s="140">
        <v>85</v>
      </c>
      <c r="J47" s="115">
        <v>9</v>
      </c>
      <c r="K47" s="116">
        <v>10.588235294117647</v>
      </c>
    </row>
    <row r="48" spans="1:11" ht="14.1" customHeight="1" x14ac:dyDescent="0.2">
      <c r="A48" s="306">
        <v>62</v>
      </c>
      <c r="B48" s="307" t="s">
        <v>270</v>
      </c>
      <c r="C48" s="308"/>
      <c r="D48" s="113">
        <v>8.5119166833566986</v>
      </c>
      <c r="E48" s="115">
        <v>425</v>
      </c>
      <c r="F48" s="114">
        <v>386</v>
      </c>
      <c r="G48" s="114">
        <v>432</v>
      </c>
      <c r="H48" s="114">
        <v>615</v>
      </c>
      <c r="I48" s="140">
        <v>347</v>
      </c>
      <c r="J48" s="115">
        <v>78</v>
      </c>
      <c r="K48" s="116">
        <v>22.478386167146976</v>
      </c>
    </row>
    <row r="49" spans="1:11" ht="14.1" customHeight="1" x14ac:dyDescent="0.2">
      <c r="A49" s="306">
        <v>63</v>
      </c>
      <c r="B49" s="307" t="s">
        <v>271</v>
      </c>
      <c r="C49" s="308"/>
      <c r="D49" s="113">
        <v>4.7266172641698381</v>
      </c>
      <c r="E49" s="115">
        <v>236</v>
      </c>
      <c r="F49" s="114">
        <v>206</v>
      </c>
      <c r="G49" s="114">
        <v>351</v>
      </c>
      <c r="H49" s="114">
        <v>429</v>
      </c>
      <c r="I49" s="140">
        <v>373</v>
      </c>
      <c r="J49" s="115">
        <v>-137</v>
      </c>
      <c r="K49" s="116">
        <v>-36.729222520107236</v>
      </c>
    </row>
    <row r="50" spans="1:11" ht="14.1" customHeight="1" x14ac:dyDescent="0.2">
      <c r="A50" s="306" t="s">
        <v>272</v>
      </c>
      <c r="B50" s="307" t="s">
        <v>273</v>
      </c>
      <c r="C50" s="308"/>
      <c r="D50" s="113">
        <v>0.7210094131784498</v>
      </c>
      <c r="E50" s="115">
        <v>36</v>
      </c>
      <c r="F50" s="114">
        <v>45</v>
      </c>
      <c r="G50" s="114">
        <v>64</v>
      </c>
      <c r="H50" s="114">
        <v>66</v>
      </c>
      <c r="I50" s="140">
        <v>106</v>
      </c>
      <c r="J50" s="115">
        <v>-70</v>
      </c>
      <c r="K50" s="116">
        <v>-66.037735849056602</v>
      </c>
    </row>
    <row r="51" spans="1:11" ht="14.1" customHeight="1" x14ac:dyDescent="0.2">
      <c r="A51" s="306" t="s">
        <v>274</v>
      </c>
      <c r="B51" s="307" t="s">
        <v>275</v>
      </c>
      <c r="C51" s="308"/>
      <c r="D51" s="113">
        <v>3.8053274584418184</v>
      </c>
      <c r="E51" s="115">
        <v>190</v>
      </c>
      <c r="F51" s="114">
        <v>152</v>
      </c>
      <c r="G51" s="114">
        <v>267</v>
      </c>
      <c r="H51" s="114">
        <v>350</v>
      </c>
      <c r="I51" s="140">
        <v>252</v>
      </c>
      <c r="J51" s="115">
        <v>-62</v>
      </c>
      <c r="K51" s="116">
        <v>-24.603174603174605</v>
      </c>
    </row>
    <row r="52" spans="1:11" ht="14.1" customHeight="1" x14ac:dyDescent="0.2">
      <c r="A52" s="306">
        <v>71</v>
      </c>
      <c r="B52" s="307" t="s">
        <v>276</v>
      </c>
      <c r="C52" s="308"/>
      <c r="D52" s="113">
        <v>8.8323653114360106</v>
      </c>
      <c r="E52" s="115">
        <v>441</v>
      </c>
      <c r="F52" s="114">
        <v>298</v>
      </c>
      <c r="G52" s="114">
        <v>370</v>
      </c>
      <c r="H52" s="114">
        <v>356</v>
      </c>
      <c r="I52" s="140">
        <v>434</v>
      </c>
      <c r="J52" s="115">
        <v>7</v>
      </c>
      <c r="K52" s="116">
        <v>1.6129032258064515</v>
      </c>
    </row>
    <row r="53" spans="1:11" ht="14.1" customHeight="1" x14ac:dyDescent="0.2">
      <c r="A53" s="306" t="s">
        <v>277</v>
      </c>
      <c r="B53" s="307" t="s">
        <v>278</v>
      </c>
      <c r="C53" s="308"/>
      <c r="D53" s="113">
        <v>3.0442619667534547</v>
      </c>
      <c r="E53" s="115">
        <v>152</v>
      </c>
      <c r="F53" s="114">
        <v>119</v>
      </c>
      <c r="G53" s="114">
        <v>134</v>
      </c>
      <c r="H53" s="114">
        <v>105</v>
      </c>
      <c r="I53" s="140">
        <v>162</v>
      </c>
      <c r="J53" s="115">
        <v>-10</v>
      </c>
      <c r="K53" s="116">
        <v>-6.1728395061728394</v>
      </c>
    </row>
    <row r="54" spans="1:11" ht="14.1" customHeight="1" x14ac:dyDescent="0.2">
      <c r="A54" s="306" t="s">
        <v>279</v>
      </c>
      <c r="B54" s="307" t="s">
        <v>280</v>
      </c>
      <c r="C54" s="308"/>
      <c r="D54" s="113">
        <v>4.7867013819347086</v>
      </c>
      <c r="E54" s="115">
        <v>239</v>
      </c>
      <c r="F54" s="114">
        <v>150</v>
      </c>
      <c r="G54" s="114">
        <v>207</v>
      </c>
      <c r="H54" s="114">
        <v>218</v>
      </c>
      <c r="I54" s="140">
        <v>243</v>
      </c>
      <c r="J54" s="115">
        <v>-4</v>
      </c>
      <c r="K54" s="116">
        <v>-1.6460905349794239</v>
      </c>
    </row>
    <row r="55" spans="1:11" ht="14.1" customHeight="1" x14ac:dyDescent="0.2">
      <c r="A55" s="306">
        <v>72</v>
      </c>
      <c r="B55" s="307" t="s">
        <v>281</v>
      </c>
      <c r="C55" s="308"/>
      <c r="D55" s="113">
        <v>1.5621870618866414</v>
      </c>
      <c r="E55" s="115">
        <v>78</v>
      </c>
      <c r="F55" s="114">
        <v>50</v>
      </c>
      <c r="G55" s="114">
        <v>72</v>
      </c>
      <c r="H55" s="114">
        <v>71</v>
      </c>
      <c r="I55" s="140">
        <v>118</v>
      </c>
      <c r="J55" s="115">
        <v>-40</v>
      </c>
      <c r="K55" s="116">
        <v>-33.898305084745765</v>
      </c>
    </row>
    <row r="56" spans="1:11" ht="14.1" customHeight="1" x14ac:dyDescent="0.2">
      <c r="A56" s="306" t="s">
        <v>282</v>
      </c>
      <c r="B56" s="307" t="s">
        <v>283</v>
      </c>
      <c r="C56" s="308"/>
      <c r="D56" s="113">
        <v>0.42058882435409572</v>
      </c>
      <c r="E56" s="115">
        <v>21</v>
      </c>
      <c r="F56" s="114">
        <v>16</v>
      </c>
      <c r="G56" s="114">
        <v>26</v>
      </c>
      <c r="H56" s="114">
        <v>15</v>
      </c>
      <c r="I56" s="140">
        <v>45</v>
      </c>
      <c r="J56" s="115">
        <v>-24</v>
      </c>
      <c r="K56" s="116">
        <v>-53.333333333333336</v>
      </c>
    </row>
    <row r="57" spans="1:11" ht="14.1" customHeight="1" x14ac:dyDescent="0.2">
      <c r="A57" s="306" t="s">
        <v>284</v>
      </c>
      <c r="B57" s="307" t="s">
        <v>285</v>
      </c>
      <c r="C57" s="308"/>
      <c r="D57" s="113">
        <v>1.001401962747847</v>
      </c>
      <c r="E57" s="115">
        <v>50</v>
      </c>
      <c r="F57" s="114">
        <v>29</v>
      </c>
      <c r="G57" s="114">
        <v>36</v>
      </c>
      <c r="H57" s="114">
        <v>43</v>
      </c>
      <c r="I57" s="140">
        <v>54</v>
      </c>
      <c r="J57" s="115">
        <v>-4</v>
      </c>
      <c r="K57" s="116">
        <v>-7.4074074074074074</v>
      </c>
    </row>
    <row r="58" spans="1:11" ht="14.1" customHeight="1" x14ac:dyDescent="0.2">
      <c r="A58" s="306">
        <v>73</v>
      </c>
      <c r="B58" s="307" t="s">
        <v>286</v>
      </c>
      <c r="C58" s="308"/>
      <c r="D58" s="113">
        <v>1.2417384338073303</v>
      </c>
      <c r="E58" s="115">
        <v>62</v>
      </c>
      <c r="F58" s="114">
        <v>56</v>
      </c>
      <c r="G58" s="114">
        <v>85</v>
      </c>
      <c r="H58" s="114">
        <v>67</v>
      </c>
      <c r="I58" s="140">
        <v>71</v>
      </c>
      <c r="J58" s="115">
        <v>-9</v>
      </c>
      <c r="K58" s="116">
        <v>-12.67605633802817</v>
      </c>
    </row>
    <row r="59" spans="1:11" ht="14.1" customHeight="1" x14ac:dyDescent="0.2">
      <c r="A59" s="306" t="s">
        <v>287</v>
      </c>
      <c r="B59" s="307" t="s">
        <v>288</v>
      </c>
      <c r="C59" s="308"/>
      <c r="D59" s="113">
        <v>1.001401962747847</v>
      </c>
      <c r="E59" s="115">
        <v>50</v>
      </c>
      <c r="F59" s="114">
        <v>44</v>
      </c>
      <c r="G59" s="114">
        <v>67</v>
      </c>
      <c r="H59" s="114">
        <v>54</v>
      </c>
      <c r="I59" s="140">
        <v>65</v>
      </c>
      <c r="J59" s="115">
        <v>-15</v>
      </c>
      <c r="K59" s="116">
        <v>-23.076923076923077</v>
      </c>
    </row>
    <row r="60" spans="1:11" ht="14.1" customHeight="1" x14ac:dyDescent="0.2">
      <c r="A60" s="306">
        <v>81</v>
      </c>
      <c r="B60" s="307" t="s">
        <v>289</v>
      </c>
      <c r="C60" s="308"/>
      <c r="D60" s="113">
        <v>4.8067294211896652</v>
      </c>
      <c r="E60" s="115">
        <v>240</v>
      </c>
      <c r="F60" s="114">
        <v>387</v>
      </c>
      <c r="G60" s="114">
        <v>247</v>
      </c>
      <c r="H60" s="114">
        <v>243</v>
      </c>
      <c r="I60" s="140">
        <v>282</v>
      </c>
      <c r="J60" s="115">
        <v>-42</v>
      </c>
      <c r="K60" s="116">
        <v>-14.893617021276595</v>
      </c>
    </row>
    <row r="61" spans="1:11" ht="14.1" customHeight="1" x14ac:dyDescent="0.2">
      <c r="A61" s="306" t="s">
        <v>290</v>
      </c>
      <c r="B61" s="307" t="s">
        <v>291</v>
      </c>
      <c r="C61" s="308"/>
      <c r="D61" s="113">
        <v>1.2617664730622873</v>
      </c>
      <c r="E61" s="115">
        <v>63</v>
      </c>
      <c r="F61" s="114">
        <v>33</v>
      </c>
      <c r="G61" s="114">
        <v>77</v>
      </c>
      <c r="H61" s="114">
        <v>64</v>
      </c>
      <c r="I61" s="140">
        <v>58</v>
      </c>
      <c r="J61" s="115">
        <v>5</v>
      </c>
      <c r="K61" s="116">
        <v>8.6206896551724146</v>
      </c>
    </row>
    <row r="62" spans="1:11" ht="14.1" customHeight="1" x14ac:dyDescent="0.2">
      <c r="A62" s="306" t="s">
        <v>292</v>
      </c>
      <c r="B62" s="307" t="s">
        <v>293</v>
      </c>
      <c r="C62" s="308"/>
      <c r="D62" s="113">
        <v>2.002803925495694</v>
      </c>
      <c r="E62" s="115">
        <v>100</v>
      </c>
      <c r="F62" s="114">
        <v>168</v>
      </c>
      <c r="G62" s="114">
        <v>103</v>
      </c>
      <c r="H62" s="114">
        <v>90</v>
      </c>
      <c r="I62" s="140">
        <v>98</v>
      </c>
      <c r="J62" s="115">
        <v>2</v>
      </c>
      <c r="K62" s="116">
        <v>2.0408163265306123</v>
      </c>
    </row>
    <row r="63" spans="1:11" ht="14.1" customHeight="1" x14ac:dyDescent="0.2">
      <c r="A63" s="306"/>
      <c r="B63" s="307" t="s">
        <v>294</v>
      </c>
      <c r="C63" s="308"/>
      <c r="D63" s="113">
        <v>1.7023833366713399</v>
      </c>
      <c r="E63" s="115">
        <v>85</v>
      </c>
      <c r="F63" s="114">
        <v>152</v>
      </c>
      <c r="G63" s="114">
        <v>93</v>
      </c>
      <c r="H63" s="114">
        <v>78</v>
      </c>
      <c r="I63" s="140">
        <v>89</v>
      </c>
      <c r="J63" s="115">
        <v>-4</v>
      </c>
      <c r="K63" s="116">
        <v>-4.4943820224719104</v>
      </c>
    </row>
    <row r="64" spans="1:11" ht="14.1" customHeight="1" x14ac:dyDescent="0.2">
      <c r="A64" s="306" t="s">
        <v>295</v>
      </c>
      <c r="B64" s="307" t="s">
        <v>296</v>
      </c>
      <c r="C64" s="308"/>
      <c r="D64" s="113">
        <v>0.44061686360905267</v>
      </c>
      <c r="E64" s="115">
        <v>22</v>
      </c>
      <c r="F64" s="114">
        <v>30</v>
      </c>
      <c r="G64" s="114">
        <v>36</v>
      </c>
      <c r="H64" s="114">
        <v>35</v>
      </c>
      <c r="I64" s="140">
        <v>45</v>
      </c>
      <c r="J64" s="115">
        <v>-23</v>
      </c>
      <c r="K64" s="116">
        <v>-51.111111111111114</v>
      </c>
    </row>
    <row r="65" spans="1:11" ht="14.1" customHeight="1" x14ac:dyDescent="0.2">
      <c r="A65" s="306" t="s">
        <v>297</v>
      </c>
      <c r="B65" s="307" t="s">
        <v>298</v>
      </c>
      <c r="C65" s="308"/>
      <c r="D65" s="113">
        <v>0.78109353094332068</v>
      </c>
      <c r="E65" s="115">
        <v>39</v>
      </c>
      <c r="F65" s="114">
        <v>139</v>
      </c>
      <c r="G65" s="114">
        <v>17</v>
      </c>
      <c r="H65" s="114">
        <v>26</v>
      </c>
      <c r="I65" s="140">
        <v>51</v>
      </c>
      <c r="J65" s="115">
        <v>-12</v>
      </c>
      <c r="K65" s="116">
        <v>-23.529411764705884</v>
      </c>
    </row>
    <row r="66" spans="1:11" ht="14.1" customHeight="1" x14ac:dyDescent="0.2">
      <c r="A66" s="306">
        <v>82</v>
      </c>
      <c r="B66" s="307" t="s">
        <v>299</v>
      </c>
      <c r="C66" s="308"/>
      <c r="D66" s="113">
        <v>2.7037852994191867</v>
      </c>
      <c r="E66" s="115">
        <v>135</v>
      </c>
      <c r="F66" s="114">
        <v>129</v>
      </c>
      <c r="G66" s="114">
        <v>161</v>
      </c>
      <c r="H66" s="114">
        <v>144</v>
      </c>
      <c r="I66" s="140">
        <v>148</v>
      </c>
      <c r="J66" s="115">
        <v>-13</v>
      </c>
      <c r="K66" s="116">
        <v>-8.7837837837837842</v>
      </c>
    </row>
    <row r="67" spans="1:11" ht="14.1" customHeight="1" x14ac:dyDescent="0.2">
      <c r="A67" s="306" t="s">
        <v>300</v>
      </c>
      <c r="B67" s="307" t="s">
        <v>301</v>
      </c>
      <c r="C67" s="308"/>
      <c r="D67" s="113">
        <v>1.8225515722010814</v>
      </c>
      <c r="E67" s="115">
        <v>91</v>
      </c>
      <c r="F67" s="114">
        <v>105</v>
      </c>
      <c r="G67" s="114">
        <v>112</v>
      </c>
      <c r="H67" s="114">
        <v>101</v>
      </c>
      <c r="I67" s="140">
        <v>101</v>
      </c>
      <c r="J67" s="115">
        <v>-10</v>
      </c>
      <c r="K67" s="116">
        <v>-9.9009900990099009</v>
      </c>
    </row>
    <row r="68" spans="1:11" ht="14.1" customHeight="1" x14ac:dyDescent="0.2">
      <c r="A68" s="306" t="s">
        <v>302</v>
      </c>
      <c r="B68" s="307" t="s">
        <v>303</v>
      </c>
      <c r="C68" s="308"/>
      <c r="D68" s="113">
        <v>0.60084117764870815</v>
      </c>
      <c r="E68" s="115">
        <v>30</v>
      </c>
      <c r="F68" s="114">
        <v>16</v>
      </c>
      <c r="G68" s="114">
        <v>33</v>
      </c>
      <c r="H68" s="114">
        <v>31</v>
      </c>
      <c r="I68" s="140">
        <v>25</v>
      </c>
      <c r="J68" s="115">
        <v>5</v>
      </c>
      <c r="K68" s="116">
        <v>20</v>
      </c>
    </row>
    <row r="69" spans="1:11" ht="14.1" customHeight="1" x14ac:dyDescent="0.2">
      <c r="A69" s="306">
        <v>83</v>
      </c>
      <c r="B69" s="307" t="s">
        <v>304</v>
      </c>
      <c r="C69" s="308"/>
      <c r="D69" s="113">
        <v>3.7652713799319049</v>
      </c>
      <c r="E69" s="115">
        <v>188</v>
      </c>
      <c r="F69" s="114">
        <v>184</v>
      </c>
      <c r="G69" s="114">
        <v>488</v>
      </c>
      <c r="H69" s="114">
        <v>151</v>
      </c>
      <c r="I69" s="140">
        <v>269</v>
      </c>
      <c r="J69" s="115">
        <v>-81</v>
      </c>
      <c r="K69" s="116">
        <v>-30.111524163568774</v>
      </c>
    </row>
    <row r="70" spans="1:11" ht="14.1" customHeight="1" x14ac:dyDescent="0.2">
      <c r="A70" s="306" t="s">
        <v>305</v>
      </c>
      <c r="B70" s="307" t="s">
        <v>306</v>
      </c>
      <c r="C70" s="308"/>
      <c r="D70" s="113">
        <v>3.2245143200480673</v>
      </c>
      <c r="E70" s="115">
        <v>161</v>
      </c>
      <c r="F70" s="114">
        <v>160</v>
      </c>
      <c r="G70" s="114">
        <v>455</v>
      </c>
      <c r="H70" s="114">
        <v>118</v>
      </c>
      <c r="I70" s="140">
        <v>218</v>
      </c>
      <c r="J70" s="115">
        <v>-57</v>
      </c>
      <c r="K70" s="116">
        <v>-26.146788990825687</v>
      </c>
    </row>
    <row r="71" spans="1:11" ht="14.1" customHeight="1" x14ac:dyDescent="0.2">
      <c r="A71" s="306"/>
      <c r="B71" s="307" t="s">
        <v>307</v>
      </c>
      <c r="C71" s="308"/>
      <c r="D71" s="113">
        <v>1.9427198077308232</v>
      </c>
      <c r="E71" s="115">
        <v>97</v>
      </c>
      <c r="F71" s="114">
        <v>90</v>
      </c>
      <c r="G71" s="114">
        <v>267</v>
      </c>
      <c r="H71" s="114">
        <v>78</v>
      </c>
      <c r="I71" s="140">
        <v>145</v>
      </c>
      <c r="J71" s="115">
        <v>-48</v>
      </c>
      <c r="K71" s="116">
        <v>-33.103448275862071</v>
      </c>
    </row>
    <row r="72" spans="1:11" ht="14.1" customHeight="1" x14ac:dyDescent="0.2">
      <c r="A72" s="306">
        <v>84</v>
      </c>
      <c r="B72" s="307" t="s">
        <v>308</v>
      </c>
      <c r="C72" s="308"/>
      <c r="D72" s="113">
        <v>2.8840376527137992</v>
      </c>
      <c r="E72" s="115">
        <v>144</v>
      </c>
      <c r="F72" s="114">
        <v>90</v>
      </c>
      <c r="G72" s="114">
        <v>163</v>
      </c>
      <c r="H72" s="114">
        <v>55</v>
      </c>
      <c r="I72" s="140">
        <v>130</v>
      </c>
      <c r="J72" s="115">
        <v>14</v>
      </c>
      <c r="K72" s="116">
        <v>10.76923076923077</v>
      </c>
    </row>
    <row r="73" spans="1:11" ht="14.1" customHeight="1" x14ac:dyDescent="0.2">
      <c r="A73" s="306" t="s">
        <v>309</v>
      </c>
      <c r="B73" s="307" t="s">
        <v>310</v>
      </c>
      <c r="C73" s="308"/>
      <c r="D73" s="113">
        <v>1.6823552974163829</v>
      </c>
      <c r="E73" s="115">
        <v>84</v>
      </c>
      <c r="F73" s="114">
        <v>58</v>
      </c>
      <c r="G73" s="114">
        <v>114</v>
      </c>
      <c r="H73" s="114">
        <v>25</v>
      </c>
      <c r="I73" s="140">
        <v>80</v>
      </c>
      <c r="J73" s="115">
        <v>4</v>
      </c>
      <c r="K73" s="116">
        <v>5</v>
      </c>
    </row>
    <row r="74" spans="1:11" ht="14.1" customHeight="1" x14ac:dyDescent="0.2">
      <c r="A74" s="306" t="s">
        <v>311</v>
      </c>
      <c r="B74" s="307" t="s">
        <v>312</v>
      </c>
      <c r="C74" s="308"/>
      <c r="D74" s="113">
        <v>0.58081313839375126</v>
      </c>
      <c r="E74" s="115">
        <v>29</v>
      </c>
      <c r="F74" s="114">
        <v>12</v>
      </c>
      <c r="G74" s="114">
        <v>17</v>
      </c>
      <c r="H74" s="114">
        <v>9</v>
      </c>
      <c r="I74" s="140">
        <v>9</v>
      </c>
      <c r="J74" s="115">
        <v>20</v>
      </c>
      <c r="K74" s="116">
        <v>222.22222222222223</v>
      </c>
    </row>
    <row r="75" spans="1:11" ht="14.1" customHeight="1" x14ac:dyDescent="0.2">
      <c r="A75" s="306" t="s">
        <v>313</v>
      </c>
      <c r="B75" s="307" t="s">
        <v>314</v>
      </c>
      <c r="C75" s="308"/>
      <c r="D75" s="113">
        <v>0.18025235329461245</v>
      </c>
      <c r="E75" s="115">
        <v>9</v>
      </c>
      <c r="F75" s="114">
        <v>12</v>
      </c>
      <c r="G75" s="114">
        <v>15</v>
      </c>
      <c r="H75" s="114">
        <v>10</v>
      </c>
      <c r="I75" s="140">
        <v>15</v>
      </c>
      <c r="J75" s="115">
        <v>-6</v>
      </c>
      <c r="K75" s="116">
        <v>-40</v>
      </c>
    </row>
    <row r="76" spans="1:11" ht="14.1" customHeight="1" x14ac:dyDescent="0.2">
      <c r="A76" s="306">
        <v>91</v>
      </c>
      <c r="B76" s="307" t="s">
        <v>315</v>
      </c>
      <c r="C76" s="308"/>
      <c r="D76" s="113">
        <v>0.12016823552974164</v>
      </c>
      <c r="E76" s="115">
        <v>6</v>
      </c>
      <c r="F76" s="114" t="s">
        <v>513</v>
      </c>
      <c r="G76" s="114">
        <v>13</v>
      </c>
      <c r="H76" s="114">
        <v>6</v>
      </c>
      <c r="I76" s="140">
        <v>15</v>
      </c>
      <c r="J76" s="115">
        <v>-9</v>
      </c>
      <c r="K76" s="116">
        <v>-60</v>
      </c>
    </row>
    <row r="77" spans="1:11" ht="14.1" customHeight="1" x14ac:dyDescent="0.2">
      <c r="A77" s="306">
        <v>92</v>
      </c>
      <c r="B77" s="307" t="s">
        <v>316</v>
      </c>
      <c r="C77" s="308"/>
      <c r="D77" s="113">
        <v>1.8425796114560384</v>
      </c>
      <c r="E77" s="115">
        <v>92</v>
      </c>
      <c r="F77" s="114">
        <v>95</v>
      </c>
      <c r="G77" s="114">
        <v>83</v>
      </c>
      <c r="H77" s="114">
        <v>80</v>
      </c>
      <c r="I77" s="140">
        <v>106</v>
      </c>
      <c r="J77" s="115">
        <v>-14</v>
      </c>
      <c r="K77" s="116">
        <v>-13.20754716981132</v>
      </c>
    </row>
    <row r="78" spans="1:11" ht="14.1" customHeight="1" x14ac:dyDescent="0.2">
      <c r="A78" s="306">
        <v>93</v>
      </c>
      <c r="B78" s="307" t="s">
        <v>317</v>
      </c>
      <c r="C78" s="308"/>
      <c r="D78" s="113" t="s">
        <v>513</v>
      </c>
      <c r="E78" s="115" t="s">
        <v>513</v>
      </c>
      <c r="F78" s="114">
        <v>4</v>
      </c>
      <c r="G78" s="114" t="s">
        <v>513</v>
      </c>
      <c r="H78" s="114">
        <v>4</v>
      </c>
      <c r="I78" s="140">
        <v>8</v>
      </c>
      <c r="J78" s="115" t="s">
        <v>513</v>
      </c>
      <c r="K78" s="116" t="s">
        <v>513</v>
      </c>
    </row>
    <row r="79" spans="1:11" ht="14.1" customHeight="1" x14ac:dyDescent="0.2">
      <c r="A79" s="306">
        <v>94</v>
      </c>
      <c r="B79" s="307" t="s">
        <v>318</v>
      </c>
      <c r="C79" s="308"/>
      <c r="D79" s="113">
        <v>0.22030843180452633</v>
      </c>
      <c r="E79" s="115">
        <v>11</v>
      </c>
      <c r="F79" s="114">
        <v>13</v>
      </c>
      <c r="G79" s="114">
        <v>18</v>
      </c>
      <c r="H79" s="114">
        <v>36</v>
      </c>
      <c r="I79" s="140">
        <v>15</v>
      </c>
      <c r="J79" s="115">
        <v>-4</v>
      </c>
      <c r="K79" s="116">
        <v>-26.666666666666668</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4</v>
      </c>
      <c r="G81" s="144">
        <v>10</v>
      </c>
      <c r="H81" s="144">
        <v>11</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5441</v>
      </c>
      <c r="E11" s="114">
        <v>4768</v>
      </c>
      <c r="F11" s="114">
        <v>5211</v>
      </c>
      <c r="G11" s="114">
        <v>4803</v>
      </c>
      <c r="H11" s="140">
        <v>5993</v>
      </c>
      <c r="I11" s="115">
        <v>-552</v>
      </c>
      <c r="J11" s="116">
        <v>-9.2107458701818796</v>
      </c>
    </row>
    <row r="12" spans="1:15" s="110" customFormat="1" ht="24.95" customHeight="1" x14ac:dyDescent="0.2">
      <c r="A12" s="193" t="s">
        <v>132</v>
      </c>
      <c r="B12" s="194" t="s">
        <v>133</v>
      </c>
      <c r="C12" s="113">
        <v>3.8228266862709059</v>
      </c>
      <c r="D12" s="115">
        <v>208</v>
      </c>
      <c r="E12" s="114">
        <v>248</v>
      </c>
      <c r="F12" s="114">
        <v>196</v>
      </c>
      <c r="G12" s="114">
        <v>154</v>
      </c>
      <c r="H12" s="140">
        <v>178</v>
      </c>
      <c r="I12" s="115">
        <v>30</v>
      </c>
      <c r="J12" s="116">
        <v>16.853932584269664</v>
      </c>
    </row>
    <row r="13" spans="1:15" s="110" customFormat="1" ht="24.95" customHeight="1" x14ac:dyDescent="0.2">
      <c r="A13" s="193" t="s">
        <v>134</v>
      </c>
      <c r="B13" s="199" t="s">
        <v>214</v>
      </c>
      <c r="C13" s="113">
        <v>0.80867487594192244</v>
      </c>
      <c r="D13" s="115">
        <v>44</v>
      </c>
      <c r="E13" s="114">
        <v>31</v>
      </c>
      <c r="F13" s="114">
        <v>32</v>
      </c>
      <c r="G13" s="114">
        <v>29</v>
      </c>
      <c r="H13" s="140">
        <v>57</v>
      </c>
      <c r="I13" s="115">
        <v>-13</v>
      </c>
      <c r="J13" s="116">
        <v>-22.807017543859651</v>
      </c>
    </row>
    <row r="14" spans="1:15" s="287" customFormat="1" ht="24.95" customHeight="1" x14ac:dyDescent="0.2">
      <c r="A14" s="193" t="s">
        <v>215</v>
      </c>
      <c r="B14" s="199" t="s">
        <v>137</v>
      </c>
      <c r="C14" s="113">
        <v>8.2154015805918021</v>
      </c>
      <c r="D14" s="115">
        <v>447</v>
      </c>
      <c r="E14" s="114">
        <v>359</v>
      </c>
      <c r="F14" s="114">
        <v>385</v>
      </c>
      <c r="G14" s="114">
        <v>426</v>
      </c>
      <c r="H14" s="140">
        <v>653</v>
      </c>
      <c r="I14" s="115">
        <v>-206</v>
      </c>
      <c r="J14" s="116">
        <v>-31.546707503828483</v>
      </c>
      <c r="K14" s="110"/>
      <c r="L14" s="110"/>
      <c r="M14" s="110"/>
      <c r="N14" s="110"/>
      <c r="O14" s="110"/>
    </row>
    <row r="15" spans="1:15" s="110" customFormat="1" ht="24.95" customHeight="1" x14ac:dyDescent="0.2">
      <c r="A15" s="193" t="s">
        <v>216</v>
      </c>
      <c r="B15" s="199" t="s">
        <v>217</v>
      </c>
      <c r="C15" s="113">
        <v>2.9222569380628562</v>
      </c>
      <c r="D15" s="115">
        <v>159</v>
      </c>
      <c r="E15" s="114">
        <v>154</v>
      </c>
      <c r="F15" s="114">
        <v>140</v>
      </c>
      <c r="G15" s="114">
        <v>146</v>
      </c>
      <c r="H15" s="140">
        <v>170</v>
      </c>
      <c r="I15" s="115">
        <v>-11</v>
      </c>
      <c r="J15" s="116">
        <v>-6.4705882352941178</v>
      </c>
    </row>
    <row r="16" spans="1:15" s="287" customFormat="1" ht="24.95" customHeight="1" x14ac:dyDescent="0.2">
      <c r="A16" s="193" t="s">
        <v>218</v>
      </c>
      <c r="B16" s="199" t="s">
        <v>141</v>
      </c>
      <c r="C16" s="113">
        <v>4.2087851497886417</v>
      </c>
      <c r="D16" s="115">
        <v>229</v>
      </c>
      <c r="E16" s="114">
        <v>156</v>
      </c>
      <c r="F16" s="114">
        <v>198</v>
      </c>
      <c r="G16" s="114">
        <v>229</v>
      </c>
      <c r="H16" s="140">
        <v>244</v>
      </c>
      <c r="I16" s="115">
        <v>-15</v>
      </c>
      <c r="J16" s="116">
        <v>-6.1475409836065573</v>
      </c>
      <c r="K16" s="110"/>
      <c r="L16" s="110"/>
      <c r="M16" s="110"/>
      <c r="N16" s="110"/>
      <c r="O16" s="110"/>
    </row>
    <row r="17" spans="1:15" s="110" customFormat="1" ht="24.95" customHeight="1" x14ac:dyDescent="0.2">
      <c r="A17" s="193" t="s">
        <v>142</v>
      </c>
      <c r="B17" s="199" t="s">
        <v>220</v>
      </c>
      <c r="C17" s="113">
        <v>1.0843594927403051</v>
      </c>
      <c r="D17" s="115">
        <v>59</v>
      </c>
      <c r="E17" s="114">
        <v>49</v>
      </c>
      <c r="F17" s="114">
        <v>47</v>
      </c>
      <c r="G17" s="114">
        <v>51</v>
      </c>
      <c r="H17" s="140">
        <v>239</v>
      </c>
      <c r="I17" s="115">
        <v>-180</v>
      </c>
      <c r="J17" s="116">
        <v>-75.313807531380746</v>
      </c>
    </row>
    <row r="18" spans="1:15" s="287" customFormat="1" ht="24.95" customHeight="1" x14ac:dyDescent="0.2">
      <c r="A18" s="201" t="s">
        <v>144</v>
      </c>
      <c r="B18" s="202" t="s">
        <v>145</v>
      </c>
      <c r="C18" s="113">
        <v>8.2521595294982539</v>
      </c>
      <c r="D18" s="115">
        <v>449</v>
      </c>
      <c r="E18" s="114">
        <v>461</v>
      </c>
      <c r="F18" s="114">
        <v>412</v>
      </c>
      <c r="G18" s="114">
        <v>354</v>
      </c>
      <c r="H18" s="140">
        <v>436</v>
      </c>
      <c r="I18" s="115">
        <v>13</v>
      </c>
      <c r="J18" s="116">
        <v>2.9816513761467891</v>
      </c>
      <c r="K18" s="110"/>
      <c r="L18" s="110"/>
      <c r="M18" s="110"/>
      <c r="N18" s="110"/>
      <c r="O18" s="110"/>
    </row>
    <row r="19" spans="1:15" s="110" customFormat="1" ht="24.95" customHeight="1" x14ac:dyDescent="0.2">
      <c r="A19" s="193" t="s">
        <v>146</v>
      </c>
      <c r="B19" s="199" t="s">
        <v>147</v>
      </c>
      <c r="C19" s="113">
        <v>12.497702628193347</v>
      </c>
      <c r="D19" s="115">
        <v>680</v>
      </c>
      <c r="E19" s="114">
        <v>608</v>
      </c>
      <c r="F19" s="114">
        <v>685</v>
      </c>
      <c r="G19" s="114">
        <v>780</v>
      </c>
      <c r="H19" s="140">
        <v>844</v>
      </c>
      <c r="I19" s="115">
        <v>-164</v>
      </c>
      <c r="J19" s="116">
        <v>-19.431279620853079</v>
      </c>
    </row>
    <row r="20" spans="1:15" s="287" customFormat="1" ht="24.95" customHeight="1" x14ac:dyDescent="0.2">
      <c r="A20" s="193" t="s">
        <v>148</v>
      </c>
      <c r="B20" s="199" t="s">
        <v>149</v>
      </c>
      <c r="C20" s="113">
        <v>16.522698033449732</v>
      </c>
      <c r="D20" s="115">
        <v>899</v>
      </c>
      <c r="E20" s="114">
        <v>564</v>
      </c>
      <c r="F20" s="114">
        <v>827</v>
      </c>
      <c r="G20" s="114">
        <v>651</v>
      </c>
      <c r="H20" s="140">
        <v>1017</v>
      </c>
      <c r="I20" s="115">
        <v>-118</v>
      </c>
      <c r="J20" s="116">
        <v>-11.60275319567355</v>
      </c>
      <c r="K20" s="110"/>
      <c r="L20" s="110"/>
      <c r="M20" s="110"/>
      <c r="N20" s="110"/>
      <c r="O20" s="110"/>
    </row>
    <row r="21" spans="1:15" s="110" customFormat="1" ht="24.95" customHeight="1" x14ac:dyDescent="0.2">
      <c r="A21" s="201" t="s">
        <v>150</v>
      </c>
      <c r="B21" s="202" t="s">
        <v>151</v>
      </c>
      <c r="C21" s="113">
        <v>6.6715677265208599</v>
      </c>
      <c r="D21" s="115">
        <v>363</v>
      </c>
      <c r="E21" s="114">
        <v>355</v>
      </c>
      <c r="F21" s="114">
        <v>424</v>
      </c>
      <c r="G21" s="114">
        <v>386</v>
      </c>
      <c r="H21" s="140">
        <v>432</v>
      </c>
      <c r="I21" s="115">
        <v>-69</v>
      </c>
      <c r="J21" s="116">
        <v>-15.972222222222221</v>
      </c>
    </row>
    <row r="22" spans="1:15" s="110" customFormat="1" ht="24.95" customHeight="1" x14ac:dyDescent="0.2">
      <c r="A22" s="201" t="s">
        <v>152</v>
      </c>
      <c r="B22" s="199" t="s">
        <v>153</v>
      </c>
      <c r="C22" s="113">
        <v>2.2238559088402865</v>
      </c>
      <c r="D22" s="115">
        <v>121</v>
      </c>
      <c r="E22" s="114">
        <v>78</v>
      </c>
      <c r="F22" s="114">
        <v>106</v>
      </c>
      <c r="G22" s="114">
        <v>103</v>
      </c>
      <c r="H22" s="140">
        <v>96</v>
      </c>
      <c r="I22" s="115">
        <v>25</v>
      </c>
      <c r="J22" s="116">
        <v>26.041666666666668</v>
      </c>
    </row>
    <row r="23" spans="1:15" s="110" customFormat="1" ht="24.95" customHeight="1" x14ac:dyDescent="0.2">
      <c r="A23" s="193" t="s">
        <v>154</v>
      </c>
      <c r="B23" s="199" t="s">
        <v>155</v>
      </c>
      <c r="C23" s="113">
        <v>0.80867487594192244</v>
      </c>
      <c r="D23" s="115">
        <v>44</v>
      </c>
      <c r="E23" s="114" t="s">
        <v>513</v>
      </c>
      <c r="F23" s="114" t="s">
        <v>513</v>
      </c>
      <c r="G23" s="114" t="s">
        <v>513</v>
      </c>
      <c r="H23" s="140" t="s">
        <v>513</v>
      </c>
      <c r="I23" s="115" t="s">
        <v>513</v>
      </c>
      <c r="J23" s="116" t="s">
        <v>513</v>
      </c>
    </row>
    <row r="24" spans="1:15" s="110" customFormat="1" ht="24.95" customHeight="1" x14ac:dyDescent="0.2">
      <c r="A24" s="193" t="s">
        <v>156</v>
      </c>
      <c r="B24" s="199" t="s">
        <v>221</v>
      </c>
      <c r="C24" s="113">
        <v>4.3558169454144462</v>
      </c>
      <c r="D24" s="115">
        <v>237</v>
      </c>
      <c r="E24" s="114">
        <v>199</v>
      </c>
      <c r="F24" s="114">
        <v>186</v>
      </c>
      <c r="G24" s="114">
        <v>209</v>
      </c>
      <c r="H24" s="140">
        <v>274</v>
      </c>
      <c r="I24" s="115">
        <v>-37</v>
      </c>
      <c r="J24" s="116">
        <v>-13.503649635036496</v>
      </c>
    </row>
    <row r="25" spans="1:15" s="110" customFormat="1" ht="24.95" customHeight="1" x14ac:dyDescent="0.2">
      <c r="A25" s="193" t="s">
        <v>222</v>
      </c>
      <c r="B25" s="204" t="s">
        <v>159</v>
      </c>
      <c r="C25" s="113">
        <v>12.277154934754641</v>
      </c>
      <c r="D25" s="115">
        <v>668</v>
      </c>
      <c r="E25" s="114">
        <v>516</v>
      </c>
      <c r="F25" s="114">
        <v>621</v>
      </c>
      <c r="G25" s="114">
        <v>544</v>
      </c>
      <c r="H25" s="140">
        <v>640</v>
      </c>
      <c r="I25" s="115">
        <v>28</v>
      </c>
      <c r="J25" s="116">
        <v>4.375</v>
      </c>
    </row>
    <row r="26" spans="1:15" s="110" customFormat="1" ht="24.95" customHeight="1" x14ac:dyDescent="0.2">
      <c r="A26" s="201">
        <v>782.78300000000002</v>
      </c>
      <c r="B26" s="203" t="s">
        <v>160</v>
      </c>
      <c r="C26" s="113">
        <v>2.9038779636096308</v>
      </c>
      <c r="D26" s="115">
        <v>158</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3.4736261716596215</v>
      </c>
      <c r="D27" s="115">
        <v>189</v>
      </c>
      <c r="E27" s="114">
        <v>142</v>
      </c>
      <c r="F27" s="114">
        <v>199</v>
      </c>
      <c r="G27" s="114">
        <v>145</v>
      </c>
      <c r="H27" s="140">
        <v>160</v>
      </c>
      <c r="I27" s="115">
        <v>29</v>
      </c>
      <c r="J27" s="116">
        <v>18.125</v>
      </c>
    </row>
    <row r="28" spans="1:15" s="110" customFormat="1" ht="24.95" customHeight="1" x14ac:dyDescent="0.2">
      <c r="A28" s="193" t="s">
        <v>163</v>
      </c>
      <c r="B28" s="199" t="s">
        <v>164</v>
      </c>
      <c r="C28" s="113">
        <v>2.4995405256386696</v>
      </c>
      <c r="D28" s="115">
        <v>136</v>
      </c>
      <c r="E28" s="114">
        <v>117</v>
      </c>
      <c r="F28" s="114">
        <v>187</v>
      </c>
      <c r="G28" s="114">
        <v>118</v>
      </c>
      <c r="H28" s="140">
        <v>144</v>
      </c>
      <c r="I28" s="115">
        <v>-8</v>
      </c>
      <c r="J28" s="116">
        <v>-5.5555555555555554</v>
      </c>
    </row>
    <row r="29" spans="1:15" s="110" customFormat="1" ht="24.95" customHeight="1" x14ac:dyDescent="0.2">
      <c r="A29" s="193">
        <v>86</v>
      </c>
      <c r="B29" s="199" t="s">
        <v>165</v>
      </c>
      <c r="C29" s="113">
        <v>4.8888072045579856</v>
      </c>
      <c r="D29" s="115">
        <v>266</v>
      </c>
      <c r="E29" s="114">
        <v>241</v>
      </c>
      <c r="F29" s="114">
        <v>228</v>
      </c>
      <c r="G29" s="114">
        <v>232</v>
      </c>
      <c r="H29" s="140">
        <v>251</v>
      </c>
      <c r="I29" s="115">
        <v>15</v>
      </c>
      <c r="J29" s="116">
        <v>5.9760956175298805</v>
      </c>
    </row>
    <row r="30" spans="1:15" s="110" customFormat="1" ht="24.95" customHeight="1" x14ac:dyDescent="0.2">
      <c r="A30" s="193">
        <v>87.88</v>
      </c>
      <c r="B30" s="204" t="s">
        <v>166</v>
      </c>
      <c r="C30" s="113">
        <v>5.4769343870612017</v>
      </c>
      <c r="D30" s="115">
        <v>298</v>
      </c>
      <c r="E30" s="114">
        <v>344</v>
      </c>
      <c r="F30" s="114">
        <v>283</v>
      </c>
      <c r="G30" s="114">
        <v>297</v>
      </c>
      <c r="H30" s="140">
        <v>274</v>
      </c>
      <c r="I30" s="115">
        <v>24</v>
      </c>
      <c r="J30" s="116">
        <v>8.7591240875912408</v>
      </c>
    </row>
    <row r="31" spans="1:15" s="110" customFormat="1" ht="24.95" customHeight="1" x14ac:dyDescent="0.2">
      <c r="A31" s="193" t="s">
        <v>167</v>
      </c>
      <c r="B31" s="199" t="s">
        <v>168</v>
      </c>
      <c r="C31" s="113">
        <v>4.3006800220547694</v>
      </c>
      <c r="D31" s="115">
        <v>234</v>
      </c>
      <c r="E31" s="114">
        <v>232</v>
      </c>
      <c r="F31" s="114">
        <v>232</v>
      </c>
      <c r="G31" s="114">
        <v>195</v>
      </c>
      <c r="H31" s="140">
        <v>295</v>
      </c>
      <c r="I31" s="115">
        <v>-61</v>
      </c>
      <c r="J31" s="116">
        <v>-20.677966101694917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3.8228266862709059</v>
      </c>
      <c r="D34" s="115">
        <v>208</v>
      </c>
      <c r="E34" s="114">
        <v>248</v>
      </c>
      <c r="F34" s="114">
        <v>196</v>
      </c>
      <c r="G34" s="114">
        <v>154</v>
      </c>
      <c r="H34" s="140">
        <v>178</v>
      </c>
      <c r="I34" s="115">
        <v>30</v>
      </c>
      <c r="J34" s="116">
        <v>16.853932584269664</v>
      </c>
    </row>
    <row r="35" spans="1:10" s="110" customFormat="1" ht="24.95" customHeight="1" x14ac:dyDescent="0.2">
      <c r="A35" s="292" t="s">
        <v>171</v>
      </c>
      <c r="B35" s="293" t="s">
        <v>172</v>
      </c>
      <c r="C35" s="113">
        <v>17.276235986031981</v>
      </c>
      <c r="D35" s="115">
        <v>940</v>
      </c>
      <c r="E35" s="114">
        <v>851</v>
      </c>
      <c r="F35" s="114">
        <v>829</v>
      </c>
      <c r="G35" s="114">
        <v>809</v>
      </c>
      <c r="H35" s="140">
        <v>1146</v>
      </c>
      <c r="I35" s="115">
        <v>-206</v>
      </c>
      <c r="J35" s="116">
        <v>-17.975567190226876</v>
      </c>
    </row>
    <row r="36" spans="1:10" s="110" customFormat="1" ht="24.95" customHeight="1" x14ac:dyDescent="0.2">
      <c r="A36" s="294" t="s">
        <v>173</v>
      </c>
      <c r="B36" s="295" t="s">
        <v>174</v>
      </c>
      <c r="C36" s="125">
        <v>78.900937327697108</v>
      </c>
      <c r="D36" s="143">
        <v>4293</v>
      </c>
      <c r="E36" s="144">
        <v>3669</v>
      </c>
      <c r="F36" s="144">
        <v>4186</v>
      </c>
      <c r="G36" s="144">
        <v>3840</v>
      </c>
      <c r="H36" s="145">
        <v>4669</v>
      </c>
      <c r="I36" s="143">
        <v>-376</v>
      </c>
      <c r="J36" s="146">
        <v>-8.0531162989933609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5441</v>
      </c>
      <c r="F11" s="264">
        <v>4768</v>
      </c>
      <c r="G11" s="264">
        <v>5211</v>
      </c>
      <c r="H11" s="264">
        <v>4803</v>
      </c>
      <c r="I11" s="265">
        <v>5993</v>
      </c>
      <c r="J11" s="263">
        <v>-552</v>
      </c>
      <c r="K11" s="266">
        <v>-9.2107458701818796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32.696195552288181</v>
      </c>
      <c r="E13" s="115">
        <v>1779</v>
      </c>
      <c r="F13" s="114">
        <v>1760</v>
      </c>
      <c r="G13" s="114">
        <v>1672</v>
      </c>
      <c r="H13" s="114">
        <v>1462</v>
      </c>
      <c r="I13" s="140">
        <v>1815</v>
      </c>
      <c r="J13" s="115">
        <v>-36</v>
      </c>
      <c r="K13" s="116">
        <v>-1.9834710743801653</v>
      </c>
    </row>
    <row r="14" spans="1:17" ht="15.95" customHeight="1" x14ac:dyDescent="0.2">
      <c r="A14" s="306" t="s">
        <v>230</v>
      </c>
      <c r="B14" s="307"/>
      <c r="C14" s="308"/>
      <c r="D14" s="113">
        <v>50.578937695276601</v>
      </c>
      <c r="E14" s="115">
        <v>2752</v>
      </c>
      <c r="F14" s="114">
        <v>2318</v>
      </c>
      <c r="G14" s="114">
        <v>2740</v>
      </c>
      <c r="H14" s="114">
        <v>2615</v>
      </c>
      <c r="I14" s="140">
        <v>3277</v>
      </c>
      <c r="J14" s="115">
        <v>-525</v>
      </c>
      <c r="K14" s="116">
        <v>-16.020750686603602</v>
      </c>
    </row>
    <row r="15" spans="1:17" ht="15.95" customHeight="1" x14ac:dyDescent="0.2">
      <c r="A15" s="306" t="s">
        <v>231</v>
      </c>
      <c r="B15" s="307"/>
      <c r="C15" s="308"/>
      <c r="D15" s="113">
        <v>8.1235067083256762</v>
      </c>
      <c r="E15" s="115">
        <v>442</v>
      </c>
      <c r="F15" s="114">
        <v>332</v>
      </c>
      <c r="G15" s="114">
        <v>354</v>
      </c>
      <c r="H15" s="114">
        <v>382</v>
      </c>
      <c r="I15" s="140">
        <v>446</v>
      </c>
      <c r="J15" s="115">
        <v>-4</v>
      </c>
      <c r="K15" s="116">
        <v>-0.89686098654708524</v>
      </c>
    </row>
    <row r="16" spans="1:17" ht="15.95" customHeight="1" x14ac:dyDescent="0.2">
      <c r="A16" s="306" t="s">
        <v>232</v>
      </c>
      <c r="B16" s="307"/>
      <c r="C16" s="308"/>
      <c r="D16" s="113">
        <v>8.527844146296637</v>
      </c>
      <c r="E16" s="115">
        <v>464</v>
      </c>
      <c r="F16" s="114">
        <v>355</v>
      </c>
      <c r="G16" s="114">
        <v>441</v>
      </c>
      <c r="H16" s="114">
        <v>334</v>
      </c>
      <c r="I16" s="140">
        <v>448</v>
      </c>
      <c r="J16" s="115">
        <v>16</v>
      </c>
      <c r="K16" s="116">
        <v>3.5714285714285716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3.4184892482999447</v>
      </c>
      <c r="E18" s="115">
        <v>186</v>
      </c>
      <c r="F18" s="114">
        <v>236</v>
      </c>
      <c r="G18" s="114">
        <v>182</v>
      </c>
      <c r="H18" s="114">
        <v>155</v>
      </c>
      <c r="I18" s="140">
        <v>186</v>
      </c>
      <c r="J18" s="115">
        <v>0</v>
      </c>
      <c r="K18" s="116">
        <v>0</v>
      </c>
    </row>
    <row r="19" spans="1:11" ht="14.1" customHeight="1" x14ac:dyDescent="0.2">
      <c r="A19" s="306" t="s">
        <v>235</v>
      </c>
      <c r="B19" s="307" t="s">
        <v>236</v>
      </c>
      <c r="C19" s="308"/>
      <c r="D19" s="113">
        <v>2.1319610365741593</v>
      </c>
      <c r="E19" s="115">
        <v>116</v>
      </c>
      <c r="F19" s="114">
        <v>187</v>
      </c>
      <c r="G19" s="114">
        <v>116</v>
      </c>
      <c r="H19" s="114">
        <v>86</v>
      </c>
      <c r="I19" s="140">
        <v>109</v>
      </c>
      <c r="J19" s="115">
        <v>7</v>
      </c>
      <c r="K19" s="116">
        <v>6.4220183486238529</v>
      </c>
    </row>
    <row r="20" spans="1:11" ht="14.1" customHeight="1" x14ac:dyDescent="0.2">
      <c r="A20" s="306">
        <v>12</v>
      </c>
      <c r="B20" s="307" t="s">
        <v>237</v>
      </c>
      <c r="C20" s="308"/>
      <c r="D20" s="113">
        <v>1.8930343686822275</v>
      </c>
      <c r="E20" s="115">
        <v>103</v>
      </c>
      <c r="F20" s="114">
        <v>144</v>
      </c>
      <c r="G20" s="114">
        <v>105</v>
      </c>
      <c r="H20" s="114">
        <v>89</v>
      </c>
      <c r="I20" s="140">
        <v>112</v>
      </c>
      <c r="J20" s="115">
        <v>-9</v>
      </c>
      <c r="K20" s="116">
        <v>-8.0357142857142865</v>
      </c>
    </row>
    <row r="21" spans="1:11" ht="14.1" customHeight="1" x14ac:dyDescent="0.2">
      <c r="A21" s="306">
        <v>21</v>
      </c>
      <c r="B21" s="307" t="s">
        <v>238</v>
      </c>
      <c r="C21" s="308"/>
      <c r="D21" s="113">
        <v>0.25730564234515713</v>
      </c>
      <c r="E21" s="115">
        <v>14</v>
      </c>
      <c r="F21" s="114">
        <v>17</v>
      </c>
      <c r="G21" s="114">
        <v>15</v>
      </c>
      <c r="H21" s="114">
        <v>16</v>
      </c>
      <c r="I21" s="140">
        <v>8</v>
      </c>
      <c r="J21" s="115">
        <v>6</v>
      </c>
      <c r="K21" s="116">
        <v>75</v>
      </c>
    </row>
    <row r="22" spans="1:11" ht="14.1" customHeight="1" x14ac:dyDescent="0.2">
      <c r="A22" s="306">
        <v>22</v>
      </c>
      <c r="B22" s="307" t="s">
        <v>239</v>
      </c>
      <c r="C22" s="308"/>
      <c r="D22" s="113">
        <v>0.827053850395148</v>
      </c>
      <c r="E22" s="115">
        <v>45</v>
      </c>
      <c r="F22" s="114">
        <v>36</v>
      </c>
      <c r="G22" s="114">
        <v>43</v>
      </c>
      <c r="H22" s="114">
        <v>30</v>
      </c>
      <c r="I22" s="140">
        <v>63</v>
      </c>
      <c r="J22" s="115">
        <v>-18</v>
      </c>
      <c r="K22" s="116">
        <v>-28.571428571428573</v>
      </c>
    </row>
    <row r="23" spans="1:11" ht="14.1" customHeight="1" x14ac:dyDescent="0.2">
      <c r="A23" s="306">
        <v>23</v>
      </c>
      <c r="B23" s="307" t="s">
        <v>240</v>
      </c>
      <c r="C23" s="308"/>
      <c r="D23" s="113">
        <v>0.23892666789193162</v>
      </c>
      <c r="E23" s="115">
        <v>13</v>
      </c>
      <c r="F23" s="114">
        <v>11</v>
      </c>
      <c r="G23" s="114">
        <v>12</v>
      </c>
      <c r="H23" s="114">
        <v>10</v>
      </c>
      <c r="I23" s="140">
        <v>13</v>
      </c>
      <c r="J23" s="115">
        <v>0</v>
      </c>
      <c r="K23" s="116">
        <v>0</v>
      </c>
    </row>
    <row r="24" spans="1:11" ht="14.1" customHeight="1" x14ac:dyDescent="0.2">
      <c r="A24" s="306">
        <v>24</v>
      </c>
      <c r="B24" s="307" t="s">
        <v>241</v>
      </c>
      <c r="C24" s="308"/>
      <c r="D24" s="113">
        <v>1.7092446241499724</v>
      </c>
      <c r="E24" s="115">
        <v>93</v>
      </c>
      <c r="F24" s="114">
        <v>51</v>
      </c>
      <c r="G24" s="114">
        <v>66</v>
      </c>
      <c r="H24" s="114">
        <v>84</v>
      </c>
      <c r="I24" s="140">
        <v>100</v>
      </c>
      <c r="J24" s="115">
        <v>-7</v>
      </c>
      <c r="K24" s="116">
        <v>-7</v>
      </c>
    </row>
    <row r="25" spans="1:11" ht="14.1" customHeight="1" x14ac:dyDescent="0.2">
      <c r="A25" s="306">
        <v>25</v>
      </c>
      <c r="B25" s="307" t="s">
        <v>242</v>
      </c>
      <c r="C25" s="308"/>
      <c r="D25" s="113">
        <v>3.0325307847822089</v>
      </c>
      <c r="E25" s="115">
        <v>165</v>
      </c>
      <c r="F25" s="114">
        <v>125</v>
      </c>
      <c r="G25" s="114">
        <v>117</v>
      </c>
      <c r="H25" s="114">
        <v>176</v>
      </c>
      <c r="I25" s="140">
        <v>221</v>
      </c>
      <c r="J25" s="115">
        <v>-56</v>
      </c>
      <c r="K25" s="116">
        <v>-25.339366515837103</v>
      </c>
    </row>
    <row r="26" spans="1:11" ht="14.1" customHeight="1" x14ac:dyDescent="0.2">
      <c r="A26" s="306">
        <v>26</v>
      </c>
      <c r="B26" s="307" t="s">
        <v>243</v>
      </c>
      <c r="C26" s="308"/>
      <c r="D26" s="113">
        <v>2.2606138577467378</v>
      </c>
      <c r="E26" s="115">
        <v>123</v>
      </c>
      <c r="F26" s="114">
        <v>101</v>
      </c>
      <c r="G26" s="114">
        <v>86</v>
      </c>
      <c r="H26" s="114">
        <v>92</v>
      </c>
      <c r="I26" s="140">
        <v>152</v>
      </c>
      <c r="J26" s="115">
        <v>-29</v>
      </c>
      <c r="K26" s="116">
        <v>-19.078947368421051</v>
      </c>
    </row>
    <row r="27" spans="1:11" ht="14.1" customHeight="1" x14ac:dyDescent="0.2">
      <c r="A27" s="306">
        <v>27</v>
      </c>
      <c r="B27" s="307" t="s">
        <v>244</v>
      </c>
      <c r="C27" s="308"/>
      <c r="D27" s="113">
        <v>0.91894872266127547</v>
      </c>
      <c r="E27" s="115">
        <v>50</v>
      </c>
      <c r="F27" s="114">
        <v>38</v>
      </c>
      <c r="G27" s="114">
        <v>41</v>
      </c>
      <c r="H27" s="114">
        <v>40</v>
      </c>
      <c r="I27" s="140">
        <v>75</v>
      </c>
      <c r="J27" s="115">
        <v>-25</v>
      </c>
      <c r="K27" s="116">
        <v>-33.333333333333336</v>
      </c>
    </row>
    <row r="28" spans="1:11" ht="14.1" customHeight="1" x14ac:dyDescent="0.2">
      <c r="A28" s="306">
        <v>28</v>
      </c>
      <c r="B28" s="307" t="s">
        <v>245</v>
      </c>
      <c r="C28" s="308"/>
      <c r="D28" s="113">
        <v>0.18378974453225511</v>
      </c>
      <c r="E28" s="115">
        <v>10</v>
      </c>
      <c r="F28" s="114">
        <v>7</v>
      </c>
      <c r="G28" s="114">
        <v>6</v>
      </c>
      <c r="H28" s="114">
        <v>8</v>
      </c>
      <c r="I28" s="140">
        <v>11</v>
      </c>
      <c r="J28" s="115">
        <v>-1</v>
      </c>
      <c r="K28" s="116">
        <v>-9.0909090909090917</v>
      </c>
    </row>
    <row r="29" spans="1:11" ht="14.1" customHeight="1" x14ac:dyDescent="0.2">
      <c r="A29" s="306">
        <v>29</v>
      </c>
      <c r="B29" s="307" t="s">
        <v>246</v>
      </c>
      <c r="C29" s="308"/>
      <c r="D29" s="113">
        <v>4.0433743797096122</v>
      </c>
      <c r="E29" s="115">
        <v>220</v>
      </c>
      <c r="F29" s="114">
        <v>186</v>
      </c>
      <c r="G29" s="114">
        <v>203</v>
      </c>
      <c r="H29" s="114">
        <v>182</v>
      </c>
      <c r="I29" s="140">
        <v>284</v>
      </c>
      <c r="J29" s="115">
        <v>-64</v>
      </c>
      <c r="K29" s="116">
        <v>-22.535211267605632</v>
      </c>
    </row>
    <row r="30" spans="1:11" ht="14.1" customHeight="1" x14ac:dyDescent="0.2">
      <c r="A30" s="306" t="s">
        <v>247</v>
      </c>
      <c r="B30" s="307" t="s">
        <v>248</v>
      </c>
      <c r="C30" s="308"/>
      <c r="D30" s="113">
        <v>1.2865282117257857</v>
      </c>
      <c r="E30" s="115">
        <v>70</v>
      </c>
      <c r="F30" s="114" t="s">
        <v>513</v>
      </c>
      <c r="G30" s="114">
        <v>42</v>
      </c>
      <c r="H30" s="114">
        <v>40</v>
      </c>
      <c r="I30" s="140">
        <v>108</v>
      </c>
      <c r="J30" s="115">
        <v>-38</v>
      </c>
      <c r="K30" s="116">
        <v>-35.185185185185183</v>
      </c>
    </row>
    <row r="31" spans="1:11" ht="14.1" customHeight="1" x14ac:dyDescent="0.2">
      <c r="A31" s="306" t="s">
        <v>249</v>
      </c>
      <c r="B31" s="307" t="s">
        <v>250</v>
      </c>
      <c r="C31" s="308"/>
      <c r="D31" s="113">
        <v>2.6833302701709245</v>
      </c>
      <c r="E31" s="115">
        <v>146</v>
      </c>
      <c r="F31" s="114">
        <v>117</v>
      </c>
      <c r="G31" s="114">
        <v>161</v>
      </c>
      <c r="H31" s="114">
        <v>142</v>
      </c>
      <c r="I31" s="140">
        <v>173</v>
      </c>
      <c r="J31" s="115">
        <v>-27</v>
      </c>
      <c r="K31" s="116">
        <v>-15.606936416184972</v>
      </c>
    </row>
    <row r="32" spans="1:11" ht="14.1" customHeight="1" x14ac:dyDescent="0.2">
      <c r="A32" s="306">
        <v>31</v>
      </c>
      <c r="B32" s="307" t="s">
        <v>251</v>
      </c>
      <c r="C32" s="308"/>
      <c r="D32" s="113">
        <v>0.44109538687741223</v>
      </c>
      <c r="E32" s="115">
        <v>24</v>
      </c>
      <c r="F32" s="114">
        <v>26</v>
      </c>
      <c r="G32" s="114">
        <v>32</v>
      </c>
      <c r="H32" s="114">
        <v>22</v>
      </c>
      <c r="I32" s="140">
        <v>42</v>
      </c>
      <c r="J32" s="115">
        <v>-18</v>
      </c>
      <c r="K32" s="116">
        <v>-42.857142857142854</v>
      </c>
    </row>
    <row r="33" spans="1:11" ht="14.1" customHeight="1" x14ac:dyDescent="0.2">
      <c r="A33" s="306">
        <v>32</v>
      </c>
      <c r="B33" s="307" t="s">
        <v>252</v>
      </c>
      <c r="C33" s="308"/>
      <c r="D33" s="113">
        <v>3.1060466825951112</v>
      </c>
      <c r="E33" s="115">
        <v>169</v>
      </c>
      <c r="F33" s="114">
        <v>163</v>
      </c>
      <c r="G33" s="114">
        <v>144</v>
      </c>
      <c r="H33" s="114">
        <v>135</v>
      </c>
      <c r="I33" s="140">
        <v>173</v>
      </c>
      <c r="J33" s="115">
        <v>-4</v>
      </c>
      <c r="K33" s="116">
        <v>-2.3121387283236996</v>
      </c>
    </row>
    <row r="34" spans="1:11" ht="14.1" customHeight="1" x14ac:dyDescent="0.2">
      <c r="A34" s="306">
        <v>33</v>
      </c>
      <c r="B34" s="307" t="s">
        <v>253</v>
      </c>
      <c r="C34" s="308"/>
      <c r="D34" s="113">
        <v>1.9297923175886786</v>
      </c>
      <c r="E34" s="115">
        <v>105</v>
      </c>
      <c r="F34" s="114">
        <v>96</v>
      </c>
      <c r="G34" s="114">
        <v>95</v>
      </c>
      <c r="H34" s="114">
        <v>77</v>
      </c>
      <c r="I34" s="140">
        <v>78</v>
      </c>
      <c r="J34" s="115">
        <v>27</v>
      </c>
      <c r="K34" s="116">
        <v>34.615384615384613</v>
      </c>
    </row>
    <row r="35" spans="1:11" ht="14.1" customHeight="1" x14ac:dyDescent="0.2">
      <c r="A35" s="306">
        <v>34</v>
      </c>
      <c r="B35" s="307" t="s">
        <v>254</v>
      </c>
      <c r="C35" s="308"/>
      <c r="D35" s="113">
        <v>3.2346995037676898</v>
      </c>
      <c r="E35" s="115">
        <v>176</v>
      </c>
      <c r="F35" s="114">
        <v>130</v>
      </c>
      <c r="G35" s="114">
        <v>99</v>
      </c>
      <c r="H35" s="114">
        <v>121</v>
      </c>
      <c r="I35" s="140">
        <v>129</v>
      </c>
      <c r="J35" s="115">
        <v>47</v>
      </c>
      <c r="K35" s="116">
        <v>36.434108527131784</v>
      </c>
    </row>
    <row r="36" spans="1:11" ht="14.1" customHeight="1" x14ac:dyDescent="0.2">
      <c r="A36" s="306">
        <v>41</v>
      </c>
      <c r="B36" s="307" t="s">
        <v>255</v>
      </c>
      <c r="C36" s="308"/>
      <c r="D36" s="113">
        <v>0.42271641242418673</v>
      </c>
      <c r="E36" s="115">
        <v>23</v>
      </c>
      <c r="F36" s="114">
        <v>21</v>
      </c>
      <c r="G36" s="114">
        <v>24</v>
      </c>
      <c r="H36" s="114">
        <v>31</v>
      </c>
      <c r="I36" s="140">
        <v>67</v>
      </c>
      <c r="J36" s="115">
        <v>-44</v>
      </c>
      <c r="K36" s="116">
        <v>-65.671641791044777</v>
      </c>
    </row>
    <row r="37" spans="1:11" ht="14.1" customHeight="1" x14ac:dyDescent="0.2">
      <c r="A37" s="306">
        <v>42</v>
      </c>
      <c r="B37" s="307" t="s">
        <v>256</v>
      </c>
      <c r="C37" s="308"/>
      <c r="D37" s="113" t="s">
        <v>513</v>
      </c>
      <c r="E37" s="115" t="s">
        <v>513</v>
      </c>
      <c r="F37" s="114">
        <v>4</v>
      </c>
      <c r="G37" s="114">
        <v>8</v>
      </c>
      <c r="H37" s="114" t="s">
        <v>513</v>
      </c>
      <c r="I37" s="140" t="s">
        <v>513</v>
      </c>
      <c r="J37" s="115" t="s">
        <v>513</v>
      </c>
      <c r="K37" s="116" t="s">
        <v>513</v>
      </c>
    </row>
    <row r="38" spans="1:11" ht="14.1" customHeight="1" x14ac:dyDescent="0.2">
      <c r="A38" s="306">
        <v>43</v>
      </c>
      <c r="B38" s="307" t="s">
        <v>257</v>
      </c>
      <c r="C38" s="308"/>
      <c r="D38" s="113">
        <v>1.2865282117257857</v>
      </c>
      <c r="E38" s="115">
        <v>70</v>
      </c>
      <c r="F38" s="114">
        <v>39</v>
      </c>
      <c r="G38" s="114">
        <v>57</v>
      </c>
      <c r="H38" s="114">
        <v>55</v>
      </c>
      <c r="I38" s="140">
        <v>66</v>
      </c>
      <c r="J38" s="115">
        <v>4</v>
      </c>
      <c r="K38" s="116">
        <v>6.0606060606060606</v>
      </c>
    </row>
    <row r="39" spans="1:11" ht="14.1" customHeight="1" x14ac:dyDescent="0.2">
      <c r="A39" s="306">
        <v>51</v>
      </c>
      <c r="B39" s="307" t="s">
        <v>258</v>
      </c>
      <c r="C39" s="308"/>
      <c r="D39" s="113">
        <v>18.930343686822276</v>
      </c>
      <c r="E39" s="115">
        <v>1030</v>
      </c>
      <c r="F39" s="114">
        <v>761</v>
      </c>
      <c r="G39" s="114">
        <v>931</v>
      </c>
      <c r="H39" s="114">
        <v>726</v>
      </c>
      <c r="I39" s="140">
        <v>1052</v>
      </c>
      <c r="J39" s="115">
        <v>-22</v>
      </c>
      <c r="K39" s="116">
        <v>-2.0912547528517109</v>
      </c>
    </row>
    <row r="40" spans="1:11" ht="14.1" customHeight="1" x14ac:dyDescent="0.2">
      <c r="A40" s="306" t="s">
        <v>259</v>
      </c>
      <c r="B40" s="307" t="s">
        <v>260</v>
      </c>
      <c r="C40" s="308"/>
      <c r="D40" s="113">
        <v>18.231942657599706</v>
      </c>
      <c r="E40" s="115">
        <v>992</v>
      </c>
      <c r="F40" s="114">
        <v>739</v>
      </c>
      <c r="G40" s="114">
        <v>911</v>
      </c>
      <c r="H40" s="114">
        <v>695</v>
      </c>
      <c r="I40" s="140">
        <v>1025</v>
      </c>
      <c r="J40" s="115">
        <v>-33</v>
      </c>
      <c r="K40" s="116">
        <v>-3.2195121951219514</v>
      </c>
    </row>
    <row r="41" spans="1:11" ht="14.1" customHeight="1" x14ac:dyDescent="0.2">
      <c r="A41" s="306"/>
      <c r="B41" s="307" t="s">
        <v>261</v>
      </c>
      <c r="C41" s="308"/>
      <c r="D41" s="113">
        <v>16.743245726888439</v>
      </c>
      <c r="E41" s="115">
        <v>911</v>
      </c>
      <c r="F41" s="114">
        <v>669</v>
      </c>
      <c r="G41" s="114">
        <v>723</v>
      </c>
      <c r="H41" s="114">
        <v>612</v>
      </c>
      <c r="I41" s="140">
        <v>916</v>
      </c>
      <c r="J41" s="115">
        <v>-5</v>
      </c>
      <c r="K41" s="116">
        <v>-0.54585152838427953</v>
      </c>
    </row>
    <row r="42" spans="1:11" ht="14.1" customHeight="1" x14ac:dyDescent="0.2">
      <c r="A42" s="306">
        <v>52</v>
      </c>
      <c r="B42" s="307" t="s">
        <v>262</v>
      </c>
      <c r="C42" s="308"/>
      <c r="D42" s="113">
        <v>5.1461128469031427</v>
      </c>
      <c r="E42" s="115">
        <v>280</v>
      </c>
      <c r="F42" s="114">
        <v>227</v>
      </c>
      <c r="G42" s="114">
        <v>295</v>
      </c>
      <c r="H42" s="114">
        <v>264</v>
      </c>
      <c r="I42" s="140">
        <v>380</v>
      </c>
      <c r="J42" s="115">
        <v>-100</v>
      </c>
      <c r="K42" s="116">
        <v>-26.315789473684209</v>
      </c>
    </row>
    <row r="43" spans="1:11" ht="14.1" customHeight="1" x14ac:dyDescent="0.2">
      <c r="A43" s="306" t="s">
        <v>263</v>
      </c>
      <c r="B43" s="307" t="s">
        <v>264</v>
      </c>
      <c r="C43" s="308"/>
      <c r="D43" s="113">
        <v>4.7233964344789561</v>
      </c>
      <c r="E43" s="115">
        <v>257</v>
      </c>
      <c r="F43" s="114">
        <v>193</v>
      </c>
      <c r="G43" s="114">
        <v>251</v>
      </c>
      <c r="H43" s="114">
        <v>240</v>
      </c>
      <c r="I43" s="140">
        <v>359</v>
      </c>
      <c r="J43" s="115">
        <v>-102</v>
      </c>
      <c r="K43" s="116">
        <v>-28.412256267409472</v>
      </c>
    </row>
    <row r="44" spans="1:11" ht="14.1" customHeight="1" x14ac:dyDescent="0.2">
      <c r="A44" s="306">
        <v>53</v>
      </c>
      <c r="B44" s="307" t="s">
        <v>265</v>
      </c>
      <c r="C44" s="308"/>
      <c r="D44" s="113">
        <v>1.2313912883661091</v>
      </c>
      <c r="E44" s="115">
        <v>67</v>
      </c>
      <c r="F44" s="114">
        <v>55</v>
      </c>
      <c r="G44" s="114">
        <v>79</v>
      </c>
      <c r="H44" s="114">
        <v>59</v>
      </c>
      <c r="I44" s="140">
        <v>39</v>
      </c>
      <c r="J44" s="115">
        <v>28</v>
      </c>
      <c r="K44" s="116">
        <v>71.794871794871796</v>
      </c>
    </row>
    <row r="45" spans="1:11" ht="14.1" customHeight="1" x14ac:dyDescent="0.2">
      <c r="A45" s="306" t="s">
        <v>266</v>
      </c>
      <c r="B45" s="307" t="s">
        <v>267</v>
      </c>
      <c r="C45" s="308"/>
      <c r="D45" s="113">
        <v>1.1762543650064325</v>
      </c>
      <c r="E45" s="115">
        <v>64</v>
      </c>
      <c r="F45" s="114">
        <v>54</v>
      </c>
      <c r="G45" s="114">
        <v>76</v>
      </c>
      <c r="H45" s="114">
        <v>58</v>
      </c>
      <c r="I45" s="140">
        <v>37</v>
      </c>
      <c r="J45" s="115">
        <v>27</v>
      </c>
      <c r="K45" s="116">
        <v>72.972972972972968</v>
      </c>
    </row>
    <row r="46" spans="1:11" ht="14.1" customHeight="1" x14ac:dyDescent="0.2">
      <c r="A46" s="306">
        <v>54</v>
      </c>
      <c r="B46" s="307" t="s">
        <v>268</v>
      </c>
      <c r="C46" s="308"/>
      <c r="D46" s="113">
        <v>3.6574159161918764</v>
      </c>
      <c r="E46" s="115">
        <v>199</v>
      </c>
      <c r="F46" s="114">
        <v>217</v>
      </c>
      <c r="G46" s="114">
        <v>221</v>
      </c>
      <c r="H46" s="114">
        <v>183</v>
      </c>
      <c r="I46" s="140">
        <v>343</v>
      </c>
      <c r="J46" s="115">
        <v>-144</v>
      </c>
      <c r="K46" s="116">
        <v>-41.982507288629741</v>
      </c>
    </row>
    <row r="47" spans="1:11" ht="14.1" customHeight="1" x14ac:dyDescent="0.2">
      <c r="A47" s="306">
        <v>61</v>
      </c>
      <c r="B47" s="307" t="s">
        <v>269</v>
      </c>
      <c r="C47" s="308"/>
      <c r="D47" s="113">
        <v>1.5438338540709429</v>
      </c>
      <c r="E47" s="115">
        <v>84</v>
      </c>
      <c r="F47" s="114">
        <v>72</v>
      </c>
      <c r="G47" s="114">
        <v>78</v>
      </c>
      <c r="H47" s="114">
        <v>100</v>
      </c>
      <c r="I47" s="140">
        <v>107</v>
      </c>
      <c r="J47" s="115">
        <v>-23</v>
      </c>
      <c r="K47" s="116">
        <v>-21.495327102803738</v>
      </c>
    </row>
    <row r="48" spans="1:11" ht="14.1" customHeight="1" x14ac:dyDescent="0.2">
      <c r="A48" s="306">
        <v>62</v>
      </c>
      <c r="B48" s="307" t="s">
        <v>270</v>
      </c>
      <c r="C48" s="308"/>
      <c r="D48" s="113">
        <v>7.7191692703547146</v>
      </c>
      <c r="E48" s="115">
        <v>420</v>
      </c>
      <c r="F48" s="114">
        <v>388</v>
      </c>
      <c r="G48" s="114">
        <v>500</v>
      </c>
      <c r="H48" s="114">
        <v>502</v>
      </c>
      <c r="I48" s="140">
        <v>449</v>
      </c>
      <c r="J48" s="115">
        <v>-29</v>
      </c>
      <c r="K48" s="116">
        <v>-6.4587973273942092</v>
      </c>
    </row>
    <row r="49" spans="1:11" ht="14.1" customHeight="1" x14ac:dyDescent="0.2">
      <c r="A49" s="306">
        <v>63</v>
      </c>
      <c r="B49" s="307" t="s">
        <v>271</v>
      </c>
      <c r="C49" s="308"/>
      <c r="D49" s="113">
        <v>5.1277338724499169</v>
      </c>
      <c r="E49" s="115">
        <v>279</v>
      </c>
      <c r="F49" s="114">
        <v>302</v>
      </c>
      <c r="G49" s="114">
        <v>358</v>
      </c>
      <c r="H49" s="114">
        <v>346</v>
      </c>
      <c r="I49" s="140">
        <v>336</v>
      </c>
      <c r="J49" s="115">
        <v>-57</v>
      </c>
      <c r="K49" s="116">
        <v>-16.964285714285715</v>
      </c>
    </row>
    <row r="50" spans="1:11" ht="14.1" customHeight="1" x14ac:dyDescent="0.2">
      <c r="A50" s="306" t="s">
        <v>272</v>
      </c>
      <c r="B50" s="307" t="s">
        <v>273</v>
      </c>
      <c r="C50" s="308"/>
      <c r="D50" s="113">
        <v>0.827053850395148</v>
      </c>
      <c r="E50" s="115">
        <v>45</v>
      </c>
      <c r="F50" s="114">
        <v>55</v>
      </c>
      <c r="G50" s="114">
        <v>80</v>
      </c>
      <c r="H50" s="114">
        <v>93</v>
      </c>
      <c r="I50" s="140">
        <v>77</v>
      </c>
      <c r="J50" s="115">
        <v>-32</v>
      </c>
      <c r="K50" s="116">
        <v>-41.558441558441558</v>
      </c>
    </row>
    <row r="51" spans="1:11" ht="14.1" customHeight="1" x14ac:dyDescent="0.2">
      <c r="A51" s="306" t="s">
        <v>274</v>
      </c>
      <c r="B51" s="307" t="s">
        <v>275</v>
      </c>
      <c r="C51" s="308"/>
      <c r="D51" s="113">
        <v>4.0066164308031613</v>
      </c>
      <c r="E51" s="115">
        <v>218</v>
      </c>
      <c r="F51" s="114">
        <v>234</v>
      </c>
      <c r="G51" s="114">
        <v>259</v>
      </c>
      <c r="H51" s="114">
        <v>243</v>
      </c>
      <c r="I51" s="140">
        <v>238</v>
      </c>
      <c r="J51" s="115">
        <v>-20</v>
      </c>
      <c r="K51" s="116">
        <v>-8.4033613445378155</v>
      </c>
    </row>
    <row r="52" spans="1:11" ht="14.1" customHeight="1" x14ac:dyDescent="0.2">
      <c r="A52" s="306">
        <v>71</v>
      </c>
      <c r="B52" s="307" t="s">
        <v>276</v>
      </c>
      <c r="C52" s="308"/>
      <c r="D52" s="113">
        <v>7.4434846535563315</v>
      </c>
      <c r="E52" s="115">
        <v>405</v>
      </c>
      <c r="F52" s="114">
        <v>300</v>
      </c>
      <c r="G52" s="114">
        <v>348</v>
      </c>
      <c r="H52" s="114">
        <v>351</v>
      </c>
      <c r="I52" s="140">
        <v>476</v>
      </c>
      <c r="J52" s="115">
        <v>-71</v>
      </c>
      <c r="K52" s="116">
        <v>-14.915966386554622</v>
      </c>
    </row>
    <row r="53" spans="1:11" ht="14.1" customHeight="1" x14ac:dyDescent="0.2">
      <c r="A53" s="306" t="s">
        <v>277</v>
      </c>
      <c r="B53" s="307" t="s">
        <v>278</v>
      </c>
      <c r="C53" s="308"/>
      <c r="D53" s="113">
        <v>2.5914353979047968</v>
      </c>
      <c r="E53" s="115">
        <v>141</v>
      </c>
      <c r="F53" s="114">
        <v>111</v>
      </c>
      <c r="G53" s="114">
        <v>119</v>
      </c>
      <c r="H53" s="114">
        <v>132</v>
      </c>
      <c r="I53" s="140">
        <v>198</v>
      </c>
      <c r="J53" s="115">
        <v>-57</v>
      </c>
      <c r="K53" s="116">
        <v>-28.787878787878789</v>
      </c>
    </row>
    <row r="54" spans="1:11" ht="14.1" customHeight="1" x14ac:dyDescent="0.2">
      <c r="A54" s="306" t="s">
        <v>279</v>
      </c>
      <c r="B54" s="307" t="s">
        <v>280</v>
      </c>
      <c r="C54" s="308"/>
      <c r="D54" s="113">
        <v>4.0433743797096122</v>
      </c>
      <c r="E54" s="115">
        <v>220</v>
      </c>
      <c r="F54" s="114">
        <v>171</v>
      </c>
      <c r="G54" s="114">
        <v>194</v>
      </c>
      <c r="H54" s="114">
        <v>190</v>
      </c>
      <c r="I54" s="140">
        <v>240</v>
      </c>
      <c r="J54" s="115">
        <v>-20</v>
      </c>
      <c r="K54" s="116">
        <v>-8.3333333333333339</v>
      </c>
    </row>
    <row r="55" spans="1:11" ht="14.1" customHeight="1" x14ac:dyDescent="0.2">
      <c r="A55" s="306">
        <v>72</v>
      </c>
      <c r="B55" s="307" t="s">
        <v>281</v>
      </c>
      <c r="C55" s="308"/>
      <c r="D55" s="113">
        <v>1.4703179562580408</v>
      </c>
      <c r="E55" s="115">
        <v>80</v>
      </c>
      <c r="F55" s="114">
        <v>58</v>
      </c>
      <c r="G55" s="114">
        <v>72</v>
      </c>
      <c r="H55" s="114">
        <v>71</v>
      </c>
      <c r="I55" s="140">
        <v>99</v>
      </c>
      <c r="J55" s="115">
        <v>-19</v>
      </c>
      <c r="K55" s="116">
        <v>-19.19191919191919</v>
      </c>
    </row>
    <row r="56" spans="1:11" ht="14.1" customHeight="1" x14ac:dyDescent="0.2">
      <c r="A56" s="306" t="s">
        <v>282</v>
      </c>
      <c r="B56" s="307" t="s">
        <v>283</v>
      </c>
      <c r="C56" s="308"/>
      <c r="D56" s="113">
        <v>0.44109538687741223</v>
      </c>
      <c r="E56" s="115">
        <v>24</v>
      </c>
      <c r="F56" s="114">
        <v>20</v>
      </c>
      <c r="G56" s="114" t="s">
        <v>513</v>
      </c>
      <c r="H56" s="114">
        <v>17</v>
      </c>
      <c r="I56" s="140">
        <v>25</v>
      </c>
      <c r="J56" s="115">
        <v>-1</v>
      </c>
      <c r="K56" s="116">
        <v>-4</v>
      </c>
    </row>
    <row r="57" spans="1:11" ht="14.1" customHeight="1" x14ac:dyDescent="0.2">
      <c r="A57" s="306" t="s">
        <v>284</v>
      </c>
      <c r="B57" s="307" t="s">
        <v>285</v>
      </c>
      <c r="C57" s="308"/>
      <c r="D57" s="113">
        <v>0.827053850395148</v>
      </c>
      <c r="E57" s="115">
        <v>45</v>
      </c>
      <c r="F57" s="114">
        <v>30</v>
      </c>
      <c r="G57" s="114">
        <v>39</v>
      </c>
      <c r="H57" s="114">
        <v>40</v>
      </c>
      <c r="I57" s="140">
        <v>47</v>
      </c>
      <c r="J57" s="115">
        <v>-2</v>
      </c>
      <c r="K57" s="116">
        <v>-4.2553191489361701</v>
      </c>
    </row>
    <row r="58" spans="1:11" ht="14.1" customHeight="1" x14ac:dyDescent="0.2">
      <c r="A58" s="306">
        <v>73</v>
      </c>
      <c r="B58" s="307" t="s">
        <v>286</v>
      </c>
      <c r="C58" s="308"/>
      <c r="D58" s="113">
        <v>2.0400661643080316</v>
      </c>
      <c r="E58" s="115">
        <v>111</v>
      </c>
      <c r="F58" s="114">
        <v>86</v>
      </c>
      <c r="G58" s="114">
        <v>102</v>
      </c>
      <c r="H58" s="114">
        <v>71</v>
      </c>
      <c r="I58" s="140">
        <v>62</v>
      </c>
      <c r="J58" s="115">
        <v>49</v>
      </c>
      <c r="K58" s="116">
        <v>79.032258064516128</v>
      </c>
    </row>
    <row r="59" spans="1:11" ht="14.1" customHeight="1" x14ac:dyDescent="0.2">
      <c r="A59" s="306" t="s">
        <v>287</v>
      </c>
      <c r="B59" s="307" t="s">
        <v>288</v>
      </c>
      <c r="C59" s="308"/>
      <c r="D59" s="113">
        <v>1.8195184708693255</v>
      </c>
      <c r="E59" s="115">
        <v>99</v>
      </c>
      <c r="F59" s="114">
        <v>74</v>
      </c>
      <c r="G59" s="114">
        <v>91</v>
      </c>
      <c r="H59" s="114">
        <v>61</v>
      </c>
      <c r="I59" s="140">
        <v>57</v>
      </c>
      <c r="J59" s="115">
        <v>42</v>
      </c>
      <c r="K59" s="116">
        <v>73.684210526315795</v>
      </c>
    </row>
    <row r="60" spans="1:11" ht="14.1" customHeight="1" x14ac:dyDescent="0.2">
      <c r="A60" s="306">
        <v>81</v>
      </c>
      <c r="B60" s="307" t="s">
        <v>289</v>
      </c>
      <c r="C60" s="308"/>
      <c r="D60" s="113">
        <v>5.1093548979966918</v>
      </c>
      <c r="E60" s="115">
        <v>278</v>
      </c>
      <c r="F60" s="114">
        <v>281</v>
      </c>
      <c r="G60" s="114">
        <v>248</v>
      </c>
      <c r="H60" s="114">
        <v>244</v>
      </c>
      <c r="I60" s="140">
        <v>282</v>
      </c>
      <c r="J60" s="115">
        <v>-4</v>
      </c>
      <c r="K60" s="116">
        <v>-1.4184397163120568</v>
      </c>
    </row>
    <row r="61" spans="1:11" ht="14.1" customHeight="1" x14ac:dyDescent="0.2">
      <c r="A61" s="306" t="s">
        <v>290</v>
      </c>
      <c r="B61" s="307" t="s">
        <v>291</v>
      </c>
      <c r="C61" s="308"/>
      <c r="D61" s="113">
        <v>1.2313912883661091</v>
      </c>
      <c r="E61" s="115">
        <v>67</v>
      </c>
      <c r="F61" s="114">
        <v>45</v>
      </c>
      <c r="G61" s="114">
        <v>44</v>
      </c>
      <c r="H61" s="114">
        <v>76</v>
      </c>
      <c r="I61" s="140">
        <v>77</v>
      </c>
      <c r="J61" s="115">
        <v>-10</v>
      </c>
      <c r="K61" s="116">
        <v>-12.987012987012987</v>
      </c>
    </row>
    <row r="62" spans="1:11" ht="14.1" customHeight="1" x14ac:dyDescent="0.2">
      <c r="A62" s="306" t="s">
        <v>292</v>
      </c>
      <c r="B62" s="307" t="s">
        <v>293</v>
      </c>
      <c r="C62" s="308"/>
      <c r="D62" s="113">
        <v>2.1687189854806102</v>
      </c>
      <c r="E62" s="115">
        <v>118</v>
      </c>
      <c r="F62" s="114">
        <v>173</v>
      </c>
      <c r="G62" s="114">
        <v>127</v>
      </c>
      <c r="H62" s="114">
        <v>86</v>
      </c>
      <c r="I62" s="140">
        <v>114</v>
      </c>
      <c r="J62" s="115">
        <v>4</v>
      </c>
      <c r="K62" s="116">
        <v>3.5087719298245612</v>
      </c>
    </row>
    <row r="63" spans="1:11" ht="14.1" customHeight="1" x14ac:dyDescent="0.2">
      <c r="A63" s="306"/>
      <c r="B63" s="307" t="s">
        <v>294</v>
      </c>
      <c r="C63" s="308"/>
      <c r="D63" s="113">
        <v>1.911413343135453</v>
      </c>
      <c r="E63" s="115">
        <v>104</v>
      </c>
      <c r="F63" s="114">
        <v>159</v>
      </c>
      <c r="G63" s="114">
        <v>111</v>
      </c>
      <c r="H63" s="114">
        <v>75</v>
      </c>
      <c r="I63" s="140">
        <v>102</v>
      </c>
      <c r="J63" s="115">
        <v>2</v>
      </c>
      <c r="K63" s="116">
        <v>1.9607843137254901</v>
      </c>
    </row>
    <row r="64" spans="1:11" ht="14.1" customHeight="1" x14ac:dyDescent="0.2">
      <c r="A64" s="306" t="s">
        <v>295</v>
      </c>
      <c r="B64" s="307" t="s">
        <v>296</v>
      </c>
      <c r="C64" s="308"/>
      <c r="D64" s="113">
        <v>0.62488513140966739</v>
      </c>
      <c r="E64" s="115">
        <v>34</v>
      </c>
      <c r="F64" s="114">
        <v>24</v>
      </c>
      <c r="G64" s="114">
        <v>38</v>
      </c>
      <c r="H64" s="114">
        <v>41</v>
      </c>
      <c r="I64" s="140">
        <v>31</v>
      </c>
      <c r="J64" s="115">
        <v>3</v>
      </c>
      <c r="K64" s="116">
        <v>9.67741935483871</v>
      </c>
    </row>
    <row r="65" spans="1:11" ht="14.1" customHeight="1" x14ac:dyDescent="0.2">
      <c r="A65" s="306" t="s">
        <v>297</v>
      </c>
      <c r="B65" s="307" t="s">
        <v>298</v>
      </c>
      <c r="C65" s="308"/>
      <c r="D65" s="113">
        <v>0.69840102922256941</v>
      </c>
      <c r="E65" s="115">
        <v>38</v>
      </c>
      <c r="F65" s="114">
        <v>23</v>
      </c>
      <c r="G65" s="114">
        <v>20</v>
      </c>
      <c r="H65" s="114">
        <v>24</v>
      </c>
      <c r="I65" s="140">
        <v>36</v>
      </c>
      <c r="J65" s="115">
        <v>2</v>
      </c>
      <c r="K65" s="116">
        <v>5.5555555555555554</v>
      </c>
    </row>
    <row r="66" spans="1:11" ht="14.1" customHeight="1" x14ac:dyDescent="0.2">
      <c r="A66" s="306">
        <v>82</v>
      </c>
      <c r="B66" s="307" t="s">
        <v>299</v>
      </c>
      <c r="C66" s="308"/>
      <c r="D66" s="113">
        <v>2.6833302701709245</v>
      </c>
      <c r="E66" s="115">
        <v>146</v>
      </c>
      <c r="F66" s="114">
        <v>205</v>
      </c>
      <c r="G66" s="114">
        <v>129</v>
      </c>
      <c r="H66" s="114">
        <v>139</v>
      </c>
      <c r="I66" s="140">
        <v>175</v>
      </c>
      <c r="J66" s="115">
        <v>-29</v>
      </c>
      <c r="K66" s="116">
        <v>-16.571428571428573</v>
      </c>
    </row>
    <row r="67" spans="1:11" ht="14.1" customHeight="1" x14ac:dyDescent="0.2">
      <c r="A67" s="306" t="s">
        <v>300</v>
      </c>
      <c r="B67" s="307" t="s">
        <v>301</v>
      </c>
      <c r="C67" s="308"/>
      <c r="D67" s="113">
        <v>1.6908656496967469</v>
      </c>
      <c r="E67" s="115">
        <v>92</v>
      </c>
      <c r="F67" s="114">
        <v>182</v>
      </c>
      <c r="G67" s="114">
        <v>100</v>
      </c>
      <c r="H67" s="114">
        <v>104</v>
      </c>
      <c r="I67" s="140">
        <v>120</v>
      </c>
      <c r="J67" s="115">
        <v>-28</v>
      </c>
      <c r="K67" s="116">
        <v>-23.333333333333332</v>
      </c>
    </row>
    <row r="68" spans="1:11" ht="14.1" customHeight="1" x14ac:dyDescent="0.2">
      <c r="A68" s="306" t="s">
        <v>302</v>
      </c>
      <c r="B68" s="307" t="s">
        <v>303</v>
      </c>
      <c r="C68" s="308"/>
      <c r="D68" s="113">
        <v>0.62488513140966739</v>
      </c>
      <c r="E68" s="115">
        <v>34</v>
      </c>
      <c r="F68" s="114">
        <v>18</v>
      </c>
      <c r="G68" s="114">
        <v>20</v>
      </c>
      <c r="H68" s="114">
        <v>29</v>
      </c>
      <c r="I68" s="140">
        <v>37</v>
      </c>
      <c r="J68" s="115">
        <v>-3</v>
      </c>
      <c r="K68" s="116">
        <v>-8.1081081081081088</v>
      </c>
    </row>
    <row r="69" spans="1:11" ht="14.1" customHeight="1" x14ac:dyDescent="0.2">
      <c r="A69" s="306">
        <v>83</v>
      </c>
      <c r="B69" s="307" t="s">
        <v>304</v>
      </c>
      <c r="C69" s="308"/>
      <c r="D69" s="113">
        <v>3.5839000183789747</v>
      </c>
      <c r="E69" s="115">
        <v>195</v>
      </c>
      <c r="F69" s="114">
        <v>194</v>
      </c>
      <c r="G69" s="114">
        <v>258</v>
      </c>
      <c r="H69" s="114">
        <v>222</v>
      </c>
      <c r="I69" s="140">
        <v>190</v>
      </c>
      <c r="J69" s="115">
        <v>5</v>
      </c>
      <c r="K69" s="116">
        <v>2.6315789473684212</v>
      </c>
    </row>
    <row r="70" spans="1:11" ht="14.1" customHeight="1" x14ac:dyDescent="0.2">
      <c r="A70" s="306" t="s">
        <v>305</v>
      </c>
      <c r="B70" s="307" t="s">
        <v>306</v>
      </c>
      <c r="C70" s="308"/>
      <c r="D70" s="113">
        <v>3.2714574526741407</v>
      </c>
      <c r="E70" s="115">
        <v>178</v>
      </c>
      <c r="F70" s="114">
        <v>159</v>
      </c>
      <c r="G70" s="114">
        <v>237</v>
      </c>
      <c r="H70" s="114">
        <v>197</v>
      </c>
      <c r="I70" s="140">
        <v>168</v>
      </c>
      <c r="J70" s="115">
        <v>10</v>
      </c>
      <c r="K70" s="116">
        <v>5.9523809523809526</v>
      </c>
    </row>
    <row r="71" spans="1:11" ht="14.1" customHeight="1" x14ac:dyDescent="0.2">
      <c r="A71" s="306"/>
      <c r="B71" s="307" t="s">
        <v>307</v>
      </c>
      <c r="C71" s="308"/>
      <c r="D71" s="113">
        <v>2.0400661643080316</v>
      </c>
      <c r="E71" s="115">
        <v>111</v>
      </c>
      <c r="F71" s="114">
        <v>81</v>
      </c>
      <c r="G71" s="114">
        <v>161</v>
      </c>
      <c r="H71" s="114">
        <v>68</v>
      </c>
      <c r="I71" s="140">
        <v>105</v>
      </c>
      <c r="J71" s="115">
        <v>6</v>
      </c>
      <c r="K71" s="116">
        <v>5.7142857142857144</v>
      </c>
    </row>
    <row r="72" spans="1:11" ht="14.1" customHeight="1" x14ac:dyDescent="0.2">
      <c r="A72" s="306">
        <v>84</v>
      </c>
      <c r="B72" s="307" t="s">
        <v>308</v>
      </c>
      <c r="C72" s="308"/>
      <c r="D72" s="113">
        <v>2.2973718066531887</v>
      </c>
      <c r="E72" s="115">
        <v>125</v>
      </c>
      <c r="F72" s="114">
        <v>87</v>
      </c>
      <c r="G72" s="114">
        <v>146</v>
      </c>
      <c r="H72" s="114">
        <v>86</v>
      </c>
      <c r="I72" s="140">
        <v>111</v>
      </c>
      <c r="J72" s="115">
        <v>14</v>
      </c>
      <c r="K72" s="116">
        <v>12.612612612612613</v>
      </c>
    </row>
    <row r="73" spans="1:11" ht="14.1" customHeight="1" x14ac:dyDescent="0.2">
      <c r="A73" s="306" t="s">
        <v>309</v>
      </c>
      <c r="B73" s="307" t="s">
        <v>310</v>
      </c>
      <c r="C73" s="308"/>
      <c r="D73" s="113">
        <v>1.3232861606322368</v>
      </c>
      <c r="E73" s="115">
        <v>72</v>
      </c>
      <c r="F73" s="114">
        <v>59</v>
      </c>
      <c r="G73" s="114">
        <v>100</v>
      </c>
      <c r="H73" s="114">
        <v>63</v>
      </c>
      <c r="I73" s="140">
        <v>72</v>
      </c>
      <c r="J73" s="115">
        <v>0</v>
      </c>
      <c r="K73" s="116">
        <v>0</v>
      </c>
    </row>
    <row r="74" spans="1:11" ht="14.1" customHeight="1" x14ac:dyDescent="0.2">
      <c r="A74" s="306" t="s">
        <v>311</v>
      </c>
      <c r="B74" s="307" t="s">
        <v>312</v>
      </c>
      <c r="C74" s="308"/>
      <c r="D74" s="113">
        <v>0.45947436133063774</v>
      </c>
      <c r="E74" s="115">
        <v>25</v>
      </c>
      <c r="F74" s="114">
        <v>6</v>
      </c>
      <c r="G74" s="114">
        <v>15</v>
      </c>
      <c r="H74" s="114">
        <v>7</v>
      </c>
      <c r="I74" s="140">
        <v>15</v>
      </c>
      <c r="J74" s="115">
        <v>10</v>
      </c>
      <c r="K74" s="116">
        <v>66.666666666666671</v>
      </c>
    </row>
    <row r="75" spans="1:11" ht="14.1" customHeight="1" x14ac:dyDescent="0.2">
      <c r="A75" s="306" t="s">
        <v>313</v>
      </c>
      <c r="B75" s="307" t="s">
        <v>314</v>
      </c>
      <c r="C75" s="308"/>
      <c r="D75" s="113">
        <v>0.22054769343870612</v>
      </c>
      <c r="E75" s="115">
        <v>12</v>
      </c>
      <c r="F75" s="114">
        <v>8</v>
      </c>
      <c r="G75" s="114">
        <v>16</v>
      </c>
      <c r="H75" s="114">
        <v>5</v>
      </c>
      <c r="I75" s="140">
        <v>8</v>
      </c>
      <c r="J75" s="115">
        <v>4</v>
      </c>
      <c r="K75" s="116">
        <v>50</v>
      </c>
    </row>
    <row r="76" spans="1:11" ht="14.1" customHeight="1" x14ac:dyDescent="0.2">
      <c r="A76" s="306">
        <v>91</v>
      </c>
      <c r="B76" s="307" t="s">
        <v>315</v>
      </c>
      <c r="C76" s="308"/>
      <c r="D76" s="113">
        <v>0.12865282117257856</v>
      </c>
      <c r="E76" s="115">
        <v>7</v>
      </c>
      <c r="F76" s="114">
        <v>5</v>
      </c>
      <c r="G76" s="114">
        <v>9</v>
      </c>
      <c r="H76" s="114">
        <v>5</v>
      </c>
      <c r="I76" s="140">
        <v>5</v>
      </c>
      <c r="J76" s="115">
        <v>2</v>
      </c>
      <c r="K76" s="116">
        <v>40</v>
      </c>
    </row>
    <row r="77" spans="1:11" ht="14.1" customHeight="1" x14ac:dyDescent="0.2">
      <c r="A77" s="306">
        <v>92</v>
      </c>
      <c r="B77" s="307" t="s">
        <v>316</v>
      </c>
      <c r="C77" s="308"/>
      <c r="D77" s="113">
        <v>2.2238559088402865</v>
      </c>
      <c r="E77" s="115">
        <v>121</v>
      </c>
      <c r="F77" s="114">
        <v>76</v>
      </c>
      <c r="G77" s="114">
        <v>73</v>
      </c>
      <c r="H77" s="114">
        <v>64</v>
      </c>
      <c r="I77" s="140">
        <v>75</v>
      </c>
      <c r="J77" s="115">
        <v>46</v>
      </c>
      <c r="K77" s="116">
        <v>61.333333333333336</v>
      </c>
    </row>
    <row r="78" spans="1:11" ht="14.1" customHeight="1" x14ac:dyDescent="0.2">
      <c r="A78" s="306">
        <v>93</v>
      </c>
      <c r="B78" s="307" t="s">
        <v>317</v>
      </c>
      <c r="C78" s="308"/>
      <c r="D78" s="113">
        <v>0.11027384671935306</v>
      </c>
      <c r="E78" s="115">
        <v>6</v>
      </c>
      <c r="F78" s="114" t="s">
        <v>513</v>
      </c>
      <c r="G78" s="114">
        <v>9</v>
      </c>
      <c r="H78" s="114" t="s">
        <v>513</v>
      </c>
      <c r="I78" s="140">
        <v>8</v>
      </c>
      <c r="J78" s="115">
        <v>-2</v>
      </c>
      <c r="K78" s="116">
        <v>-25</v>
      </c>
    </row>
    <row r="79" spans="1:11" ht="14.1" customHeight="1" x14ac:dyDescent="0.2">
      <c r="A79" s="306">
        <v>94</v>
      </c>
      <c r="B79" s="307" t="s">
        <v>318</v>
      </c>
      <c r="C79" s="308"/>
      <c r="D79" s="113">
        <v>0.20216871898548061</v>
      </c>
      <c r="E79" s="115">
        <v>11</v>
      </c>
      <c r="F79" s="114">
        <v>19</v>
      </c>
      <c r="G79" s="114">
        <v>16</v>
      </c>
      <c r="H79" s="114">
        <v>31</v>
      </c>
      <c r="I79" s="140">
        <v>12</v>
      </c>
      <c r="J79" s="115">
        <v>-1</v>
      </c>
      <c r="K79" s="116">
        <v>-8.3333333333333339</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7.3515897812902034E-2</v>
      </c>
      <c r="E81" s="143">
        <v>4</v>
      </c>
      <c r="F81" s="144" t="s">
        <v>513</v>
      </c>
      <c r="G81" s="144">
        <v>4</v>
      </c>
      <c r="H81" s="144">
        <v>10</v>
      </c>
      <c r="I81" s="145">
        <v>7</v>
      </c>
      <c r="J81" s="143">
        <v>-3</v>
      </c>
      <c r="K81" s="146">
        <v>-42.857142857142854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52537</v>
      </c>
      <c r="C10" s="114">
        <v>27485</v>
      </c>
      <c r="D10" s="114">
        <v>25052</v>
      </c>
      <c r="E10" s="114">
        <v>41379</v>
      </c>
      <c r="F10" s="114">
        <v>10861</v>
      </c>
      <c r="G10" s="114">
        <v>4687</v>
      </c>
      <c r="H10" s="114">
        <v>15613</v>
      </c>
      <c r="I10" s="115">
        <v>8641</v>
      </c>
      <c r="J10" s="114">
        <v>6685</v>
      </c>
      <c r="K10" s="114">
        <v>1956</v>
      </c>
      <c r="L10" s="423">
        <v>3957</v>
      </c>
      <c r="M10" s="424">
        <v>4273</v>
      </c>
    </row>
    <row r="11" spans="1:13" ht="11.1" customHeight="1" x14ac:dyDescent="0.2">
      <c r="A11" s="422" t="s">
        <v>387</v>
      </c>
      <c r="B11" s="115">
        <v>53875</v>
      </c>
      <c r="C11" s="114">
        <v>28395</v>
      </c>
      <c r="D11" s="114">
        <v>25480</v>
      </c>
      <c r="E11" s="114">
        <v>42390</v>
      </c>
      <c r="F11" s="114">
        <v>11178</v>
      </c>
      <c r="G11" s="114">
        <v>4748</v>
      </c>
      <c r="H11" s="114">
        <v>16271</v>
      </c>
      <c r="I11" s="115">
        <v>9174</v>
      </c>
      <c r="J11" s="114">
        <v>7004</v>
      </c>
      <c r="K11" s="114">
        <v>2170</v>
      </c>
      <c r="L11" s="423">
        <v>4882</v>
      </c>
      <c r="M11" s="424">
        <v>3593</v>
      </c>
    </row>
    <row r="12" spans="1:13" ht="11.1" customHeight="1" x14ac:dyDescent="0.2">
      <c r="A12" s="422" t="s">
        <v>388</v>
      </c>
      <c r="B12" s="115">
        <v>54632</v>
      </c>
      <c r="C12" s="114">
        <v>28934</v>
      </c>
      <c r="D12" s="114">
        <v>25698</v>
      </c>
      <c r="E12" s="114">
        <v>43034</v>
      </c>
      <c r="F12" s="114">
        <v>11293</v>
      </c>
      <c r="G12" s="114">
        <v>5153</v>
      </c>
      <c r="H12" s="114">
        <v>16547</v>
      </c>
      <c r="I12" s="115">
        <v>9025</v>
      </c>
      <c r="J12" s="114">
        <v>6838</v>
      </c>
      <c r="K12" s="114">
        <v>2187</v>
      </c>
      <c r="L12" s="423">
        <v>4897</v>
      </c>
      <c r="M12" s="424">
        <v>4522</v>
      </c>
    </row>
    <row r="13" spans="1:13" s="110" customFormat="1" ht="11.1" customHeight="1" x14ac:dyDescent="0.2">
      <c r="A13" s="422" t="s">
        <v>389</v>
      </c>
      <c r="B13" s="115">
        <v>53427</v>
      </c>
      <c r="C13" s="114">
        <v>28123</v>
      </c>
      <c r="D13" s="114">
        <v>25304</v>
      </c>
      <c r="E13" s="114">
        <v>41934</v>
      </c>
      <c r="F13" s="114">
        <v>11190</v>
      </c>
      <c r="G13" s="114">
        <v>4917</v>
      </c>
      <c r="H13" s="114">
        <v>16451</v>
      </c>
      <c r="I13" s="115">
        <v>8762</v>
      </c>
      <c r="J13" s="114">
        <v>6672</v>
      </c>
      <c r="K13" s="114">
        <v>2090</v>
      </c>
      <c r="L13" s="423">
        <v>2997</v>
      </c>
      <c r="M13" s="424">
        <v>4232</v>
      </c>
    </row>
    <row r="14" spans="1:13" ht="15" customHeight="1" x14ac:dyDescent="0.2">
      <c r="A14" s="422" t="s">
        <v>390</v>
      </c>
      <c r="B14" s="115">
        <v>53648</v>
      </c>
      <c r="C14" s="114">
        <v>28374</v>
      </c>
      <c r="D14" s="114">
        <v>25274</v>
      </c>
      <c r="E14" s="114">
        <v>41202</v>
      </c>
      <c r="F14" s="114">
        <v>12192</v>
      </c>
      <c r="G14" s="114">
        <v>4769</v>
      </c>
      <c r="H14" s="114">
        <v>16736</v>
      </c>
      <c r="I14" s="115">
        <v>8595</v>
      </c>
      <c r="J14" s="114">
        <v>6535</v>
      </c>
      <c r="K14" s="114">
        <v>2060</v>
      </c>
      <c r="L14" s="423">
        <v>4371</v>
      </c>
      <c r="M14" s="424">
        <v>4418</v>
      </c>
    </row>
    <row r="15" spans="1:13" ht="11.1" customHeight="1" x14ac:dyDescent="0.2">
      <c r="A15" s="422" t="s">
        <v>387</v>
      </c>
      <c r="B15" s="115">
        <v>55083</v>
      </c>
      <c r="C15" s="114">
        <v>29248</v>
      </c>
      <c r="D15" s="114">
        <v>25835</v>
      </c>
      <c r="E15" s="114">
        <v>41941</v>
      </c>
      <c r="F15" s="114">
        <v>12895</v>
      </c>
      <c r="G15" s="114">
        <v>4707</v>
      </c>
      <c r="H15" s="114">
        <v>17478</v>
      </c>
      <c r="I15" s="115">
        <v>8986</v>
      </c>
      <c r="J15" s="114">
        <v>6732</v>
      </c>
      <c r="K15" s="114">
        <v>2254</v>
      </c>
      <c r="L15" s="423">
        <v>5062</v>
      </c>
      <c r="M15" s="424">
        <v>3657</v>
      </c>
    </row>
    <row r="16" spans="1:13" ht="11.1" customHeight="1" x14ac:dyDescent="0.2">
      <c r="A16" s="422" t="s">
        <v>388</v>
      </c>
      <c r="B16" s="115">
        <v>55168</v>
      </c>
      <c r="C16" s="114">
        <v>29269</v>
      </c>
      <c r="D16" s="114">
        <v>25899</v>
      </c>
      <c r="E16" s="114">
        <v>41748</v>
      </c>
      <c r="F16" s="114">
        <v>13174</v>
      </c>
      <c r="G16" s="114">
        <v>4985</v>
      </c>
      <c r="H16" s="114">
        <v>17598</v>
      </c>
      <c r="I16" s="115">
        <v>8882</v>
      </c>
      <c r="J16" s="114">
        <v>6572</v>
      </c>
      <c r="K16" s="114">
        <v>2310</v>
      </c>
      <c r="L16" s="423">
        <v>4847</v>
      </c>
      <c r="M16" s="424">
        <v>4489</v>
      </c>
    </row>
    <row r="17" spans="1:13" s="110" customFormat="1" ht="11.1" customHeight="1" x14ac:dyDescent="0.2">
      <c r="A17" s="422" t="s">
        <v>389</v>
      </c>
      <c r="B17" s="115">
        <v>53235</v>
      </c>
      <c r="C17" s="114">
        <v>28531</v>
      </c>
      <c r="D17" s="114">
        <v>24704</v>
      </c>
      <c r="E17" s="114">
        <v>40797</v>
      </c>
      <c r="F17" s="114">
        <v>12409</v>
      </c>
      <c r="G17" s="114">
        <v>4704</v>
      </c>
      <c r="H17" s="114">
        <v>17090</v>
      </c>
      <c r="I17" s="115">
        <v>8636</v>
      </c>
      <c r="J17" s="114">
        <v>6387</v>
      </c>
      <c r="K17" s="114">
        <v>2249</v>
      </c>
      <c r="L17" s="423">
        <v>3098</v>
      </c>
      <c r="M17" s="424">
        <v>4124</v>
      </c>
    </row>
    <row r="18" spans="1:13" ht="15" customHeight="1" x14ac:dyDescent="0.2">
      <c r="A18" s="422" t="s">
        <v>391</v>
      </c>
      <c r="B18" s="115">
        <v>53202</v>
      </c>
      <c r="C18" s="114">
        <v>28405</v>
      </c>
      <c r="D18" s="114">
        <v>24797</v>
      </c>
      <c r="E18" s="114">
        <v>40331</v>
      </c>
      <c r="F18" s="114">
        <v>12855</v>
      </c>
      <c r="G18" s="114">
        <v>4426</v>
      </c>
      <c r="H18" s="114">
        <v>17273</v>
      </c>
      <c r="I18" s="115">
        <v>8577</v>
      </c>
      <c r="J18" s="114">
        <v>6378</v>
      </c>
      <c r="K18" s="114">
        <v>2199</v>
      </c>
      <c r="L18" s="423">
        <v>4537</v>
      </c>
      <c r="M18" s="424">
        <v>4554</v>
      </c>
    </row>
    <row r="19" spans="1:13" ht="11.1" customHeight="1" x14ac:dyDescent="0.2">
      <c r="A19" s="422" t="s">
        <v>387</v>
      </c>
      <c r="B19" s="115">
        <v>54206</v>
      </c>
      <c r="C19" s="114">
        <v>29044</v>
      </c>
      <c r="D19" s="114">
        <v>25162</v>
      </c>
      <c r="E19" s="114">
        <v>40820</v>
      </c>
      <c r="F19" s="114">
        <v>13361</v>
      </c>
      <c r="G19" s="114">
        <v>4260</v>
      </c>
      <c r="H19" s="114">
        <v>17863</v>
      </c>
      <c r="I19" s="115">
        <v>9126</v>
      </c>
      <c r="J19" s="114">
        <v>6748</v>
      </c>
      <c r="K19" s="114">
        <v>2378</v>
      </c>
      <c r="L19" s="423">
        <v>4775</v>
      </c>
      <c r="M19" s="424">
        <v>3797</v>
      </c>
    </row>
    <row r="20" spans="1:13" ht="11.1" customHeight="1" x14ac:dyDescent="0.2">
      <c r="A20" s="422" t="s">
        <v>388</v>
      </c>
      <c r="B20" s="115">
        <v>55018</v>
      </c>
      <c r="C20" s="114">
        <v>29598</v>
      </c>
      <c r="D20" s="114">
        <v>25420</v>
      </c>
      <c r="E20" s="114">
        <v>41356</v>
      </c>
      <c r="F20" s="114">
        <v>13636</v>
      </c>
      <c r="G20" s="114">
        <v>4677</v>
      </c>
      <c r="H20" s="114">
        <v>18175</v>
      </c>
      <c r="I20" s="115">
        <v>9004</v>
      </c>
      <c r="J20" s="114">
        <v>6501</v>
      </c>
      <c r="K20" s="114">
        <v>2503</v>
      </c>
      <c r="L20" s="423">
        <v>4846</v>
      </c>
      <c r="M20" s="424">
        <v>4245</v>
      </c>
    </row>
    <row r="21" spans="1:13" s="110" customFormat="1" ht="11.1" customHeight="1" x14ac:dyDescent="0.2">
      <c r="A21" s="422" t="s">
        <v>389</v>
      </c>
      <c r="B21" s="115">
        <v>54278</v>
      </c>
      <c r="C21" s="114">
        <v>28980</v>
      </c>
      <c r="D21" s="114">
        <v>25298</v>
      </c>
      <c r="E21" s="114">
        <v>40856</v>
      </c>
      <c r="F21" s="114">
        <v>13413</v>
      </c>
      <c r="G21" s="114">
        <v>4497</v>
      </c>
      <c r="H21" s="114">
        <v>18164</v>
      </c>
      <c r="I21" s="115">
        <v>8932</v>
      </c>
      <c r="J21" s="114">
        <v>6483</v>
      </c>
      <c r="K21" s="114">
        <v>2449</v>
      </c>
      <c r="L21" s="423">
        <v>3471</v>
      </c>
      <c r="M21" s="424">
        <v>4435</v>
      </c>
    </row>
    <row r="22" spans="1:13" ht="15" customHeight="1" x14ac:dyDescent="0.2">
      <c r="A22" s="422" t="s">
        <v>392</v>
      </c>
      <c r="B22" s="115">
        <v>54104</v>
      </c>
      <c r="C22" s="114">
        <v>28699</v>
      </c>
      <c r="D22" s="114">
        <v>25405</v>
      </c>
      <c r="E22" s="114">
        <v>40480</v>
      </c>
      <c r="F22" s="114">
        <v>13586</v>
      </c>
      <c r="G22" s="114">
        <v>4206</v>
      </c>
      <c r="H22" s="114">
        <v>18364</v>
      </c>
      <c r="I22" s="115">
        <v>8721</v>
      </c>
      <c r="J22" s="114">
        <v>6311</v>
      </c>
      <c r="K22" s="114">
        <v>2410</v>
      </c>
      <c r="L22" s="423">
        <v>4550</v>
      </c>
      <c r="M22" s="424">
        <v>4922</v>
      </c>
    </row>
    <row r="23" spans="1:13" ht="11.1" customHeight="1" x14ac:dyDescent="0.2">
      <c r="A23" s="422" t="s">
        <v>387</v>
      </c>
      <c r="B23" s="115">
        <v>55331</v>
      </c>
      <c r="C23" s="114">
        <v>29486</v>
      </c>
      <c r="D23" s="114">
        <v>25845</v>
      </c>
      <c r="E23" s="114">
        <v>41362</v>
      </c>
      <c r="F23" s="114">
        <v>13925</v>
      </c>
      <c r="G23" s="114">
        <v>4032</v>
      </c>
      <c r="H23" s="114">
        <v>19002</v>
      </c>
      <c r="I23" s="115">
        <v>9345</v>
      </c>
      <c r="J23" s="114">
        <v>6748</v>
      </c>
      <c r="K23" s="114">
        <v>2597</v>
      </c>
      <c r="L23" s="423">
        <v>4891</v>
      </c>
      <c r="M23" s="424">
        <v>3630</v>
      </c>
    </row>
    <row r="24" spans="1:13" ht="11.1" customHeight="1" x14ac:dyDescent="0.2">
      <c r="A24" s="422" t="s">
        <v>388</v>
      </c>
      <c r="B24" s="115">
        <v>56517</v>
      </c>
      <c r="C24" s="114">
        <v>30091</v>
      </c>
      <c r="D24" s="114">
        <v>26426</v>
      </c>
      <c r="E24" s="114">
        <v>41510</v>
      </c>
      <c r="F24" s="114">
        <v>14734</v>
      </c>
      <c r="G24" s="114">
        <v>4381</v>
      </c>
      <c r="H24" s="114">
        <v>19194</v>
      </c>
      <c r="I24" s="115">
        <v>12315</v>
      </c>
      <c r="J24" s="114">
        <v>9305</v>
      </c>
      <c r="K24" s="114">
        <v>3010</v>
      </c>
      <c r="L24" s="423">
        <v>5597</v>
      </c>
      <c r="M24" s="424">
        <v>4457</v>
      </c>
    </row>
    <row r="25" spans="1:13" s="110" customFormat="1" ht="11.1" customHeight="1" x14ac:dyDescent="0.2">
      <c r="A25" s="422" t="s">
        <v>389</v>
      </c>
      <c r="B25" s="115">
        <v>55950</v>
      </c>
      <c r="C25" s="114">
        <v>29512</v>
      </c>
      <c r="D25" s="114">
        <v>26438</v>
      </c>
      <c r="E25" s="114">
        <v>40817</v>
      </c>
      <c r="F25" s="114">
        <v>14853</v>
      </c>
      <c r="G25" s="114">
        <v>4199</v>
      </c>
      <c r="H25" s="114">
        <v>19200</v>
      </c>
      <c r="I25" s="115">
        <v>12177</v>
      </c>
      <c r="J25" s="114">
        <v>9229</v>
      </c>
      <c r="K25" s="114">
        <v>2948</v>
      </c>
      <c r="L25" s="423">
        <v>3522</v>
      </c>
      <c r="M25" s="424">
        <v>4381</v>
      </c>
    </row>
    <row r="26" spans="1:13" ht="15" customHeight="1" x14ac:dyDescent="0.2">
      <c r="A26" s="422" t="s">
        <v>393</v>
      </c>
      <c r="B26" s="115">
        <v>56062</v>
      </c>
      <c r="C26" s="114">
        <v>29629</v>
      </c>
      <c r="D26" s="114">
        <v>26433</v>
      </c>
      <c r="E26" s="114">
        <v>40866</v>
      </c>
      <c r="F26" s="114">
        <v>14914</v>
      </c>
      <c r="G26" s="114">
        <v>3873</v>
      </c>
      <c r="H26" s="114">
        <v>19542</v>
      </c>
      <c r="I26" s="115">
        <v>12295</v>
      </c>
      <c r="J26" s="114">
        <v>9335</v>
      </c>
      <c r="K26" s="114">
        <v>2960</v>
      </c>
      <c r="L26" s="423">
        <v>4664</v>
      </c>
      <c r="M26" s="424">
        <v>4749</v>
      </c>
    </row>
    <row r="27" spans="1:13" ht="11.1" customHeight="1" x14ac:dyDescent="0.2">
      <c r="A27" s="422" t="s">
        <v>387</v>
      </c>
      <c r="B27" s="115">
        <v>57452</v>
      </c>
      <c r="C27" s="114">
        <v>30433</v>
      </c>
      <c r="D27" s="114">
        <v>27019</v>
      </c>
      <c r="E27" s="114">
        <v>41712</v>
      </c>
      <c r="F27" s="114">
        <v>15459</v>
      </c>
      <c r="G27" s="114">
        <v>3757</v>
      </c>
      <c r="H27" s="114">
        <v>20306</v>
      </c>
      <c r="I27" s="115">
        <v>12737</v>
      </c>
      <c r="J27" s="114">
        <v>9605</v>
      </c>
      <c r="K27" s="114">
        <v>3132</v>
      </c>
      <c r="L27" s="423">
        <v>4768</v>
      </c>
      <c r="M27" s="424">
        <v>3599</v>
      </c>
    </row>
    <row r="28" spans="1:13" ht="11.1" customHeight="1" x14ac:dyDescent="0.2">
      <c r="A28" s="422" t="s">
        <v>388</v>
      </c>
      <c r="B28" s="115">
        <v>58227</v>
      </c>
      <c r="C28" s="114">
        <v>30987</v>
      </c>
      <c r="D28" s="114">
        <v>27240</v>
      </c>
      <c r="E28" s="114">
        <v>42277</v>
      </c>
      <c r="F28" s="114">
        <v>15697</v>
      </c>
      <c r="G28" s="114">
        <v>4060</v>
      </c>
      <c r="H28" s="114">
        <v>20472</v>
      </c>
      <c r="I28" s="115">
        <v>12841</v>
      </c>
      <c r="J28" s="114">
        <v>9633</v>
      </c>
      <c r="K28" s="114">
        <v>3208</v>
      </c>
      <c r="L28" s="423">
        <v>5373</v>
      </c>
      <c r="M28" s="424">
        <v>4783</v>
      </c>
    </row>
    <row r="29" spans="1:13" s="110" customFormat="1" ht="11.1" customHeight="1" x14ac:dyDescent="0.2">
      <c r="A29" s="422" t="s">
        <v>389</v>
      </c>
      <c r="B29" s="115">
        <v>57443</v>
      </c>
      <c r="C29" s="114">
        <v>30335</v>
      </c>
      <c r="D29" s="114">
        <v>27108</v>
      </c>
      <c r="E29" s="114">
        <v>41734</v>
      </c>
      <c r="F29" s="114">
        <v>15704</v>
      </c>
      <c r="G29" s="114">
        <v>3907</v>
      </c>
      <c r="H29" s="114">
        <v>20375</v>
      </c>
      <c r="I29" s="115">
        <v>12877</v>
      </c>
      <c r="J29" s="114">
        <v>9749</v>
      </c>
      <c r="K29" s="114">
        <v>3128</v>
      </c>
      <c r="L29" s="423">
        <v>4108</v>
      </c>
      <c r="M29" s="424">
        <v>4842</v>
      </c>
    </row>
    <row r="30" spans="1:13" ht="15" customHeight="1" x14ac:dyDescent="0.2">
      <c r="A30" s="422" t="s">
        <v>394</v>
      </c>
      <c r="B30" s="115">
        <v>57775</v>
      </c>
      <c r="C30" s="114">
        <v>30539</v>
      </c>
      <c r="D30" s="114">
        <v>27236</v>
      </c>
      <c r="E30" s="114">
        <v>41680</v>
      </c>
      <c r="F30" s="114">
        <v>16092</v>
      </c>
      <c r="G30" s="114">
        <v>3714</v>
      </c>
      <c r="H30" s="114">
        <v>20601</v>
      </c>
      <c r="I30" s="115">
        <v>12612</v>
      </c>
      <c r="J30" s="114">
        <v>9503</v>
      </c>
      <c r="K30" s="114">
        <v>3109</v>
      </c>
      <c r="L30" s="423">
        <v>5495</v>
      </c>
      <c r="M30" s="424">
        <v>5324</v>
      </c>
    </row>
    <row r="31" spans="1:13" ht="11.1" customHeight="1" x14ac:dyDescent="0.2">
      <c r="A31" s="422" t="s">
        <v>387</v>
      </c>
      <c r="B31" s="115">
        <v>58801</v>
      </c>
      <c r="C31" s="114">
        <v>31085</v>
      </c>
      <c r="D31" s="114">
        <v>27716</v>
      </c>
      <c r="E31" s="114">
        <v>42027</v>
      </c>
      <c r="F31" s="114">
        <v>16771</v>
      </c>
      <c r="G31" s="114">
        <v>3574</v>
      </c>
      <c r="H31" s="114">
        <v>21167</v>
      </c>
      <c r="I31" s="115">
        <v>13314</v>
      </c>
      <c r="J31" s="114">
        <v>9955</v>
      </c>
      <c r="K31" s="114">
        <v>3359</v>
      </c>
      <c r="L31" s="423">
        <v>5473</v>
      </c>
      <c r="M31" s="424">
        <v>4354</v>
      </c>
    </row>
    <row r="32" spans="1:13" ht="11.1" customHeight="1" x14ac:dyDescent="0.2">
      <c r="A32" s="422" t="s">
        <v>388</v>
      </c>
      <c r="B32" s="115">
        <v>59387</v>
      </c>
      <c r="C32" s="114">
        <v>31459</v>
      </c>
      <c r="D32" s="114">
        <v>27928</v>
      </c>
      <c r="E32" s="114">
        <v>42473</v>
      </c>
      <c r="F32" s="114">
        <v>16913</v>
      </c>
      <c r="G32" s="114">
        <v>3916</v>
      </c>
      <c r="H32" s="114">
        <v>21315</v>
      </c>
      <c r="I32" s="115">
        <v>13387</v>
      </c>
      <c r="J32" s="114">
        <v>9888</v>
      </c>
      <c r="K32" s="114">
        <v>3499</v>
      </c>
      <c r="L32" s="423">
        <v>5912</v>
      </c>
      <c r="M32" s="424">
        <v>5386</v>
      </c>
    </row>
    <row r="33" spans="1:13" s="110" customFormat="1" ht="11.1" customHeight="1" x14ac:dyDescent="0.2">
      <c r="A33" s="422" t="s">
        <v>389</v>
      </c>
      <c r="B33" s="115">
        <v>59010</v>
      </c>
      <c r="C33" s="114">
        <v>31135</v>
      </c>
      <c r="D33" s="114">
        <v>27875</v>
      </c>
      <c r="E33" s="114">
        <v>41953</v>
      </c>
      <c r="F33" s="114">
        <v>17056</v>
      </c>
      <c r="G33" s="114">
        <v>3788</v>
      </c>
      <c r="H33" s="114">
        <v>21286</v>
      </c>
      <c r="I33" s="115">
        <v>13270</v>
      </c>
      <c r="J33" s="114">
        <v>9841</v>
      </c>
      <c r="K33" s="114">
        <v>3429</v>
      </c>
      <c r="L33" s="423">
        <v>4270</v>
      </c>
      <c r="M33" s="424">
        <v>4689</v>
      </c>
    </row>
    <row r="34" spans="1:13" ht="15" customHeight="1" x14ac:dyDescent="0.2">
      <c r="A34" s="422" t="s">
        <v>395</v>
      </c>
      <c r="B34" s="115">
        <v>59262</v>
      </c>
      <c r="C34" s="114">
        <v>31343</v>
      </c>
      <c r="D34" s="114">
        <v>27919</v>
      </c>
      <c r="E34" s="114">
        <v>42087</v>
      </c>
      <c r="F34" s="114">
        <v>17174</v>
      </c>
      <c r="G34" s="114">
        <v>3643</v>
      </c>
      <c r="H34" s="114">
        <v>21505</v>
      </c>
      <c r="I34" s="115">
        <v>13185</v>
      </c>
      <c r="J34" s="114">
        <v>9775</v>
      </c>
      <c r="K34" s="114">
        <v>3410</v>
      </c>
      <c r="L34" s="423">
        <v>5184</v>
      </c>
      <c r="M34" s="424">
        <v>5012</v>
      </c>
    </row>
    <row r="35" spans="1:13" ht="11.1" customHeight="1" x14ac:dyDescent="0.2">
      <c r="A35" s="422" t="s">
        <v>387</v>
      </c>
      <c r="B35" s="115">
        <v>60330</v>
      </c>
      <c r="C35" s="114">
        <v>31854</v>
      </c>
      <c r="D35" s="114">
        <v>28476</v>
      </c>
      <c r="E35" s="114">
        <v>42294</v>
      </c>
      <c r="F35" s="114">
        <v>18035</v>
      </c>
      <c r="G35" s="114">
        <v>3570</v>
      </c>
      <c r="H35" s="114">
        <v>22151</v>
      </c>
      <c r="I35" s="115">
        <v>13962</v>
      </c>
      <c r="J35" s="114">
        <v>10285</v>
      </c>
      <c r="K35" s="114">
        <v>3677</v>
      </c>
      <c r="L35" s="423">
        <v>4954</v>
      </c>
      <c r="M35" s="424">
        <v>4243</v>
      </c>
    </row>
    <row r="36" spans="1:13" ht="11.1" customHeight="1" x14ac:dyDescent="0.2">
      <c r="A36" s="422" t="s">
        <v>388</v>
      </c>
      <c r="B36" s="115">
        <v>60997</v>
      </c>
      <c r="C36" s="114">
        <v>32465</v>
      </c>
      <c r="D36" s="114">
        <v>28532</v>
      </c>
      <c r="E36" s="114">
        <v>42908</v>
      </c>
      <c r="F36" s="114">
        <v>18088</v>
      </c>
      <c r="G36" s="114">
        <v>3990</v>
      </c>
      <c r="H36" s="114">
        <v>22201</v>
      </c>
      <c r="I36" s="115">
        <v>13850</v>
      </c>
      <c r="J36" s="114">
        <v>10112</v>
      </c>
      <c r="K36" s="114">
        <v>3738</v>
      </c>
      <c r="L36" s="423">
        <v>5726</v>
      </c>
      <c r="M36" s="424">
        <v>5205</v>
      </c>
    </row>
    <row r="37" spans="1:13" s="110" customFormat="1" ht="11.1" customHeight="1" x14ac:dyDescent="0.2">
      <c r="A37" s="422" t="s">
        <v>389</v>
      </c>
      <c r="B37" s="115">
        <v>60706</v>
      </c>
      <c r="C37" s="114">
        <v>32197</v>
      </c>
      <c r="D37" s="114">
        <v>28509</v>
      </c>
      <c r="E37" s="114">
        <v>42462</v>
      </c>
      <c r="F37" s="114">
        <v>18244</v>
      </c>
      <c r="G37" s="114">
        <v>3975</v>
      </c>
      <c r="H37" s="114">
        <v>22145</v>
      </c>
      <c r="I37" s="115">
        <v>13560</v>
      </c>
      <c r="J37" s="114">
        <v>9924</v>
      </c>
      <c r="K37" s="114">
        <v>3636</v>
      </c>
      <c r="L37" s="423">
        <v>5222</v>
      </c>
      <c r="M37" s="424">
        <v>5391</v>
      </c>
    </row>
    <row r="38" spans="1:13" ht="15" customHeight="1" x14ac:dyDescent="0.2">
      <c r="A38" s="425" t="s">
        <v>396</v>
      </c>
      <c r="B38" s="115">
        <v>60266</v>
      </c>
      <c r="C38" s="114">
        <v>32003</v>
      </c>
      <c r="D38" s="114">
        <v>28263</v>
      </c>
      <c r="E38" s="114">
        <v>42029</v>
      </c>
      <c r="F38" s="114">
        <v>18237</v>
      </c>
      <c r="G38" s="114">
        <v>3783</v>
      </c>
      <c r="H38" s="114">
        <v>22217</v>
      </c>
      <c r="I38" s="115">
        <v>13332</v>
      </c>
      <c r="J38" s="114">
        <v>9766</v>
      </c>
      <c r="K38" s="114">
        <v>3566</v>
      </c>
      <c r="L38" s="423">
        <v>5689</v>
      </c>
      <c r="M38" s="424">
        <v>5694</v>
      </c>
    </row>
    <row r="39" spans="1:13" ht="11.1" customHeight="1" x14ac:dyDescent="0.2">
      <c r="A39" s="422" t="s">
        <v>387</v>
      </c>
      <c r="B39" s="115">
        <v>60988</v>
      </c>
      <c r="C39" s="114">
        <v>32431</v>
      </c>
      <c r="D39" s="114">
        <v>28557</v>
      </c>
      <c r="E39" s="114">
        <v>42283</v>
      </c>
      <c r="F39" s="114">
        <v>18705</v>
      </c>
      <c r="G39" s="114">
        <v>3721</v>
      </c>
      <c r="H39" s="114">
        <v>22749</v>
      </c>
      <c r="I39" s="115">
        <v>13703</v>
      </c>
      <c r="J39" s="114">
        <v>9962</v>
      </c>
      <c r="K39" s="114">
        <v>3741</v>
      </c>
      <c r="L39" s="423">
        <v>4988</v>
      </c>
      <c r="M39" s="424">
        <v>4204</v>
      </c>
    </row>
    <row r="40" spans="1:13" ht="11.1" customHeight="1" x14ac:dyDescent="0.2">
      <c r="A40" s="425" t="s">
        <v>388</v>
      </c>
      <c r="B40" s="115">
        <v>61387</v>
      </c>
      <c r="C40" s="114">
        <v>32925</v>
      </c>
      <c r="D40" s="114">
        <v>28462</v>
      </c>
      <c r="E40" s="114">
        <v>42495</v>
      </c>
      <c r="F40" s="114">
        <v>18892</v>
      </c>
      <c r="G40" s="114">
        <v>4149</v>
      </c>
      <c r="H40" s="114">
        <v>22792</v>
      </c>
      <c r="I40" s="115">
        <v>13692</v>
      </c>
      <c r="J40" s="114">
        <v>9866</v>
      </c>
      <c r="K40" s="114">
        <v>3826</v>
      </c>
      <c r="L40" s="423">
        <v>5895</v>
      </c>
      <c r="M40" s="424">
        <v>5333</v>
      </c>
    </row>
    <row r="41" spans="1:13" s="110" customFormat="1" ht="11.1" customHeight="1" x14ac:dyDescent="0.2">
      <c r="A41" s="422" t="s">
        <v>389</v>
      </c>
      <c r="B41" s="115">
        <v>61073</v>
      </c>
      <c r="C41" s="114">
        <v>32573</v>
      </c>
      <c r="D41" s="114">
        <v>28500</v>
      </c>
      <c r="E41" s="114">
        <v>42192</v>
      </c>
      <c r="F41" s="114">
        <v>18881</v>
      </c>
      <c r="G41" s="114">
        <v>4125</v>
      </c>
      <c r="H41" s="114">
        <v>22769</v>
      </c>
      <c r="I41" s="115">
        <v>13430</v>
      </c>
      <c r="J41" s="114">
        <v>9732</v>
      </c>
      <c r="K41" s="114">
        <v>3698</v>
      </c>
      <c r="L41" s="423">
        <v>4311</v>
      </c>
      <c r="M41" s="424">
        <v>4797</v>
      </c>
    </row>
    <row r="42" spans="1:13" ht="15" customHeight="1" x14ac:dyDescent="0.2">
      <c r="A42" s="422" t="s">
        <v>397</v>
      </c>
      <c r="B42" s="115">
        <v>60759</v>
      </c>
      <c r="C42" s="114">
        <v>32475</v>
      </c>
      <c r="D42" s="114">
        <v>28284</v>
      </c>
      <c r="E42" s="114">
        <v>41944</v>
      </c>
      <c r="F42" s="114">
        <v>18815</v>
      </c>
      <c r="G42" s="114">
        <v>3959</v>
      </c>
      <c r="H42" s="114">
        <v>22798</v>
      </c>
      <c r="I42" s="115">
        <v>13144</v>
      </c>
      <c r="J42" s="114">
        <v>9606</v>
      </c>
      <c r="K42" s="114">
        <v>3538</v>
      </c>
      <c r="L42" s="423">
        <v>5203</v>
      </c>
      <c r="M42" s="424">
        <v>5353</v>
      </c>
    </row>
    <row r="43" spans="1:13" ht="11.1" customHeight="1" x14ac:dyDescent="0.2">
      <c r="A43" s="422" t="s">
        <v>387</v>
      </c>
      <c r="B43" s="115">
        <v>61387</v>
      </c>
      <c r="C43" s="114">
        <v>32877</v>
      </c>
      <c r="D43" s="114">
        <v>28510</v>
      </c>
      <c r="E43" s="114">
        <v>42198</v>
      </c>
      <c r="F43" s="114">
        <v>19189</v>
      </c>
      <c r="G43" s="114">
        <v>3868</v>
      </c>
      <c r="H43" s="114">
        <v>23238</v>
      </c>
      <c r="I43" s="115">
        <v>13601</v>
      </c>
      <c r="J43" s="114">
        <v>9809</v>
      </c>
      <c r="K43" s="114">
        <v>3792</v>
      </c>
      <c r="L43" s="423">
        <v>5041</v>
      </c>
      <c r="M43" s="424">
        <v>4304</v>
      </c>
    </row>
    <row r="44" spans="1:13" ht="11.1" customHeight="1" x14ac:dyDescent="0.2">
      <c r="A44" s="422" t="s">
        <v>388</v>
      </c>
      <c r="B44" s="115">
        <v>62503</v>
      </c>
      <c r="C44" s="114">
        <v>33360</v>
      </c>
      <c r="D44" s="114">
        <v>29143</v>
      </c>
      <c r="E44" s="114">
        <v>42591</v>
      </c>
      <c r="F44" s="114">
        <v>19912</v>
      </c>
      <c r="G44" s="114">
        <v>4356</v>
      </c>
      <c r="H44" s="114">
        <v>23362</v>
      </c>
      <c r="I44" s="115">
        <v>15453</v>
      </c>
      <c r="J44" s="114">
        <v>11334</v>
      </c>
      <c r="K44" s="114">
        <v>4119</v>
      </c>
      <c r="L44" s="423">
        <v>6421</v>
      </c>
      <c r="M44" s="424">
        <v>5379</v>
      </c>
    </row>
    <row r="45" spans="1:13" s="110" customFormat="1" ht="11.1" customHeight="1" x14ac:dyDescent="0.2">
      <c r="A45" s="422" t="s">
        <v>389</v>
      </c>
      <c r="B45" s="115">
        <v>61849</v>
      </c>
      <c r="C45" s="114">
        <v>32818</v>
      </c>
      <c r="D45" s="114">
        <v>29031</v>
      </c>
      <c r="E45" s="114">
        <v>41959</v>
      </c>
      <c r="F45" s="114">
        <v>19890</v>
      </c>
      <c r="G45" s="114">
        <v>4265</v>
      </c>
      <c r="H45" s="114">
        <v>23247</v>
      </c>
      <c r="I45" s="115">
        <v>15245</v>
      </c>
      <c r="J45" s="114">
        <v>11179</v>
      </c>
      <c r="K45" s="114">
        <v>4066</v>
      </c>
      <c r="L45" s="423">
        <v>4411</v>
      </c>
      <c r="M45" s="424">
        <v>5014</v>
      </c>
    </row>
    <row r="46" spans="1:13" ht="15" customHeight="1" x14ac:dyDescent="0.2">
      <c r="A46" s="422" t="s">
        <v>398</v>
      </c>
      <c r="B46" s="115">
        <v>61541</v>
      </c>
      <c r="C46" s="114">
        <v>32672</v>
      </c>
      <c r="D46" s="114">
        <v>28869</v>
      </c>
      <c r="E46" s="114">
        <v>41582</v>
      </c>
      <c r="F46" s="114">
        <v>19959</v>
      </c>
      <c r="G46" s="114">
        <v>4178</v>
      </c>
      <c r="H46" s="114">
        <v>23170</v>
      </c>
      <c r="I46" s="115">
        <v>14964</v>
      </c>
      <c r="J46" s="114">
        <v>10964</v>
      </c>
      <c r="K46" s="114">
        <v>4000</v>
      </c>
      <c r="L46" s="423">
        <v>5773</v>
      </c>
      <c r="M46" s="424">
        <v>5993</v>
      </c>
    </row>
    <row r="47" spans="1:13" ht="11.1" customHeight="1" x14ac:dyDescent="0.2">
      <c r="A47" s="422" t="s">
        <v>387</v>
      </c>
      <c r="B47" s="115">
        <v>61718</v>
      </c>
      <c r="C47" s="114">
        <v>32780</v>
      </c>
      <c r="D47" s="114">
        <v>28938</v>
      </c>
      <c r="E47" s="114">
        <v>41560</v>
      </c>
      <c r="F47" s="114">
        <v>20158</v>
      </c>
      <c r="G47" s="114">
        <v>4079</v>
      </c>
      <c r="H47" s="114">
        <v>23332</v>
      </c>
      <c r="I47" s="115">
        <v>15233</v>
      </c>
      <c r="J47" s="114">
        <v>11127</v>
      </c>
      <c r="K47" s="114">
        <v>4106</v>
      </c>
      <c r="L47" s="423">
        <v>5073</v>
      </c>
      <c r="M47" s="424">
        <v>4803</v>
      </c>
    </row>
    <row r="48" spans="1:13" ht="11.1" customHeight="1" x14ac:dyDescent="0.2">
      <c r="A48" s="422" t="s">
        <v>388</v>
      </c>
      <c r="B48" s="115">
        <v>62316</v>
      </c>
      <c r="C48" s="114">
        <v>33075</v>
      </c>
      <c r="D48" s="114">
        <v>29241</v>
      </c>
      <c r="E48" s="114">
        <v>41831</v>
      </c>
      <c r="F48" s="114">
        <v>20485</v>
      </c>
      <c r="G48" s="114">
        <v>4494</v>
      </c>
      <c r="H48" s="114">
        <v>23427</v>
      </c>
      <c r="I48" s="115">
        <v>14922</v>
      </c>
      <c r="J48" s="114">
        <v>10728</v>
      </c>
      <c r="K48" s="114">
        <v>4194</v>
      </c>
      <c r="L48" s="423">
        <v>5641</v>
      </c>
      <c r="M48" s="424">
        <v>5211</v>
      </c>
    </row>
    <row r="49" spans="1:17" s="110" customFormat="1" ht="11.1" customHeight="1" x14ac:dyDescent="0.2">
      <c r="A49" s="422" t="s">
        <v>389</v>
      </c>
      <c r="B49" s="115">
        <v>62002</v>
      </c>
      <c r="C49" s="114">
        <v>32850</v>
      </c>
      <c r="D49" s="114">
        <v>29152</v>
      </c>
      <c r="E49" s="114">
        <v>41415</v>
      </c>
      <c r="F49" s="114">
        <v>20587</v>
      </c>
      <c r="G49" s="114">
        <v>4481</v>
      </c>
      <c r="H49" s="114">
        <v>23240</v>
      </c>
      <c r="I49" s="115">
        <v>14774</v>
      </c>
      <c r="J49" s="114">
        <v>10604</v>
      </c>
      <c r="K49" s="114">
        <v>4170</v>
      </c>
      <c r="L49" s="423">
        <v>4399</v>
      </c>
      <c r="M49" s="424">
        <v>4768</v>
      </c>
    </row>
    <row r="50" spans="1:17" ht="15" customHeight="1" x14ac:dyDescent="0.2">
      <c r="A50" s="422" t="s">
        <v>399</v>
      </c>
      <c r="B50" s="143">
        <v>61631</v>
      </c>
      <c r="C50" s="144">
        <v>32826</v>
      </c>
      <c r="D50" s="144">
        <v>28805</v>
      </c>
      <c r="E50" s="144">
        <v>41238</v>
      </c>
      <c r="F50" s="144">
        <v>20393</v>
      </c>
      <c r="G50" s="144">
        <v>4397</v>
      </c>
      <c r="H50" s="144">
        <v>23161</v>
      </c>
      <c r="I50" s="143">
        <v>14610</v>
      </c>
      <c r="J50" s="144">
        <v>10474</v>
      </c>
      <c r="K50" s="144">
        <v>4136</v>
      </c>
      <c r="L50" s="426">
        <v>4993</v>
      </c>
      <c r="M50" s="427">
        <v>5441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0.14624396743634324</v>
      </c>
      <c r="C6" s="480">
        <f>'Tabelle 3.3'!J11</f>
        <v>-2.3656776263031274</v>
      </c>
      <c r="D6" s="481">
        <f t="shared" ref="D6:E9" si="0">IF(OR(AND(B6&gt;=-50,B6&lt;=50),ISNUMBER(B6)=FALSE),B6,"")</f>
        <v>0.14624396743634324</v>
      </c>
      <c r="E6" s="481">
        <f t="shared" si="0"/>
        <v>-2.3656776263031274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0.14624396743634324</v>
      </c>
      <c r="C14" s="480">
        <f>'Tabelle 3.3'!J11</f>
        <v>-2.3656776263031274</v>
      </c>
      <c r="D14" s="481">
        <f>IF(OR(AND(B14&gt;=-50,B14&lt;=50),ISNUMBER(B14)=FALSE),B14,"")</f>
        <v>0.14624396743634324</v>
      </c>
      <c r="E14" s="481">
        <f>IF(OR(AND(C14&gt;=-50,C14&lt;=50),ISNUMBER(C14)=FALSE),C14,"")</f>
        <v>-2.3656776263031274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-3.4540389972144845</v>
      </c>
      <c r="C15" s="480">
        <f>'Tabelle 3.3'!J12</f>
        <v>7.4927953890489913</v>
      </c>
      <c r="D15" s="481">
        <f t="shared" ref="D15:E45" si="3">IF(OR(AND(B15&gt;=-50,B15&lt;=50),ISNUMBER(B15)=FALSE),B15,"")</f>
        <v>-3.4540389972144845</v>
      </c>
      <c r="E15" s="481">
        <f t="shared" si="3"/>
        <v>7.4927953890489913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4.7115384615384617</v>
      </c>
      <c r="C16" s="480">
        <f>'Tabelle 3.3'!J13</f>
        <v>-5.7142857142857144</v>
      </c>
      <c r="D16" s="481">
        <f t="shared" si="3"/>
        <v>4.7115384615384617</v>
      </c>
      <c r="E16" s="481">
        <f t="shared" si="3"/>
        <v>-5.7142857142857144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-4.8130640309411259</v>
      </c>
      <c r="C17" s="480">
        <f>'Tabelle 3.3'!J14</f>
        <v>6.1338289962825279</v>
      </c>
      <c r="D17" s="481">
        <f t="shared" si="3"/>
        <v>-4.8130640309411259</v>
      </c>
      <c r="E17" s="481">
        <f t="shared" si="3"/>
        <v>6.1338289962825279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-6.2153163152053272</v>
      </c>
      <c r="C18" s="480">
        <f>'Tabelle 3.3'!J15</f>
        <v>17.316017316017316</v>
      </c>
      <c r="D18" s="481">
        <f t="shared" si="3"/>
        <v>-6.2153163152053272</v>
      </c>
      <c r="E18" s="481">
        <f t="shared" si="3"/>
        <v>17.316017316017316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-5.5981595092024543</v>
      </c>
      <c r="C19" s="480">
        <f>'Tabelle 3.3'!J16</f>
        <v>-2.510460251046025</v>
      </c>
      <c r="D19" s="481">
        <f t="shared" si="3"/>
        <v>-5.5981595092024543</v>
      </c>
      <c r="E19" s="481">
        <f t="shared" si="3"/>
        <v>-2.510460251046025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-0.39463299131807417</v>
      </c>
      <c r="C20" s="480">
        <f>'Tabelle 3.3'!J17</f>
        <v>-1.4705882352941178</v>
      </c>
      <c r="D20" s="481">
        <f t="shared" si="3"/>
        <v>-0.39463299131807417</v>
      </c>
      <c r="E20" s="481">
        <f t="shared" si="3"/>
        <v>-1.4705882352941178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1.4349930843706777</v>
      </c>
      <c r="C21" s="480">
        <f>'Tabelle 3.3'!J18</f>
        <v>-0.46656298600311041</v>
      </c>
      <c r="D21" s="481">
        <f t="shared" si="3"/>
        <v>1.4349930843706777</v>
      </c>
      <c r="E21" s="481">
        <f t="shared" si="3"/>
        <v>-0.46656298600311041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1.4625652930934416</v>
      </c>
      <c r="C22" s="480">
        <f>'Tabelle 3.3'!J19</f>
        <v>6.0388209920920204</v>
      </c>
      <c r="D22" s="481">
        <f t="shared" si="3"/>
        <v>1.4625652930934416</v>
      </c>
      <c r="E22" s="481">
        <f t="shared" si="3"/>
        <v>6.0388209920920204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-1.9905213270142179</v>
      </c>
      <c r="C23" s="480">
        <f>'Tabelle 3.3'!J20</f>
        <v>-3.5701906412478337</v>
      </c>
      <c r="D23" s="481">
        <f t="shared" si="3"/>
        <v>-1.9905213270142179</v>
      </c>
      <c r="E23" s="481">
        <f t="shared" si="3"/>
        <v>-3.5701906412478337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-3.1388329979879277</v>
      </c>
      <c r="C24" s="480">
        <f>'Tabelle 3.3'!J21</f>
        <v>-16.384683882457704</v>
      </c>
      <c r="D24" s="481">
        <f t="shared" si="3"/>
        <v>-3.1388329979879277</v>
      </c>
      <c r="E24" s="481">
        <f t="shared" si="3"/>
        <v>-16.384683882457704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0.13863216266173753</v>
      </c>
      <c r="C25" s="480">
        <f>'Tabelle 3.3'!J22</f>
        <v>18.589743589743591</v>
      </c>
      <c r="D25" s="481">
        <f t="shared" si="3"/>
        <v>0.13863216266173753</v>
      </c>
      <c r="E25" s="481">
        <f t="shared" si="3"/>
        <v>18.589743589743591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2.3864289821736628</v>
      </c>
      <c r="C27" s="480">
        <f>'Tabelle 3.3'!J24</f>
        <v>5.3351573187414498</v>
      </c>
      <c r="D27" s="481">
        <f t="shared" si="3"/>
        <v>2.3864289821736628</v>
      </c>
      <c r="E27" s="481">
        <f t="shared" si="3"/>
        <v>5.3351573187414498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-2.072319729329668</v>
      </c>
      <c r="C28" s="480">
        <f>'Tabelle 3.3'!J25</f>
        <v>-1.3411567476948869</v>
      </c>
      <c r="D28" s="481">
        <f t="shared" si="3"/>
        <v>-2.072319729329668</v>
      </c>
      <c r="E28" s="481">
        <f t="shared" si="3"/>
        <v>-1.3411567476948869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2.2873481057898499</v>
      </c>
      <c r="C30" s="480">
        <f>'Tabelle 3.3'!J27</f>
        <v>-5.5555555555555554</v>
      </c>
      <c r="D30" s="481">
        <f t="shared" si="3"/>
        <v>2.2873481057898499</v>
      </c>
      <c r="E30" s="481">
        <f t="shared" si="3"/>
        <v>-5.5555555555555554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5.8139534883720927</v>
      </c>
      <c r="C31" s="480">
        <f>'Tabelle 3.3'!J28</f>
        <v>-3.2110091743119265</v>
      </c>
      <c r="D31" s="481">
        <f t="shared" si="3"/>
        <v>5.8139534883720927</v>
      </c>
      <c r="E31" s="481">
        <f t="shared" si="3"/>
        <v>-3.2110091743119265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2.2286821705426356</v>
      </c>
      <c r="C32" s="480">
        <f>'Tabelle 3.3'!J29</f>
        <v>-2.0366598778004072</v>
      </c>
      <c r="D32" s="481">
        <f t="shared" si="3"/>
        <v>2.2286821705426356</v>
      </c>
      <c r="E32" s="481">
        <f t="shared" si="3"/>
        <v>-2.0366598778004072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0.35732516590096991</v>
      </c>
      <c r="C33" s="480">
        <f>'Tabelle 3.3'!J30</f>
        <v>-12.815126050420169</v>
      </c>
      <c r="D33" s="481">
        <f t="shared" si="3"/>
        <v>0.35732516590096991</v>
      </c>
      <c r="E33" s="481">
        <f t="shared" si="3"/>
        <v>-12.815126050420169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1.6722408026755853</v>
      </c>
      <c r="C34" s="480">
        <f>'Tabelle 3.3'!J31</f>
        <v>-3.6723163841807911</v>
      </c>
      <c r="D34" s="481">
        <f t="shared" si="3"/>
        <v>1.6722408026755853</v>
      </c>
      <c r="E34" s="481">
        <f t="shared" si="3"/>
        <v>-3.6723163841807911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-3.4540389972144845</v>
      </c>
      <c r="C37" s="480">
        <f>'Tabelle 3.3'!J34</f>
        <v>7.4927953890489913</v>
      </c>
      <c r="D37" s="481">
        <f t="shared" si="3"/>
        <v>-3.4540389972144845</v>
      </c>
      <c r="E37" s="481">
        <f t="shared" si="3"/>
        <v>7.4927953890489913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-1.4777254617892068</v>
      </c>
      <c r="C38" s="480">
        <f>'Tabelle 3.3'!J35</f>
        <v>2.0783373301358914</v>
      </c>
      <c r="D38" s="481">
        <f t="shared" si="3"/>
        <v>-1.4777254617892068</v>
      </c>
      <c r="E38" s="481">
        <f t="shared" si="3"/>
        <v>2.0783373301358914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0.77490694586534903</v>
      </c>
      <c r="C39" s="480">
        <f>'Tabelle 3.3'!J36</f>
        <v>-3.0375579829417925</v>
      </c>
      <c r="D39" s="481">
        <f t="shared" si="3"/>
        <v>0.77490694586534903</v>
      </c>
      <c r="E39" s="481">
        <f t="shared" si="3"/>
        <v>-3.0375579829417925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0.77490694586534903</v>
      </c>
      <c r="C45" s="480">
        <f>'Tabelle 3.3'!J36</f>
        <v>-3.0375579829417925</v>
      </c>
      <c r="D45" s="481">
        <f t="shared" si="3"/>
        <v>0.77490694586534903</v>
      </c>
      <c r="E45" s="481">
        <f t="shared" si="3"/>
        <v>-3.0375579829417925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56062</v>
      </c>
      <c r="C51" s="487">
        <v>9335</v>
      </c>
      <c r="D51" s="487">
        <v>2960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57452</v>
      </c>
      <c r="C52" s="487">
        <v>9605</v>
      </c>
      <c r="D52" s="487">
        <v>3132</v>
      </c>
      <c r="E52" s="488">
        <f t="shared" ref="E52:G70" si="11">IF($A$51=37802,IF(COUNTBLANK(B$51:B$70)&gt;0,#N/A,B52/B$51*100),IF(COUNTBLANK(B$51:B$75)&gt;0,#N/A,B52/B$51*100))</f>
        <v>102.47939780956798</v>
      </c>
      <c r="F52" s="488">
        <f t="shared" si="11"/>
        <v>102.89234065345474</v>
      </c>
      <c r="G52" s="488">
        <f t="shared" si="11"/>
        <v>105.81081081081081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58227</v>
      </c>
      <c r="C53" s="487">
        <v>9633</v>
      </c>
      <c r="D53" s="487">
        <v>3208</v>
      </c>
      <c r="E53" s="488">
        <f t="shared" si="11"/>
        <v>103.86179586885949</v>
      </c>
      <c r="F53" s="488">
        <f t="shared" si="11"/>
        <v>103.19228709159079</v>
      </c>
      <c r="G53" s="488">
        <f t="shared" si="11"/>
        <v>108.37837837837839</v>
      </c>
      <c r="H53" s="489">
        <f>IF(ISERROR(L53)=TRUE,IF(MONTH(A53)=MONTH(MAX(A$51:A$75)),A53,""),"")</f>
        <v>41883</v>
      </c>
      <c r="I53" s="488">
        <f t="shared" si="12"/>
        <v>103.86179586885949</v>
      </c>
      <c r="J53" s="488">
        <f t="shared" si="10"/>
        <v>103.19228709159079</v>
      </c>
      <c r="K53" s="488">
        <f t="shared" si="10"/>
        <v>108.37837837837839</v>
      </c>
      <c r="L53" s="488" t="e">
        <f t="shared" si="13"/>
        <v>#N/A</v>
      </c>
    </row>
    <row r="54" spans="1:14" ht="15" customHeight="1" x14ac:dyDescent="0.2">
      <c r="A54" s="490" t="s">
        <v>462</v>
      </c>
      <c r="B54" s="487">
        <v>57443</v>
      </c>
      <c r="C54" s="487">
        <v>9749</v>
      </c>
      <c r="D54" s="487">
        <v>3128</v>
      </c>
      <c r="E54" s="488">
        <f t="shared" si="11"/>
        <v>102.46334415468587</v>
      </c>
      <c r="F54" s="488">
        <f t="shared" si="11"/>
        <v>104.43492233529727</v>
      </c>
      <c r="G54" s="488">
        <f t="shared" si="11"/>
        <v>105.67567567567568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57775</v>
      </c>
      <c r="C55" s="487">
        <v>9503</v>
      </c>
      <c r="D55" s="487">
        <v>3109</v>
      </c>
      <c r="E55" s="488">
        <f t="shared" si="11"/>
        <v>103.05554564589205</v>
      </c>
      <c r="F55" s="488">
        <f t="shared" si="11"/>
        <v>101.7996786288163</v>
      </c>
      <c r="G55" s="488">
        <f t="shared" si="11"/>
        <v>105.03378378378379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58801</v>
      </c>
      <c r="C56" s="487">
        <v>9955</v>
      </c>
      <c r="D56" s="487">
        <v>3359</v>
      </c>
      <c r="E56" s="488">
        <f t="shared" si="11"/>
        <v>104.88566230245087</v>
      </c>
      <c r="F56" s="488">
        <f t="shared" si="11"/>
        <v>106.64167113015533</v>
      </c>
      <c r="G56" s="488">
        <f t="shared" si="11"/>
        <v>113.47972972972973</v>
      </c>
      <c r="H56" s="489" t="str">
        <f t="shared" si="14"/>
        <v/>
      </c>
      <c r="I56" s="488" t="str">
        <f t="shared" si="12"/>
        <v/>
      </c>
      <c r="J56" s="488" t="str">
        <f t="shared" si="10"/>
        <v/>
      </c>
      <c r="K56" s="488" t="str">
        <f t="shared" si="10"/>
        <v/>
      </c>
      <c r="L56" s="488" t="e">
        <f t="shared" si="13"/>
        <v>#N/A</v>
      </c>
    </row>
    <row r="57" spans="1:14" ht="15" customHeight="1" x14ac:dyDescent="0.2">
      <c r="A57" s="490">
        <v>42248</v>
      </c>
      <c r="B57" s="487">
        <v>59387</v>
      </c>
      <c r="C57" s="487">
        <v>9888</v>
      </c>
      <c r="D57" s="487">
        <v>3499</v>
      </c>
      <c r="E57" s="488">
        <f t="shared" si="11"/>
        <v>105.93093360921837</v>
      </c>
      <c r="F57" s="488">
        <f t="shared" si="11"/>
        <v>105.92394215318693</v>
      </c>
      <c r="G57" s="488">
        <f t="shared" si="11"/>
        <v>118.20945945945947</v>
      </c>
      <c r="H57" s="489">
        <f t="shared" si="14"/>
        <v>42248</v>
      </c>
      <c r="I57" s="488">
        <f t="shared" si="12"/>
        <v>105.93093360921837</v>
      </c>
      <c r="J57" s="488">
        <f t="shared" si="10"/>
        <v>105.92394215318693</v>
      </c>
      <c r="K57" s="488">
        <f t="shared" si="10"/>
        <v>118.20945945945947</v>
      </c>
      <c r="L57" s="488" t="e">
        <f t="shared" si="13"/>
        <v>#N/A</v>
      </c>
    </row>
    <row r="58" spans="1:14" ht="15" customHeight="1" x14ac:dyDescent="0.2">
      <c r="A58" s="490" t="s">
        <v>465</v>
      </c>
      <c r="B58" s="487">
        <v>59010</v>
      </c>
      <c r="C58" s="487">
        <v>9841</v>
      </c>
      <c r="D58" s="487">
        <v>3429</v>
      </c>
      <c r="E58" s="488">
        <f t="shared" si="11"/>
        <v>105.25846384360173</v>
      </c>
      <c r="F58" s="488">
        <f t="shared" si="11"/>
        <v>105.42046063202999</v>
      </c>
      <c r="G58" s="488">
        <f t="shared" si="11"/>
        <v>115.8445945945946</v>
      </c>
      <c r="H58" s="489" t="str">
        <f t="shared" si="14"/>
        <v/>
      </c>
      <c r="I58" s="488" t="str">
        <f t="shared" si="12"/>
        <v/>
      </c>
      <c r="J58" s="488" t="str">
        <f t="shared" si="10"/>
        <v/>
      </c>
      <c r="K58" s="488" t="str">
        <f t="shared" si="10"/>
        <v/>
      </c>
      <c r="L58" s="488" t="e">
        <f t="shared" si="13"/>
        <v>#N/A</v>
      </c>
    </row>
    <row r="59" spans="1:14" ht="15" customHeight="1" x14ac:dyDescent="0.2">
      <c r="A59" s="490" t="s">
        <v>466</v>
      </c>
      <c r="B59" s="487">
        <v>59262</v>
      </c>
      <c r="C59" s="487">
        <v>9775</v>
      </c>
      <c r="D59" s="487">
        <v>3410</v>
      </c>
      <c r="E59" s="488">
        <f t="shared" si="11"/>
        <v>105.70796618030039</v>
      </c>
      <c r="F59" s="488">
        <f t="shared" si="11"/>
        <v>104.71344402785216</v>
      </c>
      <c r="G59" s="488">
        <f t="shared" si="11"/>
        <v>115.20270270270269</v>
      </c>
      <c r="H59" s="489" t="str">
        <f t="shared" si="14"/>
        <v/>
      </c>
      <c r="I59" s="488" t="str">
        <f t="shared" si="12"/>
        <v/>
      </c>
      <c r="J59" s="488" t="str">
        <f t="shared" si="10"/>
        <v/>
      </c>
      <c r="K59" s="488" t="str">
        <f t="shared" si="10"/>
        <v/>
      </c>
      <c r="L59" s="488" t="e">
        <f t="shared" si="13"/>
        <v>#N/A</v>
      </c>
    </row>
    <row r="60" spans="1:14" ht="15" customHeight="1" x14ac:dyDescent="0.2">
      <c r="A60" s="490" t="s">
        <v>467</v>
      </c>
      <c r="B60" s="487">
        <v>60330</v>
      </c>
      <c r="C60" s="487">
        <v>10285</v>
      </c>
      <c r="D60" s="487">
        <v>3677</v>
      </c>
      <c r="E60" s="488">
        <f t="shared" si="11"/>
        <v>107.61299989297564</v>
      </c>
      <c r="F60" s="488">
        <f t="shared" si="11"/>
        <v>110.17675415104446</v>
      </c>
      <c r="G60" s="488">
        <f t="shared" si="11"/>
        <v>124.22297297297298</v>
      </c>
      <c r="H60" s="489" t="str">
        <f t="shared" si="14"/>
        <v/>
      </c>
      <c r="I60" s="488" t="str">
        <f t="shared" si="12"/>
        <v/>
      </c>
      <c r="J60" s="488" t="str">
        <f t="shared" si="10"/>
        <v/>
      </c>
      <c r="K60" s="488" t="str">
        <f t="shared" si="10"/>
        <v/>
      </c>
      <c r="L60" s="488" t="e">
        <f t="shared" si="13"/>
        <v>#N/A</v>
      </c>
    </row>
    <row r="61" spans="1:14" ht="15" customHeight="1" x14ac:dyDescent="0.2">
      <c r="A61" s="490">
        <v>42614</v>
      </c>
      <c r="B61" s="487">
        <v>60997</v>
      </c>
      <c r="C61" s="487">
        <v>10112</v>
      </c>
      <c r="D61" s="487">
        <v>3738</v>
      </c>
      <c r="E61" s="488">
        <f t="shared" si="11"/>
        <v>108.80275409368198</v>
      </c>
      <c r="F61" s="488">
        <f t="shared" si="11"/>
        <v>108.3235136582753</v>
      </c>
      <c r="G61" s="488">
        <f t="shared" si="11"/>
        <v>126.28378378378378</v>
      </c>
      <c r="H61" s="489">
        <f t="shared" si="14"/>
        <v>42614</v>
      </c>
      <c r="I61" s="488">
        <f t="shared" si="12"/>
        <v>108.80275409368198</v>
      </c>
      <c r="J61" s="488">
        <f t="shared" si="10"/>
        <v>108.3235136582753</v>
      </c>
      <c r="K61" s="488">
        <f t="shared" si="10"/>
        <v>126.28378378378378</v>
      </c>
      <c r="L61" s="488" t="e">
        <f t="shared" si="13"/>
        <v>#N/A</v>
      </c>
    </row>
    <row r="62" spans="1:14" ht="15" customHeight="1" x14ac:dyDescent="0.2">
      <c r="A62" s="490" t="s">
        <v>468</v>
      </c>
      <c r="B62" s="487">
        <v>60706</v>
      </c>
      <c r="C62" s="487">
        <v>9924</v>
      </c>
      <c r="D62" s="487">
        <v>3636</v>
      </c>
      <c r="E62" s="488">
        <f t="shared" si="11"/>
        <v>108.28368591916093</v>
      </c>
      <c r="F62" s="488">
        <f t="shared" si="11"/>
        <v>106.30958757364756</v>
      </c>
      <c r="G62" s="488">
        <f t="shared" si="11"/>
        <v>122.83783783783784</v>
      </c>
      <c r="H62" s="489" t="str">
        <f t="shared" si="14"/>
        <v/>
      </c>
      <c r="I62" s="488" t="str">
        <f t="shared" si="12"/>
        <v/>
      </c>
      <c r="J62" s="488" t="str">
        <f t="shared" si="10"/>
        <v/>
      </c>
      <c r="K62" s="488" t="str">
        <f t="shared" si="10"/>
        <v/>
      </c>
      <c r="L62" s="488" t="e">
        <f t="shared" si="13"/>
        <v>#N/A</v>
      </c>
    </row>
    <row r="63" spans="1:14" ht="15" customHeight="1" x14ac:dyDescent="0.2">
      <c r="A63" s="490" t="s">
        <v>469</v>
      </c>
      <c r="B63" s="487">
        <v>60266</v>
      </c>
      <c r="C63" s="487">
        <v>9766</v>
      </c>
      <c r="D63" s="487">
        <v>3566</v>
      </c>
      <c r="E63" s="488">
        <f t="shared" si="11"/>
        <v>107.49884056936962</v>
      </c>
      <c r="F63" s="488">
        <f t="shared" si="11"/>
        <v>104.61703267273701</v>
      </c>
      <c r="G63" s="488">
        <f t="shared" si="11"/>
        <v>120.47297297297297</v>
      </c>
      <c r="H63" s="489" t="str">
        <f t="shared" si="14"/>
        <v/>
      </c>
      <c r="I63" s="488" t="str">
        <f t="shared" si="12"/>
        <v/>
      </c>
      <c r="J63" s="488" t="str">
        <f t="shared" si="10"/>
        <v/>
      </c>
      <c r="K63" s="488" t="str">
        <f t="shared" si="10"/>
        <v/>
      </c>
      <c r="L63" s="488" t="e">
        <f t="shared" si="13"/>
        <v>#N/A</v>
      </c>
    </row>
    <row r="64" spans="1:14" ht="15" customHeight="1" x14ac:dyDescent="0.2">
      <c r="A64" s="490" t="s">
        <v>470</v>
      </c>
      <c r="B64" s="487">
        <v>60988</v>
      </c>
      <c r="C64" s="487">
        <v>9962</v>
      </c>
      <c r="D64" s="487">
        <v>3741</v>
      </c>
      <c r="E64" s="488">
        <f t="shared" si="11"/>
        <v>108.7867004387999</v>
      </c>
      <c r="F64" s="488">
        <f t="shared" si="11"/>
        <v>106.71665773968935</v>
      </c>
      <c r="G64" s="488">
        <f t="shared" si="11"/>
        <v>126.38513513513514</v>
      </c>
      <c r="H64" s="489" t="str">
        <f t="shared" si="14"/>
        <v/>
      </c>
      <c r="I64" s="488" t="str">
        <f t="shared" si="12"/>
        <v/>
      </c>
      <c r="J64" s="488" t="str">
        <f t="shared" si="10"/>
        <v/>
      </c>
      <c r="K64" s="488" t="str">
        <f t="shared" si="10"/>
        <v/>
      </c>
      <c r="L64" s="488" t="e">
        <f t="shared" si="13"/>
        <v>#N/A</v>
      </c>
    </row>
    <row r="65" spans="1:12" ht="15" customHeight="1" x14ac:dyDescent="0.2">
      <c r="A65" s="490">
        <v>42979</v>
      </c>
      <c r="B65" s="487">
        <v>61387</v>
      </c>
      <c r="C65" s="487">
        <v>9866</v>
      </c>
      <c r="D65" s="487">
        <v>3826</v>
      </c>
      <c r="E65" s="488">
        <f t="shared" si="11"/>
        <v>109.49841247190611</v>
      </c>
      <c r="F65" s="488">
        <f t="shared" si="11"/>
        <v>105.68826995179433</v>
      </c>
      <c r="G65" s="488">
        <f t="shared" si="11"/>
        <v>129.25675675675677</v>
      </c>
      <c r="H65" s="489">
        <f t="shared" si="14"/>
        <v>42979</v>
      </c>
      <c r="I65" s="488">
        <f t="shared" si="12"/>
        <v>109.49841247190611</v>
      </c>
      <c r="J65" s="488">
        <f t="shared" si="10"/>
        <v>105.68826995179433</v>
      </c>
      <c r="K65" s="488">
        <f t="shared" si="10"/>
        <v>129.25675675675677</v>
      </c>
      <c r="L65" s="488" t="e">
        <f t="shared" si="13"/>
        <v>#N/A</v>
      </c>
    </row>
    <row r="66" spans="1:12" ht="15" customHeight="1" x14ac:dyDescent="0.2">
      <c r="A66" s="490" t="s">
        <v>471</v>
      </c>
      <c r="B66" s="487">
        <v>61073</v>
      </c>
      <c r="C66" s="487">
        <v>9732</v>
      </c>
      <c r="D66" s="487">
        <v>3698</v>
      </c>
      <c r="E66" s="488">
        <f t="shared" si="11"/>
        <v>108.93831829046412</v>
      </c>
      <c r="F66" s="488">
        <f t="shared" si="11"/>
        <v>104.25281199785752</v>
      </c>
      <c r="G66" s="488">
        <f t="shared" si="11"/>
        <v>124.93243243243244</v>
      </c>
      <c r="H66" s="489" t="str">
        <f t="shared" si="14"/>
        <v/>
      </c>
      <c r="I66" s="488" t="str">
        <f t="shared" si="12"/>
        <v/>
      </c>
      <c r="J66" s="488" t="str">
        <f t="shared" si="10"/>
        <v/>
      </c>
      <c r="K66" s="488" t="str">
        <f t="shared" si="10"/>
        <v/>
      </c>
      <c r="L66" s="488" t="e">
        <f t="shared" si="13"/>
        <v>#N/A</v>
      </c>
    </row>
    <row r="67" spans="1:12" ht="15" customHeight="1" x14ac:dyDescent="0.2">
      <c r="A67" s="490" t="s">
        <v>472</v>
      </c>
      <c r="B67" s="487">
        <v>60759</v>
      </c>
      <c r="C67" s="487">
        <v>9606</v>
      </c>
      <c r="D67" s="487">
        <v>3538</v>
      </c>
      <c r="E67" s="488">
        <f t="shared" si="11"/>
        <v>108.37822410902216</v>
      </c>
      <c r="F67" s="488">
        <f t="shared" si="11"/>
        <v>102.90305302624532</v>
      </c>
      <c r="G67" s="488">
        <f t="shared" si="11"/>
        <v>119.52702702702702</v>
      </c>
      <c r="H67" s="489" t="str">
        <f t="shared" si="14"/>
        <v/>
      </c>
      <c r="I67" s="488" t="str">
        <f t="shared" si="12"/>
        <v/>
      </c>
      <c r="J67" s="488" t="str">
        <f t="shared" si="12"/>
        <v/>
      </c>
      <c r="K67" s="488" t="str">
        <f t="shared" si="12"/>
        <v/>
      </c>
      <c r="L67" s="488" t="e">
        <f t="shared" si="13"/>
        <v>#N/A</v>
      </c>
    </row>
    <row r="68" spans="1:12" ht="15" customHeight="1" x14ac:dyDescent="0.2">
      <c r="A68" s="490" t="s">
        <v>473</v>
      </c>
      <c r="B68" s="487">
        <v>61387</v>
      </c>
      <c r="C68" s="487">
        <v>9809</v>
      </c>
      <c r="D68" s="487">
        <v>3792</v>
      </c>
      <c r="E68" s="488">
        <f t="shared" si="11"/>
        <v>109.49841247190611</v>
      </c>
      <c r="F68" s="488">
        <f t="shared" si="11"/>
        <v>105.07766470273165</v>
      </c>
      <c r="G68" s="488">
        <f t="shared" si="11"/>
        <v>128.1081081081081</v>
      </c>
      <c r="H68" s="489" t="str">
        <f t="shared" si="14"/>
        <v/>
      </c>
      <c r="I68" s="488" t="str">
        <f t="shared" si="12"/>
        <v/>
      </c>
      <c r="J68" s="488" t="str">
        <f t="shared" si="12"/>
        <v/>
      </c>
      <c r="K68" s="488" t="str">
        <f t="shared" si="12"/>
        <v/>
      </c>
      <c r="L68" s="488" t="e">
        <f t="shared" si="13"/>
        <v>#N/A</v>
      </c>
    </row>
    <row r="69" spans="1:12" ht="15" customHeight="1" x14ac:dyDescent="0.2">
      <c r="A69" s="490">
        <v>43344</v>
      </c>
      <c r="B69" s="487">
        <v>62503</v>
      </c>
      <c r="C69" s="487">
        <v>11334</v>
      </c>
      <c r="D69" s="487">
        <v>4119</v>
      </c>
      <c r="E69" s="488">
        <f t="shared" si="11"/>
        <v>111.48906567728586</v>
      </c>
      <c r="F69" s="488">
        <f t="shared" si="11"/>
        <v>121.41403320835565</v>
      </c>
      <c r="G69" s="488">
        <f t="shared" si="11"/>
        <v>139.15540540540542</v>
      </c>
      <c r="H69" s="489">
        <f t="shared" si="14"/>
        <v>43344</v>
      </c>
      <c r="I69" s="488">
        <f t="shared" si="12"/>
        <v>111.48906567728586</v>
      </c>
      <c r="J69" s="488">
        <f t="shared" si="12"/>
        <v>121.41403320835565</v>
      </c>
      <c r="K69" s="488">
        <f t="shared" si="12"/>
        <v>139.15540540540542</v>
      </c>
      <c r="L69" s="488" t="e">
        <f t="shared" si="13"/>
        <v>#N/A</v>
      </c>
    </row>
    <row r="70" spans="1:12" ht="15" customHeight="1" x14ac:dyDescent="0.2">
      <c r="A70" s="490" t="s">
        <v>474</v>
      </c>
      <c r="B70" s="487">
        <v>61849</v>
      </c>
      <c r="C70" s="487">
        <v>11179</v>
      </c>
      <c r="D70" s="487">
        <v>4066</v>
      </c>
      <c r="E70" s="488">
        <f t="shared" si="11"/>
        <v>110.32250008918697</v>
      </c>
      <c r="F70" s="488">
        <f t="shared" si="11"/>
        <v>119.75361542581682</v>
      </c>
      <c r="G70" s="488">
        <f t="shared" si="11"/>
        <v>137.36486486486484</v>
      </c>
      <c r="H70" s="489" t="str">
        <f t="shared" si="14"/>
        <v/>
      </c>
      <c r="I70" s="488" t="str">
        <f t="shared" si="12"/>
        <v/>
      </c>
      <c r="J70" s="488" t="str">
        <f t="shared" si="12"/>
        <v/>
      </c>
      <c r="K70" s="488" t="str">
        <f t="shared" si="12"/>
        <v/>
      </c>
      <c r="L70" s="488" t="e">
        <f t="shared" si="13"/>
        <v>#N/A</v>
      </c>
    </row>
    <row r="71" spans="1:12" ht="15" customHeight="1" x14ac:dyDescent="0.2">
      <c r="A71" s="490" t="s">
        <v>475</v>
      </c>
      <c r="B71" s="487">
        <v>61541</v>
      </c>
      <c r="C71" s="487">
        <v>10964</v>
      </c>
      <c r="D71" s="487">
        <v>4000</v>
      </c>
      <c r="E71" s="491">
        <f t="shared" ref="E71:G75" si="15">IF($A$51=37802,IF(COUNTBLANK(B$51:B$70)&gt;0,#N/A,IF(ISBLANK(B71)=FALSE,B71/B$51*100,#N/A)),IF(COUNTBLANK(B$51:B$75)&gt;0,#N/A,B71/B$51*100))</f>
        <v>109.77310834433307</v>
      </c>
      <c r="F71" s="491">
        <f t="shared" si="15"/>
        <v>117.45045527584359</v>
      </c>
      <c r="G71" s="491">
        <f t="shared" si="15"/>
        <v>135.13513513513513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61718</v>
      </c>
      <c r="C72" s="487">
        <v>11127</v>
      </c>
      <c r="D72" s="487">
        <v>4106</v>
      </c>
      <c r="E72" s="491">
        <f t="shared" si="15"/>
        <v>110.08883022368093</v>
      </c>
      <c r="F72" s="491">
        <f t="shared" si="15"/>
        <v>119.19657204070701</v>
      </c>
      <c r="G72" s="491">
        <f t="shared" si="15"/>
        <v>138.71621621621622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62316</v>
      </c>
      <c r="C73" s="487">
        <v>10728</v>
      </c>
      <c r="D73" s="487">
        <v>4194</v>
      </c>
      <c r="E73" s="491">
        <f t="shared" si="15"/>
        <v>111.15550640362454</v>
      </c>
      <c r="F73" s="491">
        <f t="shared" si="15"/>
        <v>114.92233529726835</v>
      </c>
      <c r="G73" s="491">
        <f t="shared" si="15"/>
        <v>141.68918918918919</v>
      </c>
      <c r="H73" s="492">
        <f>IF(A$51=37802,IF(ISERROR(L73)=TRUE,IF(ISBLANK(A73)=FALSE,IF(MONTH(A73)=MONTH(MAX(A$51:A$75)),A73,""),""),""),IF(ISERROR(L73)=TRUE,IF(MONTH(A73)=MONTH(MAX(A$51:A$75)),A73,""),""))</f>
        <v>43709</v>
      </c>
      <c r="I73" s="488">
        <f t="shared" si="12"/>
        <v>111.15550640362454</v>
      </c>
      <c r="J73" s="488">
        <f t="shared" si="12"/>
        <v>114.92233529726835</v>
      </c>
      <c r="K73" s="488">
        <f t="shared" si="12"/>
        <v>141.68918918918919</v>
      </c>
      <c r="L73" s="488" t="e">
        <f t="shared" si="13"/>
        <v>#N/A</v>
      </c>
    </row>
    <row r="74" spans="1:12" ht="15" customHeight="1" x14ac:dyDescent="0.2">
      <c r="A74" s="490" t="s">
        <v>477</v>
      </c>
      <c r="B74" s="487">
        <v>62002</v>
      </c>
      <c r="C74" s="487">
        <v>10604</v>
      </c>
      <c r="D74" s="487">
        <v>4170</v>
      </c>
      <c r="E74" s="491">
        <f t="shared" si="15"/>
        <v>110.59541222218259</v>
      </c>
      <c r="F74" s="491">
        <f t="shared" si="15"/>
        <v>113.59400107123727</v>
      </c>
      <c r="G74" s="491">
        <f t="shared" si="15"/>
        <v>140.87837837837839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61631</v>
      </c>
      <c r="C75" s="493">
        <v>10474</v>
      </c>
      <c r="D75" s="493">
        <v>4136</v>
      </c>
      <c r="E75" s="491">
        <f t="shared" si="15"/>
        <v>109.933644893154</v>
      </c>
      <c r="F75" s="491">
        <f t="shared" si="15"/>
        <v>112.20139260846278</v>
      </c>
      <c r="G75" s="491">
        <f t="shared" si="15"/>
        <v>139.72972972972971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111.15550640362454</v>
      </c>
      <c r="J77" s="488">
        <f>IF(J75&lt;&gt;"",J75,IF(J74&lt;&gt;"",J74,IF(J73&lt;&gt;"",J73,IF(J72&lt;&gt;"",J72,IF(J71&lt;&gt;"",J71,IF(J70&lt;&gt;"",J70,""))))))</f>
        <v>114.92233529726835</v>
      </c>
      <c r="K77" s="488">
        <f>IF(K75&lt;&gt;"",K75,IF(K74&lt;&gt;"",K74,IF(K73&lt;&gt;"",K73,IF(K72&lt;&gt;"",K72,IF(K71&lt;&gt;"",K71,IF(K70&lt;&gt;"",K70,""))))))</f>
        <v>141.68918918918919</v>
      </c>
    </row>
    <row r="78" spans="1:12" ht="15" customHeight="1" x14ac:dyDescent="0.2">
      <c r="I78" s="495">
        <f>RANK(I77,$I77:$K77)</f>
        <v>3</v>
      </c>
      <c r="J78" s="495">
        <f>RANK(J77,$I77:$K77)</f>
        <v>2</v>
      </c>
      <c r="K78" s="495">
        <f>RANK(K77,$I77:$K77)</f>
        <v>1</v>
      </c>
    </row>
    <row r="79" spans="1:12" ht="15" customHeight="1" x14ac:dyDescent="0.2">
      <c r="I79" s="488" t="str">
        <f>"SvB: "&amp;IF(I77&gt;100,"+","")&amp;TEXT(I77-100,"0,0")&amp;"%"</f>
        <v>SvB: +11,2%</v>
      </c>
      <c r="J79" s="488" t="str">
        <f>"GeB - ausschließlich: "&amp;IF(J77&gt;100,"+","")&amp;TEXT(J77-100,"0,0")&amp;"%"</f>
        <v>GeB - ausschließlich: +14,9%</v>
      </c>
      <c r="K79" s="488" t="str">
        <f>"GeB - im Nebenjob: "&amp;IF(K77&gt;100,"+","")&amp;TEXT(K77-100,"0,0")&amp;"%"</f>
        <v>GeB - im Nebenjob: +41,7%</v>
      </c>
    </row>
    <row r="81" spans="9:9" ht="15" customHeight="1" x14ac:dyDescent="0.2">
      <c r="I81" s="488" t="str">
        <f>IF(ISERROR(HLOOKUP(1,I$78:K$79,2,FALSE)),"",HLOOKUP(1,I$78:K$79,2,FALSE))</f>
        <v>GeB - im Nebenjob: +41,7%</v>
      </c>
    </row>
    <row r="82" spans="9:9" ht="15" customHeight="1" x14ac:dyDescent="0.2">
      <c r="I82" s="488" t="str">
        <f>IF(ISERROR(HLOOKUP(2,I$78:K$79,2,FALSE)),"",HLOOKUP(2,I$78:K$79,2,FALSE))</f>
        <v>GeB - ausschließlich: +14,9%</v>
      </c>
    </row>
    <row r="83" spans="9:9" ht="15" customHeight="1" x14ac:dyDescent="0.2">
      <c r="I83" s="488" t="str">
        <f>IF(ISERROR(HLOOKUP(3,I$78:K$79,2,FALSE)),"",HLOOKUP(3,I$78:K$79,2,FALSE))</f>
        <v>SvB: +11,2%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61631</v>
      </c>
      <c r="E12" s="114">
        <v>62002</v>
      </c>
      <c r="F12" s="114">
        <v>62316</v>
      </c>
      <c r="G12" s="114">
        <v>61718</v>
      </c>
      <c r="H12" s="114">
        <v>61541</v>
      </c>
      <c r="I12" s="115">
        <v>90</v>
      </c>
      <c r="J12" s="116">
        <v>0.14624396743634324</v>
      </c>
      <c r="N12" s="117"/>
    </row>
    <row r="13" spans="1:15" s="110" customFormat="1" ht="13.5" customHeight="1" x14ac:dyDescent="0.2">
      <c r="A13" s="118" t="s">
        <v>105</v>
      </c>
      <c r="B13" s="119" t="s">
        <v>106</v>
      </c>
      <c r="C13" s="113">
        <v>53.262157031364083</v>
      </c>
      <c r="D13" s="114">
        <v>32826</v>
      </c>
      <c r="E13" s="114">
        <v>32850</v>
      </c>
      <c r="F13" s="114">
        <v>33075</v>
      </c>
      <c r="G13" s="114">
        <v>32780</v>
      </c>
      <c r="H13" s="114">
        <v>32672</v>
      </c>
      <c r="I13" s="115">
        <v>154</v>
      </c>
      <c r="J13" s="116">
        <v>0.47135161606268366</v>
      </c>
    </row>
    <row r="14" spans="1:15" s="110" customFormat="1" ht="13.5" customHeight="1" x14ac:dyDescent="0.2">
      <c r="A14" s="120"/>
      <c r="B14" s="119" t="s">
        <v>107</v>
      </c>
      <c r="C14" s="113">
        <v>46.737842968635917</v>
      </c>
      <c r="D14" s="114">
        <v>28805</v>
      </c>
      <c r="E14" s="114">
        <v>29152</v>
      </c>
      <c r="F14" s="114">
        <v>29241</v>
      </c>
      <c r="G14" s="114">
        <v>28938</v>
      </c>
      <c r="H14" s="114">
        <v>28869</v>
      </c>
      <c r="I14" s="115">
        <v>-64</v>
      </c>
      <c r="J14" s="116">
        <v>-0.22169108732550485</v>
      </c>
    </row>
    <row r="15" spans="1:15" s="110" customFormat="1" ht="13.5" customHeight="1" x14ac:dyDescent="0.2">
      <c r="A15" s="118" t="s">
        <v>105</v>
      </c>
      <c r="B15" s="121" t="s">
        <v>108</v>
      </c>
      <c r="C15" s="113">
        <v>7.1343966510360044</v>
      </c>
      <c r="D15" s="114">
        <v>4397</v>
      </c>
      <c r="E15" s="114">
        <v>4481</v>
      </c>
      <c r="F15" s="114">
        <v>4494</v>
      </c>
      <c r="G15" s="114">
        <v>4079</v>
      </c>
      <c r="H15" s="114">
        <v>4178</v>
      </c>
      <c r="I15" s="115">
        <v>219</v>
      </c>
      <c r="J15" s="116">
        <v>5.2417424605074201</v>
      </c>
    </row>
    <row r="16" spans="1:15" s="110" customFormat="1" ht="13.5" customHeight="1" x14ac:dyDescent="0.2">
      <c r="A16" s="118"/>
      <c r="B16" s="121" t="s">
        <v>109</v>
      </c>
      <c r="C16" s="113">
        <v>67.503366812156216</v>
      </c>
      <c r="D16" s="114">
        <v>41603</v>
      </c>
      <c r="E16" s="114">
        <v>41924</v>
      </c>
      <c r="F16" s="114">
        <v>42245</v>
      </c>
      <c r="G16" s="114">
        <v>42286</v>
      </c>
      <c r="H16" s="114">
        <v>42265</v>
      </c>
      <c r="I16" s="115">
        <v>-662</v>
      </c>
      <c r="J16" s="116">
        <v>-1.566307819708979</v>
      </c>
    </row>
    <row r="17" spans="1:10" s="110" customFormat="1" ht="13.5" customHeight="1" x14ac:dyDescent="0.2">
      <c r="A17" s="118"/>
      <c r="B17" s="121" t="s">
        <v>110</v>
      </c>
      <c r="C17" s="113">
        <v>24.182635362074279</v>
      </c>
      <c r="D17" s="114">
        <v>14904</v>
      </c>
      <c r="E17" s="114">
        <v>14846</v>
      </c>
      <c r="F17" s="114">
        <v>14852</v>
      </c>
      <c r="G17" s="114">
        <v>14665</v>
      </c>
      <c r="H17" s="114">
        <v>14441</v>
      </c>
      <c r="I17" s="115">
        <v>463</v>
      </c>
      <c r="J17" s="116">
        <v>3.2061491586455233</v>
      </c>
    </row>
    <row r="18" spans="1:10" s="110" customFormat="1" ht="13.5" customHeight="1" x14ac:dyDescent="0.2">
      <c r="A18" s="120"/>
      <c r="B18" s="121" t="s">
        <v>111</v>
      </c>
      <c r="C18" s="113">
        <v>1.1796011747334945</v>
      </c>
      <c r="D18" s="114">
        <v>727</v>
      </c>
      <c r="E18" s="114">
        <v>751</v>
      </c>
      <c r="F18" s="114">
        <v>725</v>
      </c>
      <c r="G18" s="114">
        <v>688</v>
      </c>
      <c r="H18" s="114">
        <v>657</v>
      </c>
      <c r="I18" s="115">
        <v>70</v>
      </c>
      <c r="J18" s="116">
        <v>10.654490106544902</v>
      </c>
    </row>
    <row r="19" spans="1:10" s="110" customFormat="1" ht="13.5" customHeight="1" x14ac:dyDescent="0.2">
      <c r="A19" s="120"/>
      <c r="B19" s="121" t="s">
        <v>112</v>
      </c>
      <c r="C19" s="113">
        <v>0.32775713520793109</v>
      </c>
      <c r="D19" s="114">
        <v>202</v>
      </c>
      <c r="E19" s="114">
        <v>204</v>
      </c>
      <c r="F19" s="114">
        <v>216</v>
      </c>
      <c r="G19" s="114">
        <v>187</v>
      </c>
      <c r="H19" s="114">
        <v>172</v>
      </c>
      <c r="I19" s="115">
        <v>30</v>
      </c>
      <c r="J19" s="116">
        <v>17.441860465116278</v>
      </c>
    </row>
    <row r="20" spans="1:10" s="110" customFormat="1" ht="13.5" customHeight="1" x14ac:dyDescent="0.2">
      <c r="A20" s="118" t="s">
        <v>113</v>
      </c>
      <c r="B20" s="122" t="s">
        <v>114</v>
      </c>
      <c r="C20" s="113">
        <v>66.911132384676549</v>
      </c>
      <c r="D20" s="114">
        <v>41238</v>
      </c>
      <c r="E20" s="114">
        <v>41415</v>
      </c>
      <c r="F20" s="114">
        <v>41831</v>
      </c>
      <c r="G20" s="114">
        <v>41560</v>
      </c>
      <c r="H20" s="114">
        <v>41582</v>
      </c>
      <c r="I20" s="115">
        <v>-344</v>
      </c>
      <c r="J20" s="116">
        <v>-0.82728103506324857</v>
      </c>
    </row>
    <row r="21" spans="1:10" s="110" customFormat="1" ht="13.5" customHeight="1" x14ac:dyDescent="0.2">
      <c r="A21" s="120"/>
      <c r="B21" s="122" t="s">
        <v>115</v>
      </c>
      <c r="C21" s="113">
        <v>33.088867615323458</v>
      </c>
      <c r="D21" s="114">
        <v>20393</v>
      </c>
      <c r="E21" s="114">
        <v>20587</v>
      </c>
      <c r="F21" s="114">
        <v>20485</v>
      </c>
      <c r="G21" s="114">
        <v>20158</v>
      </c>
      <c r="H21" s="114">
        <v>19959</v>
      </c>
      <c r="I21" s="115">
        <v>434</v>
      </c>
      <c r="J21" s="116">
        <v>2.1744576381582243</v>
      </c>
    </row>
    <row r="22" spans="1:10" s="110" customFormat="1" ht="13.5" customHeight="1" x14ac:dyDescent="0.2">
      <c r="A22" s="118" t="s">
        <v>113</v>
      </c>
      <c r="B22" s="122" t="s">
        <v>116</v>
      </c>
      <c r="C22" s="113">
        <v>91.969950187405686</v>
      </c>
      <c r="D22" s="114">
        <v>56682</v>
      </c>
      <c r="E22" s="114">
        <v>57267</v>
      </c>
      <c r="F22" s="114">
        <v>57594</v>
      </c>
      <c r="G22" s="114">
        <v>56998</v>
      </c>
      <c r="H22" s="114">
        <v>56944</v>
      </c>
      <c r="I22" s="115">
        <v>-262</v>
      </c>
      <c r="J22" s="116">
        <v>-0.46010115200899127</v>
      </c>
    </row>
    <row r="23" spans="1:10" s="110" customFormat="1" ht="13.5" customHeight="1" x14ac:dyDescent="0.2">
      <c r="A23" s="123"/>
      <c r="B23" s="124" t="s">
        <v>117</v>
      </c>
      <c r="C23" s="125">
        <v>7.9797504502604211</v>
      </c>
      <c r="D23" s="114">
        <v>4918</v>
      </c>
      <c r="E23" s="114">
        <v>4702</v>
      </c>
      <c r="F23" s="114">
        <v>4689</v>
      </c>
      <c r="G23" s="114">
        <v>4680</v>
      </c>
      <c r="H23" s="114">
        <v>4559</v>
      </c>
      <c r="I23" s="115">
        <v>359</v>
      </c>
      <c r="J23" s="116">
        <v>7.8745338890107481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14610</v>
      </c>
      <c r="E26" s="114">
        <v>14774</v>
      </c>
      <c r="F26" s="114">
        <v>14922</v>
      </c>
      <c r="G26" s="114">
        <v>15233</v>
      </c>
      <c r="H26" s="140">
        <v>14964</v>
      </c>
      <c r="I26" s="115">
        <v>-354</v>
      </c>
      <c r="J26" s="116">
        <v>-2.3656776263031274</v>
      </c>
    </row>
    <row r="27" spans="1:10" s="110" customFormat="1" ht="13.5" customHeight="1" x14ac:dyDescent="0.2">
      <c r="A27" s="118" t="s">
        <v>105</v>
      </c>
      <c r="B27" s="119" t="s">
        <v>106</v>
      </c>
      <c r="C27" s="113">
        <v>35.112936344969199</v>
      </c>
      <c r="D27" s="115">
        <v>5130</v>
      </c>
      <c r="E27" s="114">
        <v>5159</v>
      </c>
      <c r="F27" s="114">
        <v>5213</v>
      </c>
      <c r="G27" s="114">
        <v>5314</v>
      </c>
      <c r="H27" s="140">
        <v>5136</v>
      </c>
      <c r="I27" s="115">
        <v>-6</v>
      </c>
      <c r="J27" s="116">
        <v>-0.11682242990654206</v>
      </c>
    </row>
    <row r="28" spans="1:10" s="110" customFormat="1" ht="13.5" customHeight="1" x14ac:dyDescent="0.2">
      <c r="A28" s="120"/>
      <c r="B28" s="119" t="s">
        <v>107</v>
      </c>
      <c r="C28" s="113">
        <v>64.887063655030801</v>
      </c>
      <c r="D28" s="115">
        <v>9480</v>
      </c>
      <c r="E28" s="114">
        <v>9615</v>
      </c>
      <c r="F28" s="114">
        <v>9709</v>
      </c>
      <c r="G28" s="114">
        <v>9919</v>
      </c>
      <c r="H28" s="140">
        <v>9828</v>
      </c>
      <c r="I28" s="115">
        <v>-348</v>
      </c>
      <c r="J28" s="116">
        <v>-3.5409035409035408</v>
      </c>
    </row>
    <row r="29" spans="1:10" s="110" customFormat="1" ht="13.5" customHeight="1" x14ac:dyDescent="0.2">
      <c r="A29" s="118" t="s">
        <v>105</v>
      </c>
      <c r="B29" s="121" t="s">
        <v>108</v>
      </c>
      <c r="C29" s="113">
        <v>16.700889801505816</v>
      </c>
      <c r="D29" s="115">
        <v>2440</v>
      </c>
      <c r="E29" s="114">
        <v>2402</v>
      </c>
      <c r="F29" s="114">
        <v>2412</v>
      </c>
      <c r="G29" s="114">
        <v>2566</v>
      </c>
      <c r="H29" s="140">
        <v>2369</v>
      </c>
      <c r="I29" s="115">
        <v>71</v>
      </c>
      <c r="J29" s="116">
        <v>2.9970451667370197</v>
      </c>
    </row>
    <row r="30" spans="1:10" s="110" customFormat="1" ht="13.5" customHeight="1" x14ac:dyDescent="0.2">
      <c r="A30" s="118"/>
      <c r="B30" s="121" t="s">
        <v>109</v>
      </c>
      <c r="C30" s="113">
        <v>47.843942505133469</v>
      </c>
      <c r="D30" s="115">
        <v>6990</v>
      </c>
      <c r="E30" s="114">
        <v>7058</v>
      </c>
      <c r="F30" s="114">
        <v>7182</v>
      </c>
      <c r="G30" s="114">
        <v>7286</v>
      </c>
      <c r="H30" s="140">
        <v>7379</v>
      </c>
      <c r="I30" s="115">
        <v>-389</v>
      </c>
      <c r="J30" s="116">
        <v>-5.2717170348285673</v>
      </c>
    </row>
    <row r="31" spans="1:10" s="110" customFormat="1" ht="13.5" customHeight="1" x14ac:dyDescent="0.2">
      <c r="A31" s="118"/>
      <c r="B31" s="121" t="s">
        <v>110</v>
      </c>
      <c r="C31" s="113">
        <v>19.418206707734427</v>
      </c>
      <c r="D31" s="115">
        <v>2837</v>
      </c>
      <c r="E31" s="114">
        <v>2883</v>
      </c>
      <c r="F31" s="114">
        <v>2902</v>
      </c>
      <c r="G31" s="114">
        <v>2956</v>
      </c>
      <c r="H31" s="140">
        <v>2925</v>
      </c>
      <c r="I31" s="115">
        <v>-88</v>
      </c>
      <c r="J31" s="116">
        <v>-3.0085470085470085</v>
      </c>
    </row>
    <row r="32" spans="1:10" s="110" customFormat="1" ht="13.5" customHeight="1" x14ac:dyDescent="0.2">
      <c r="A32" s="120"/>
      <c r="B32" s="121" t="s">
        <v>111</v>
      </c>
      <c r="C32" s="113">
        <v>16.036960985626283</v>
      </c>
      <c r="D32" s="115">
        <v>2343</v>
      </c>
      <c r="E32" s="114">
        <v>2431</v>
      </c>
      <c r="F32" s="114">
        <v>2426</v>
      </c>
      <c r="G32" s="114">
        <v>2425</v>
      </c>
      <c r="H32" s="140">
        <v>2291</v>
      </c>
      <c r="I32" s="115">
        <v>52</v>
      </c>
      <c r="J32" s="116">
        <v>2.2697512003491926</v>
      </c>
    </row>
    <row r="33" spans="1:10" s="110" customFormat="1" ht="13.5" customHeight="1" x14ac:dyDescent="0.2">
      <c r="A33" s="120"/>
      <c r="B33" s="121" t="s">
        <v>112</v>
      </c>
      <c r="C33" s="113">
        <v>1.8069815195071868</v>
      </c>
      <c r="D33" s="115">
        <v>264</v>
      </c>
      <c r="E33" s="114">
        <v>285</v>
      </c>
      <c r="F33" s="114">
        <v>298</v>
      </c>
      <c r="G33" s="114">
        <v>278</v>
      </c>
      <c r="H33" s="140">
        <v>259</v>
      </c>
      <c r="I33" s="115">
        <v>5</v>
      </c>
      <c r="J33" s="116">
        <v>1.9305019305019304</v>
      </c>
    </row>
    <row r="34" spans="1:10" s="110" customFormat="1" ht="13.5" customHeight="1" x14ac:dyDescent="0.2">
      <c r="A34" s="118" t="s">
        <v>113</v>
      </c>
      <c r="B34" s="122" t="s">
        <v>116</v>
      </c>
      <c r="C34" s="113">
        <v>92.060232717316907</v>
      </c>
      <c r="D34" s="115">
        <v>13450</v>
      </c>
      <c r="E34" s="114">
        <v>13612</v>
      </c>
      <c r="F34" s="114">
        <v>13748</v>
      </c>
      <c r="G34" s="114">
        <v>14059</v>
      </c>
      <c r="H34" s="140">
        <v>13847</v>
      </c>
      <c r="I34" s="115">
        <v>-397</v>
      </c>
      <c r="J34" s="116">
        <v>-2.8670470137936017</v>
      </c>
    </row>
    <row r="35" spans="1:10" s="110" customFormat="1" ht="13.5" customHeight="1" x14ac:dyDescent="0.2">
      <c r="A35" s="118"/>
      <c r="B35" s="119" t="s">
        <v>117</v>
      </c>
      <c r="C35" s="113">
        <v>7.7344284736481859</v>
      </c>
      <c r="D35" s="115">
        <v>1130</v>
      </c>
      <c r="E35" s="114">
        <v>1133</v>
      </c>
      <c r="F35" s="114">
        <v>1142</v>
      </c>
      <c r="G35" s="114">
        <v>1142</v>
      </c>
      <c r="H35" s="140">
        <v>1085</v>
      </c>
      <c r="I35" s="115">
        <v>45</v>
      </c>
      <c r="J35" s="116">
        <v>4.1474654377880187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10474</v>
      </c>
      <c r="E37" s="114">
        <v>10604</v>
      </c>
      <c r="F37" s="114">
        <v>10728</v>
      </c>
      <c r="G37" s="114">
        <v>11127</v>
      </c>
      <c r="H37" s="140">
        <v>10964</v>
      </c>
      <c r="I37" s="115">
        <v>-490</v>
      </c>
      <c r="J37" s="116">
        <v>-4.46917183509668</v>
      </c>
    </row>
    <row r="38" spans="1:10" s="110" customFormat="1" ht="13.5" customHeight="1" x14ac:dyDescent="0.2">
      <c r="A38" s="118" t="s">
        <v>105</v>
      </c>
      <c r="B38" s="119" t="s">
        <v>106</v>
      </c>
      <c r="C38" s="113">
        <v>35.239641015848768</v>
      </c>
      <c r="D38" s="115">
        <v>3691</v>
      </c>
      <c r="E38" s="114">
        <v>3733</v>
      </c>
      <c r="F38" s="114">
        <v>3746</v>
      </c>
      <c r="G38" s="114">
        <v>3878</v>
      </c>
      <c r="H38" s="140">
        <v>3742</v>
      </c>
      <c r="I38" s="115">
        <v>-51</v>
      </c>
      <c r="J38" s="116">
        <v>-1.3629075360769642</v>
      </c>
    </row>
    <row r="39" spans="1:10" s="110" customFormat="1" ht="13.5" customHeight="1" x14ac:dyDescent="0.2">
      <c r="A39" s="120"/>
      <c r="B39" s="119" t="s">
        <v>107</v>
      </c>
      <c r="C39" s="113">
        <v>64.760358984151225</v>
      </c>
      <c r="D39" s="115">
        <v>6783</v>
      </c>
      <c r="E39" s="114">
        <v>6871</v>
      </c>
      <c r="F39" s="114">
        <v>6982</v>
      </c>
      <c r="G39" s="114">
        <v>7249</v>
      </c>
      <c r="H39" s="140">
        <v>7222</v>
      </c>
      <c r="I39" s="115">
        <v>-439</v>
      </c>
      <c r="J39" s="116">
        <v>-6.0786485738022709</v>
      </c>
    </row>
    <row r="40" spans="1:10" s="110" customFormat="1" ht="13.5" customHeight="1" x14ac:dyDescent="0.2">
      <c r="A40" s="118" t="s">
        <v>105</v>
      </c>
      <c r="B40" s="121" t="s">
        <v>108</v>
      </c>
      <c r="C40" s="113">
        <v>19.76322321940042</v>
      </c>
      <c r="D40" s="115">
        <v>2070</v>
      </c>
      <c r="E40" s="114">
        <v>2022</v>
      </c>
      <c r="F40" s="114">
        <v>2022</v>
      </c>
      <c r="G40" s="114">
        <v>2219</v>
      </c>
      <c r="H40" s="140">
        <v>2035</v>
      </c>
      <c r="I40" s="115">
        <v>35</v>
      </c>
      <c r="J40" s="116">
        <v>1.7199017199017199</v>
      </c>
    </row>
    <row r="41" spans="1:10" s="110" customFormat="1" ht="13.5" customHeight="1" x14ac:dyDescent="0.2">
      <c r="A41" s="118"/>
      <c r="B41" s="121" t="s">
        <v>109</v>
      </c>
      <c r="C41" s="113">
        <v>38.667175864044303</v>
      </c>
      <c r="D41" s="115">
        <v>4050</v>
      </c>
      <c r="E41" s="114">
        <v>4117</v>
      </c>
      <c r="F41" s="114">
        <v>4205</v>
      </c>
      <c r="G41" s="114">
        <v>4343</v>
      </c>
      <c r="H41" s="140">
        <v>4478</v>
      </c>
      <c r="I41" s="115">
        <v>-428</v>
      </c>
      <c r="J41" s="116">
        <v>-9.557838320678874</v>
      </c>
    </row>
    <row r="42" spans="1:10" s="110" customFormat="1" ht="13.5" customHeight="1" x14ac:dyDescent="0.2">
      <c r="A42" s="118"/>
      <c r="B42" s="121" t="s">
        <v>110</v>
      </c>
      <c r="C42" s="113">
        <v>19.772770670231047</v>
      </c>
      <c r="D42" s="115">
        <v>2071</v>
      </c>
      <c r="E42" s="114">
        <v>2091</v>
      </c>
      <c r="F42" s="114">
        <v>2135</v>
      </c>
      <c r="G42" s="114">
        <v>2200</v>
      </c>
      <c r="H42" s="140">
        <v>2218</v>
      </c>
      <c r="I42" s="115">
        <v>-147</v>
      </c>
      <c r="J42" s="116">
        <v>-6.6275924256086567</v>
      </c>
    </row>
    <row r="43" spans="1:10" s="110" customFormat="1" ht="13.5" customHeight="1" x14ac:dyDescent="0.2">
      <c r="A43" s="120"/>
      <c r="B43" s="121" t="s">
        <v>111</v>
      </c>
      <c r="C43" s="113">
        <v>21.79683024632423</v>
      </c>
      <c r="D43" s="115">
        <v>2283</v>
      </c>
      <c r="E43" s="114">
        <v>2374</v>
      </c>
      <c r="F43" s="114">
        <v>2366</v>
      </c>
      <c r="G43" s="114">
        <v>2365</v>
      </c>
      <c r="H43" s="140">
        <v>2233</v>
      </c>
      <c r="I43" s="115">
        <v>50</v>
      </c>
      <c r="J43" s="116">
        <v>2.2391401701746529</v>
      </c>
    </row>
    <row r="44" spans="1:10" s="110" customFormat="1" ht="13.5" customHeight="1" x14ac:dyDescent="0.2">
      <c r="A44" s="120"/>
      <c r="B44" s="121" t="s">
        <v>112</v>
      </c>
      <c r="C44" s="113">
        <v>2.4155050601489401</v>
      </c>
      <c r="D44" s="115">
        <v>253</v>
      </c>
      <c r="E44" s="114">
        <v>273</v>
      </c>
      <c r="F44" s="114">
        <v>286</v>
      </c>
      <c r="G44" s="114">
        <v>264</v>
      </c>
      <c r="H44" s="140">
        <v>247</v>
      </c>
      <c r="I44" s="115">
        <v>6</v>
      </c>
      <c r="J44" s="116">
        <v>2.42914979757085</v>
      </c>
    </row>
    <row r="45" spans="1:10" s="110" customFormat="1" ht="13.5" customHeight="1" x14ac:dyDescent="0.2">
      <c r="A45" s="118" t="s">
        <v>113</v>
      </c>
      <c r="B45" s="122" t="s">
        <v>116</v>
      </c>
      <c r="C45" s="113">
        <v>92.199732671376736</v>
      </c>
      <c r="D45" s="115">
        <v>9657</v>
      </c>
      <c r="E45" s="114">
        <v>9775</v>
      </c>
      <c r="F45" s="114">
        <v>9896</v>
      </c>
      <c r="G45" s="114">
        <v>10291</v>
      </c>
      <c r="H45" s="140">
        <v>10151</v>
      </c>
      <c r="I45" s="115">
        <v>-494</v>
      </c>
      <c r="J45" s="116">
        <v>-4.8665156142251993</v>
      </c>
    </row>
    <row r="46" spans="1:10" s="110" customFormat="1" ht="13.5" customHeight="1" x14ac:dyDescent="0.2">
      <c r="A46" s="118"/>
      <c r="B46" s="119" t="s">
        <v>117</v>
      </c>
      <c r="C46" s="113">
        <v>7.5138438037044111</v>
      </c>
      <c r="D46" s="115">
        <v>787</v>
      </c>
      <c r="E46" s="114">
        <v>800</v>
      </c>
      <c r="F46" s="114">
        <v>801</v>
      </c>
      <c r="G46" s="114">
        <v>808</v>
      </c>
      <c r="H46" s="140">
        <v>783</v>
      </c>
      <c r="I46" s="115">
        <v>4</v>
      </c>
      <c r="J46" s="116">
        <v>0.51085568326947639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4136</v>
      </c>
      <c r="E48" s="114">
        <v>4170</v>
      </c>
      <c r="F48" s="114">
        <v>4194</v>
      </c>
      <c r="G48" s="114">
        <v>4106</v>
      </c>
      <c r="H48" s="140">
        <v>4000</v>
      </c>
      <c r="I48" s="115">
        <v>136</v>
      </c>
      <c r="J48" s="116">
        <v>3.4</v>
      </c>
    </row>
    <row r="49" spans="1:12" s="110" customFormat="1" ht="13.5" customHeight="1" x14ac:dyDescent="0.2">
      <c r="A49" s="118" t="s">
        <v>105</v>
      </c>
      <c r="B49" s="119" t="s">
        <v>106</v>
      </c>
      <c r="C49" s="113">
        <v>34.792069632495163</v>
      </c>
      <c r="D49" s="115">
        <v>1439</v>
      </c>
      <c r="E49" s="114">
        <v>1426</v>
      </c>
      <c r="F49" s="114">
        <v>1467</v>
      </c>
      <c r="G49" s="114">
        <v>1436</v>
      </c>
      <c r="H49" s="140">
        <v>1394</v>
      </c>
      <c r="I49" s="115">
        <v>45</v>
      </c>
      <c r="J49" s="116">
        <v>3.2281205164992826</v>
      </c>
    </row>
    <row r="50" spans="1:12" s="110" customFormat="1" ht="13.5" customHeight="1" x14ac:dyDescent="0.2">
      <c r="A50" s="120"/>
      <c r="B50" s="119" t="s">
        <v>107</v>
      </c>
      <c r="C50" s="113">
        <v>65.207930367504829</v>
      </c>
      <c r="D50" s="115">
        <v>2697</v>
      </c>
      <c r="E50" s="114">
        <v>2744</v>
      </c>
      <c r="F50" s="114">
        <v>2727</v>
      </c>
      <c r="G50" s="114">
        <v>2670</v>
      </c>
      <c r="H50" s="140">
        <v>2606</v>
      </c>
      <c r="I50" s="115">
        <v>91</v>
      </c>
      <c r="J50" s="116">
        <v>3.4919416730621644</v>
      </c>
    </row>
    <row r="51" spans="1:12" s="110" customFormat="1" ht="13.5" customHeight="1" x14ac:dyDescent="0.2">
      <c r="A51" s="118" t="s">
        <v>105</v>
      </c>
      <c r="B51" s="121" t="s">
        <v>108</v>
      </c>
      <c r="C51" s="113">
        <v>8.9458413926499034</v>
      </c>
      <c r="D51" s="115">
        <v>370</v>
      </c>
      <c r="E51" s="114">
        <v>380</v>
      </c>
      <c r="F51" s="114">
        <v>390</v>
      </c>
      <c r="G51" s="114">
        <v>347</v>
      </c>
      <c r="H51" s="140">
        <v>334</v>
      </c>
      <c r="I51" s="115">
        <v>36</v>
      </c>
      <c r="J51" s="116">
        <v>10.778443113772456</v>
      </c>
    </row>
    <row r="52" spans="1:12" s="110" customFormat="1" ht="13.5" customHeight="1" x14ac:dyDescent="0.2">
      <c r="A52" s="118"/>
      <c r="B52" s="121" t="s">
        <v>109</v>
      </c>
      <c r="C52" s="113">
        <v>71.083172147001932</v>
      </c>
      <c r="D52" s="115">
        <v>2940</v>
      </c>
      <c r="E52" s="114">
        <v>2941</v>
      </c>
      <c r="F52" s="114">
        <v>2977</v>
      </c>
      <c r="G52" s="114">
        <v>2943</v>
      </c>
      <c r="H52" s="140">
        <v>2901</v>
      </c>
      <c r="I52" s="115">
        <v>39</v>
      </c>
      <c r="J52" s="116">
        <v>1.344364012409514</v>
      </c>
    </row>
    <row r="53" spans="1:12" s="110" customFormat="1" ht="13.5" customHeight="1" x14ac:dyDescent="0.2">
      <c r="A53" s="118"/>
      <c r="B53" s="121" t="s">
        <v>110</v>
      </c>
      <c r="C53" s="113">
        <v>18.520309477756285</v>
      </c>
      <c r="D53" s="115">
        <v>766</v>
      </c>
      <c r="E53" s="114">
        <v>792</v>
      </c>
      <c r="F53" s="114">
        <v>767</v>
      </c>
      <c r="G53" s="114">
        <v>756</v>
      </c>
      <c r="H53" s="140">
        <v>707</v>
      </c>
      <c r="I53" s="115">
        <v>59</v>
      </c>
      <c r="J53" s="116">
        <v>8.3451202263083459</v>
      </c>
    </row>
    <row r="54" spans="1:12" s="110" customFormat="1" ht="13.5" customHeight="1" x14ac:dyDescent="0.2">
      <c r="A54" s="120"/>
      <c r="B54" s="121" t="s">
        <v>111</v>
      </c>
      <c r="C54" s="113">
        <v>1.4506769825918762</v>
      </c>
      <c r="D54" s="115">
        <v>60</v>
      </c>
      <c r="E54" s="114">
        <v>57</v>
      </c>
      <c r="F54" s="114">
        <v>60</v>
      </c>
      <c r="G54" s="114">
        <v>60</v>
      </c>
      <c r="H54" s="140">
        <v>58</v>
      </c>
      <c r="I54" s="115">
        <v>2</v>
      </c>
      <c r="J54" s="116">
        <v>3.4482758620689653</v>
      </c>
    </row>
    <row r="55" spans="1:12" s="110" customFormat="1" ht="13.5" customHeight="1" x14ac:dyDescent="0.2">
      <c r="A55" s="120"/>
      <c r="B55" s="121" t="s">
        <v>112</v>
      </c>
      <c r="C55" s="113">
        <v>0.26595744680851063</v>
      </c>
      <c r="D55" s="115">
        <v>11</v>
      </c>
      <c r="E55" s="114">
        <v>12</v>
      </c>
      <c r="F55" s="114">
        <v>12</v>
      </c>
      <c r="G55" s="114">
        <v>14</v>
      </c>
      <c r="H55" s="140">
        <v>12</v>
      </c>
      <c r="I55" s="115">
        <v>-1</v>
      </c>
      <c r="J55" s="116">
        <v>-8.3333333333333339</v>
      </c>
    </row>
    <row r="56" spans="1:12" s="110" customFormat="1" ht="13.5" customHeight="1" x14ac:dyDescent="0.2">
      <c r="A56" s="118" t="s">
        <v>113</v>
      </c>
      <c r="B56" s="122" t="s">
        <v>116</v>
      </c>
      <c r="C56" s="113">
        <v>91.706963249516434</v>
      </c>
      <c r="D56" s="115">
        <v>3793</v>
      </c>
      <c r="E56" s="114">
        <v>3837</v>
      </c>
      <c r="F56" s="114">
        <v>3852</v>
      </c>
      <c r="G56" s="114">
        <v>3768</v>
      </c>
      <c r="H56" s="140">
        <v>3696</v>
      </c>
      <c r="I56" s="115">
        <v>97</v>
      </c>
      <c r="J56" s="116">
        <v>2.6244588744588744</v>
      </c>
    </row>
    <row r="57" spans="1:12" s="110" customFormat="1" ht="13.5" customHeight="1" x14ac:dyDescent="0.2">
      <c r="A57" s="142"/>
      <c r="B57" s="124" t="s">
        <v>117</v>
      </c>
      <c r="C57" s="125">
        <v>8.2930367504835587</v>
      </c>
      <c r="D57" s="143">
        <v>343</v>
      </c>
      <c r="E57" s="144">
        <v>333</v>
      </c>
      <c r="F57" s="144">
        <v>341</v>
      </c>
      <c r="G57" s="144">
        <v>334</v>
      </c>
      <c r="H57" s="145">
        <v>302</v>
      </c>
      <c r="I57" s="143">
        <v>41</v>
      </c>
      <c r="J57" s="146">
        <v>13.576158940397351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61631</v>
      </c>
      <c r="E12" s="236">
        <v>62002</v>
      </c>
      <c r="F12" s="114">
        <v>62316</v>
      </c>
      <c r="G12" s="114">
        <v>61718</v>
      </c>
      <c r="H12" s="140">
        <v>61541</v>
      </c>
      <c r="I12" s="115">
        <v>90</v>
      </c>
      <c r="J12" s="116">
        <v>0.14624396743634324</v>
      </c>
    </row>
    <row r="13" spans="1:15" s="110" customFormat="1" ht="12" customHeight="1" x14ac:dyDescent="0.2">
      <c r="A13" s="118" t="s">
        <v>105</v>
      </c>
      <c r="B13" s="119" t="s">
        <v>106</v>
      </c>
      <c r="C13" s="113">
        <v>53.262157031364083</v>
      </c>
      <c r="D13" s="115">
        <v>32826</v>
      </c>
      <c r="E13" s="114">
        <v>32850</v>
      </c>
      <c r="F13" s="114">
        <v>33075</v>
      </c>
      <c r="G13" s="114">
        <v>32780</v>
      </c>
      <c r="H13" s="140">
        <v>32672</v>
      </c>
      <c r="I13" s="115">
        <v>154</v>
      </c>
      <c r="J13" s="116">
        <v>0.47135161606268366</v>
      </c>
    </row>
    <row r="14" spans="1:15" s="110" customFormat="1" ht="12" customHeight="1" x14ac:dyDescent="0.2">
      <c r="A14" s="118"/>
      <c r="B14" s="119" t="s">
        <v>107</v>
      </c>
      <c r="C14" s="113">
        <v>46.737842968635917</v>
      </c>
      <c r="D14" s="115">
        <v>28805</v>
      </c>
      <c r="E14" s="114">
        <v>29152</v>
      </c>
      <c r="F14" s="114">
        <v>29241</v>
      </c>
      <c r="G14" s="114">
        <v>28938</v>
      </c>
      <c r="H14" s="140">
        <v>28869</v>
      </c>
      <c r="I14" s="115">
        <v>-64</v>
      </c>
      <c r="J14" s="116">
        <v>-0.22169108732550485</v>
      </c>
    </row>
    <row r="15" spans="1:15" s="110" customFormat="1" ht="12" customHeight="1" x14ac:dyDescent="0.2">
      <c r="A15" s="118" t="s">
        <v>105</v>
      </c>
      <c r="B15" s="121" t="s">
        <v>108</v>
      </c>
      <c r="C15" s="113">
        <v>7.1343966510360044</v>
      </c>
      <c r="D15" s="115">
        <v>4397</v>
      </c>
      <c r="E15" s="114">
        <v>4481</v>
      </c>
      <c r="F15" s="114">
        <v>4494</v>
      </c>
      <c r="G15" s="114">
        <v>4079</v>
      </c>
      <c r="H15" s="140">
        <v>4178</v>
      </c>
      <c r="I15" s="115">
        <v>219</v>
      </c>
      <c r="J15" s="116">
        <v>5.2417424605074201</v>
      </c>
    </row>
    <row r="16" spans="1:15" s="110" customFormat="1" ht="12" customHeight="1" x14ac:dyDescent="0.2">
      <c r="A16" s="118"/>
      <c r="B16" s="121" t="s">
        <v>109</v>
      </c>
      <c r="C16" s="113">
        <v>67.503366812156216</v>
      </c>
      <c r="D16" s="115">
        <v>41603</v>
      </c>
      <c r="E16" s="114">
        <v>41924</v>
      </c>
      <c r="F16" s="114">
        <v>42245</v>
      </c>
      <c r="G16" s="114">
        <v>42286</v>
      </c>
      <c r="H16" s="140">
        <v>42265</v>
      </c>
      <c r="I16" s="115">
        <v>-662</v>
      </c>
      <c r="J16" s="116">
        <v>-1.566307819708979</v>
      </c>
    </row>
    <row r="17" spans="1:10" s="110" customFormat="1" ht="12" customHeight="1" x14ac:dyDescent="0.2">
      <c r="A17" s="118"/>
      <c r="B17" s="121" t="s">
        <v>110</v>
      </c>
      <c r="C17" s="113">
        <v>24.182635362074279</v>
      </c>
      <c r="D17" s="115">
        <v>14904</v>
      </c>
      <c r="E17" s="114">
        <v>14846</v>
      </c>
      <c r="F17" s="114">
        <v>14852</v>
      </c>
      <c r="G17" s="114">
        <v>14665</v>
      </c>
      <c r="H17" s="140">
        <v>14441</v>
      </c>
      <c r="I17" s="115">
        <v>463</v>
      </c>
      <c r="J17" s="116">
        <v>3.2061491586455233</v>
      </c>
    </row>
    <row r="18" spans="1:10" s="110" customFormat="1" ht="12" customHeight="1" x14ac:dyDescent="0.2">
      <c r="A18" s="120"/>
      <c r="B18" s="121" t="s">
        <v>111</v>
      </c>
      <c r="C18" s="113">
        <v>1.1796011747334945</v>
      </c>
      <c r="D18" s="115">
        <v>727</v>
      </c>
      <c r="E18" s="114">
        <v>751</v>
      </c>
      <c r="F18" s="114">
        <v>725</v>
      </c>
      <c r="G18" s="114">
        <v>688</v>
      </c>
      <c r="H18" s="140">
        <v>657</v>
      </c>
      <c r="I18" s="115">
        <v>70</v>
      </c>
      <c r="J18" s="116">
        <v>10.654490106544902</v>
      </c>
    </row>
    <row r="19" spans="1:10" s="110" customFormat="1" ht="12" customHeight="1" x14ac:dyDescent="0.2">
      <c r="A19" s="120"/>
      <c r="B19" s="121" t="s">
        <v>112</v>
      </c>
      <c r="C19" s="113">
        <v>0.32775713520793109</v>
      </c>
      <c r="D19" s="115">
        <v>202</v>
      </c>
      <c r="E19" s="114">
        <v>204</v>
      </c>
      <c r="F19" s="114">
        <v>216</v>
      </c>
      <c r="G19" s="114">
        <v>187</v>
      </c>
      <c r="H19" s="140">
        <v>172</v>
      </c>
      <c r="I19" s="115">
        <v>30</v>
      </c>
      <c r="J19" s="116">
        <v>17.441860465116278</v>
      </c>
    </row>
    <row r="20" spans="1:10" s="110" customFormat="1" ht="12" customHeight="1" x14ac:dyDescent="0.2">
      <c r="A20" s="118" t="s">
        <v>113</v>
      </c>
      <c r="B20" s="119" t="s">
        <v>181</v>
      </c>
      <c r="C20" s="113">
        <v>66.911132384676549</v>
      </c>
      <c r="D20" s="115">
        <v>41238</v>
      </c>
      <c r="E20" s="114">
        <v>41415</v>
      </c>
      <c r="F20" s="114">
        <v>41831</v>
      </c>
      <c r="G20" s="114">
        <v>41560</v>
      </c>
      <c r="H20" s="140">
        <v>41582</v>
      </c>
      <c r="I20" s="115">
        <v>-344</v>
      </c>
      <c r="J20" s="116">
        <v>-0.82728103506324857</v>
      </c>
    </row>
    <row r="21" spans="1:10" s="110" customFormat="1" ht="12" customHeight="1" x14ac:dyDescent="0.2">
      <c r="A21" s="118"/>
      <c r="B21" s="119" t="s">
        <v>182</v>
      </c>
      <c r="C21" s="113">
        <v>33.088867615323458</v>
      </c>
      <c r="D21" s="115">
        <v>20393</v>
      </c>
      <c r="E21" s="114">
        <v>20587</v>
      </c>
      <c r="F21" s="114">
        <v>20485</v>
      </c>
      <c r="G21" s="114">
        <v>20158</v>
      </c>
      <c r="H21" s="140">
        <v>19959</v>
      </c>
      <c r="I21" s="115">
        <v>434</v>
      </c>
      <c r="J21" s="116">
        <v>2.1744576381582243</v>
      </c>
    </row>
    <row r="22" spans="1:10" s="110" customFormat="1" ht="12" customHeight="1" x14ac:dyDescent="0.2">
      <c r="A22" s="118" t="s">
        <v>113</v>
      </c>
      <c r="B22" s="119" t="s">
        <v>116</v>
      </c>
      <c r="C22" s="113">
        <v>91.969950187405686</v>
      </c>
      <c r="D22" s="115">
        <v>56682</v>
      </c>
      <c r="E22" s="114">
        <v>57267</v>
      </c>
      <c r="F22" s="114">
        <v>57594</v>
      </c>
      <c r="G22" s="114">
        <v>56998</v>
      </c>
      <c r="H22" s="140">
        <v>56944</v>
      </c>
      <c r="I22" s="115">
        <v>-262</v>
      </c>
      <c r="J22" s="116">
        <v>-0.46010115200899127</v>
      </c>
    </row>
    <row r="23" spans="1:10" s="110" customFormat="1" ht="12" customHeight="1" x14ac:dyDescent="0.2">
      <c r="A23" s="118"/>
      <c r="B23" s="119" t="s">
        <v>117</v>
      </c>
      <c r="C23" s="113">
        <v>7.9797504502604211</v>
      </c>
      <c r="D23" s="115">
        <v>4918</v>
      </c>
      <c r="E23" s="114">
        <v>4702</v>
      </c>
      <c r="F23" s="114">
        <v>4689</v>
      </c>
      <c r="G23" s="114">
        <v>4680</v>
      </c>
      <c r="H23" s="140">
        <v>4559</v>
      </c>
      <c r="I23" s="115">
        <v>359</v>
      </c>
      <c r="J23" s="116">
        <v>7.8745338890107481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87128</v>
      </c>
      <c r="E64" s="236">
        <v>87299</v>
      </c>
      <c r="F64" s="236">
        <v>87816</v>
      </c>
      <c r="G64" s="236">
        <v>86625</v>
      </c>
      <c r="H64" s="140">
        <v>86257</v>
      </c>
      <c r="I64" s="115">
        <v>871</v>
      </c>
      <c r="J64" s="116">
        <v>1.0097731198627358</v>
      </c>
    </row>
    <row r="65" spans="1:12" s="110" customFormat="1" ht="12" customHeight="1" x14ac:dyDescent="0.2">
      <c r="A65" s="118" t="s">
        <v>105</v>
      </c>
      <c r="B65" s="119" t="s">
        <v>106</v>
      </c>
      <c r="C65" s="113">
        <v>49.888669543659901</v>
      </c>
      <c r="D65" s="235">
        <v>43467</v>
      </c>
      <c r="E65" s="236">
        <v>43494</v>
      </c>
      <c r="F65" s="236">
        <v>43913</v>
      </c>
      <c r="G65" s="236">
        <v>43236</v>
      </c>
      <c r="H65" s="140">
        <v>43021</v>
      </c>
      <c r="I65" s="115">
        <v>446</v>
      </c>
      <c r="J65" s="116">
        <v>1.0367030055089375</v>
      </c>
    </row>
    <row r="66" spans="1:12" s="110" customFormat="1" ht="12" customHeight="1" x14ac:dyDescent="0.2">
      <c r="A66" s="118"/>
      <c r="B66" s="119" t="s">
        <v>107</v>
      </c>
      <c r="C66" s="113">
        <v>50.111330456340099</v>
      </c>
      <c r="D66" s="235">
        <v>43661</v>
      </c>
      <c r="E66" s="236">
        <v>43805</v>
      </c>
      <c r="F66" s="236">
        <v>43903</v>
      </c>
      <c r="G66" s="236">
        <v>43389</v>
      </c>
      <c r="H66" s="140">
        <v>43236</v>
      </c>
      <c r="I66" s="115">
        <v>425</v>
      </c>
      <c r="J66" s="116">
        <v>0.9829771486724026</v>
      </c>
    </row>
    <row r="67" spans="1:12" s="110" customFormat="1" ht="12" customHeight="1" x14ac:dyDescent="0.2">
      <c r="A67" s="118" t="s">
        <v>105</v>
      </c>
      <c r="B67" s="121" t="s">
        <v>108</v>
      </c>
      <c r="C67" s="113">
        <v>6.7280323202644388</v>
      </c>
      <c r="D67" s="235">
        <v>5862</v>
      </c>
      <c r="E67" s="236">
        <v>5995</v>
      </c>
      <c r="F67" s="236">
        <v>6029</v>
      </c>
      <c r="G67" s="236">
        <v>5386</v>
      </c>
      <c r="H67" s="140">
        <v>5480</v>
      </c>
      <c r="I67" s="115">
        <v>382</v>
      </c>
      <c r="J67" s="116">
        <v>6.9708029197080288</v>
      </c>
    </row>
    <row r="68" spans="1:12" s="110" customFormat="1" ht="12" customHeight="1" x14ac:dyDescent="0.2">
      <c r="A68" s="118"/>
      <c r="B68" s="121" t="s">
        <v>109</v>
      </c>
      <c r="C68" s="113">
        <v>66.240473785694604</v>
      </c>
      <c r="D68" s="235">
        <v>57714</v>
      </c>
      <c r="E68" s="236">
        <v>57932</v>
      </c>
      <c r="F68" s="236">
        <v>58494</v>
      </c>
      <c r="G68" s="236">
        <v>58390</v>
      </c>
      <c r="H68" s="140">
        <v>58353</v>
      </c>
      <c r="I68" s="115">
        <v>-639</v>
      </c>
      <c r="J68" s="116">
        <v>-1.0950593799804638</v>
      </c>
    </row>
    <row r="69" spans="1:12" s="110" customFormat="1" ht="12" customHeight="1" x14ac:dyDescent="0.2">
      <c r="A69" s="118"/>
      <c r="B69" s="121" t="s">
        <v>110</v>
      </c>
      <c r="C69" s="113">
        <v>25.816040767606282</v>
      </c>
      <c r="D69" s="235">
        <v>22493</v>
      </c>
      <c r="E69" s="236">
        <v>22318</v>
      </c>
      <c r="F69" s="236">
        <v>22237</v>
      </c>
      <c r="G69" s="236">
        <v>21864</v>
      </c>
      <c r="H69" s="140">
        <v>21474</v>
      </c>
      <c r="I69" s="115">
        <v>1019</v>
      </c>
      <c r="J69" s="116">
        <v>4.7452733538232277</v>
      </c>
    </row>
    <row r="70" spans="1:12" s="110" customFormat="1" ht="12" customHeight="1" x14ac:dyDescent="0.2">
      <c r="A70" s="120"/>
      <c r="B70" s="121" t="s">
        <v>111</v>
      </c>
      <c r="C70" s="113">
        <v>1.2154531264346708</v>
      </c>
      <c r="D70" s="235">
        <v>1059</v>
      </c>
      <c r="E70" s="236">
        <v>1054</v>
      </c>
      <c r="F70" s="236">
        <v>1056</v>
      </c>
      <c r="G70" s="236">
        <v>985</v>
      </c>
      <c r="H70" s="140">
        <v>950</v>
      </c>
      <c r="I70" s="115">
        <v>109</v>
      </c>
      <c r="J70" s="116">
        <v>11.473684210526315</v>
      </c>
    </row>
    <row r="71" spans="1:12" s="110" customFormat="1" ht="12" customHeight="1" x14ac:dyDescent="0.2">
      <c r="A71" s="120"/>
      <c r="B71" s="121" t="s">
        <v>112</v>
      </c>
      <c r="C71" s="113">
        <v>0.35350289229639154</v>
      </c>
      <c r="D71" s="235">
        <v>308</v>
      </c>
      <c r="E71" s="236">
        <v>316</v>
      </c>
      <c r="F71" s="236">
        <v>339</v>
      </c>
      <c r="G71" s="236">
        <v>283</v>
      </c>
      <c r="H71" s="140">
        <v>262</v>
      </c>
      <c r="I71" s="115">
        <v>46</v>
      </c>
      <c r="J71" s="116">
        <v>17.557251908396946</v>
      </c>
    </row>
    <row r="72" spans="1:12" s="110" customFormat="1" ht="12" customHeight="1" x14ac:dyDescent="0.2">
      <c r="A72" s="118" t="s">
        <v>113</v>
      </c>
      <c r="B72" s="119" t="s">
        <v>181</v>
      </c>
      <c r="C72" s="113">
        <v>69.665319988981722</v>
      </c>
      <c r="D72" s="235">
        <v>60698</v>
      </c>
      <c r="E72" s="236">
        <v>60903</v>
      </c>
      <c r="F72" s="236">
        <v>61416</v>
      </c>
      <c r="G72" s="236">
        <v>60689</v>
      </c>
      <c r="H72" s="140">
        <v>60648</v>
      </c>
      <c r="I72" s="115">
        <v>50</v>
      </c>
      <c r="J72" s="116">
        <v>8.2442949478960553E-2</v>
      </c>
    </row>
    <row r="73" spans="1:12" s="110" customFormat="1" ht="12" customHeight="1" x14ac:dyDescent="0.2">
      <c r="A73" s="118"/>
      <c r="B73" s="119" t="s">
        <v>182</v>
      </c>
      <c r="C73" s="113">
        <v>30.334680011018271</v>
      </c>
      <c r="D73" s="115">
        <v>26430</v>
      </c>
      <c r="E73" s="114">
        <v>26396</v>
      </c>
      <c r="F73" s="114">
        <v>26400</v>
      </c>
      <c r="G73" s="114">
        <v>25936</v>
      </c>
      <c r="H73" s="140">
        <v>25609</v>
      </c>
      <c r="I73" s="115">
        <v>821</v>
      </c>
      <c r="J73" s="116">
        <v>3.205904174313718</v>
      </c>
    </row>
    <row r="74" spans="1:12" s="110" customFormat="1" ht="12" customHeight="1" x14ac:dyDescent="0.2">
      <c r="A74" s="118" t="s">
        <v>113</v>
      </c>
      <c r="B74" s="119" t="s">
        <v>116</v>
      </c>
      <c r="C74" s="113">
        <v>95.9117620053255</v>
      </c>
      <c r="D74" s="115">
        <v>83566</v>
      </c>
      <c r="E74" s="114">
        <v>83866</v>
      </c>
      <c r="F74" s="114">
        <v>84384</v>
      </c>
      <c r="G74" s="114">
        <v>83143</v>
      </c>
      <c r="H74" s="140">
        <v>82833</v>
      </c>
      <c r="I74" s="115">
        <v>733</v>
      </c>
      <c r="J74" s="116">
        <v>0.88491301775862274</v>
      </c>
    </row>
    <row r="75" spans="1:12" s="110" customFormat="1" ht="12" customHeight="1" x14ac:dyDescent="0.2">
      <c r="A75" s="142"/>
      <c r="B75" s="124" t="s">
        <v>117</v>
      </c>
      <c r="C75" s="125">
        <v>4.0526581581122025</v>
      </c>
      <c r="D75" s="143">
        <v>3531</v>
      </c>
      <c r="E75" s="144">
        <v>3403</v>
      </c>
      <c r="F75" s="144">
        <v>3404</v>
      </c>
      <c r="G75" s="144">
        <v>3444</v>
      </c>
      <c r="H75" s="145">
        <v>3383</v>
      </c>
      <c r="I75" s="143">
        <v>148</v>
      </c>
      <c r="J75" s="146">
        <v>4.3748152527342592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61631</v>
      </c>
      <c r="G11" s="114">
        <v>62002</v>
      </c>
      <c r="H11" s="114">
        <v>62316</v>
      </c>
      <c r="I11" s="114">
        <v>61718</v>
      </c>
      <c r="J11" s="140">
        <v>61541</v>
      </c>
      <c r="K11" s="114">
        <v>90</v>
      </c>
      <c r="L11" s="116">
        <v>0.14624396743634324</v>
      </c>
    </row>
    <row r="12" spans="1:17" s="110" customFormat="1" ht="24.95" customHeight="1" x14ac:dyDescent="0.2">
      <c r="A12" s="604" t="s">
        <v>185</v>
      </c>
      <c r="B12" s="605"/>
      <c r="C12" s="605"/>
      <c r="D12" s="606"/>
      <c r="E12" s="113">
        <v>53.262157031364083</v>
      </c>
      <c r="F12" s="115">
        <v>32826</v>
      </c>
      <c r="G12" s="114">
        <v>32850</v>
      </c>
      <c r="H12" s="114">
        <v>33075</v>
      </c>
      <c r="I12" s="114">
        <v>32780</v>
      </c>
      <c r="J12" s="140">
        <v>32672</v>
      </c>
      <c r="K12" s="114">
        <v>154</v>
      </c>
      <c r="L12" s="116">
        <v>0.47135161606268366</v>
      </c>
    </row>
    <row r="13" spans="1:17" s="110" customFormat="1" ht="15" customHeight="1" x14ac:dyDescent="0.2">
      <c r="A13" s="120"/>
      <c r="B13" s="612" t="s">
        <v>107</v>
      </c>
      <c r="C13" s="612"/>
      <c r="E13" s="113">
        <v>46.737842968635917</v>
      </c>
      <c r="F13" s="115">
        <v>28805</v>
      </c>
      <c r="G13" s="114">
        <v>29152</v>
      </c>
      <c r="H13" s="114">
        <v>29241</v>
      </c>
      <c r="I13" s="114">
        <v>28938</v>
      </c>
      <c r="J13" s="140">
        <v>28869</v>
      </c>
      <c r="K13" s="114">
        <v>-64</v>
      </c>
      <c r="L13" s="116">
        <v>-0.22169108732550485</v>
      </c>
    </row>
    <row r="14" spans="1:17" s="110" customFormat="1" ht="24.95" customHeight="1" x14ac:dyDescent="0.2">
      <c r="A14" s="604" t="s">
        <v>186</v>
      </c>
      <c r="B14" s="605"/>
      <c r="C14" s="605"/>
      <c r="D14" s="606"/>
      <c r="E14" s="113">
        <v>7.1343966510360044</v>
      </c>
      <c r="F14" s="115">
        <v>4397</v>
      </c>
      <c r="G14" s="114">
        <v>4481</v>
      </c>
      <c r="H14" s="114">
        <v>4494</v>
      </c>
      <c r="I14" s="114">
        <v>4079</v>
      </c>
      <c r="J14" s="140">
        <v>4178</v>
      </c>
      <c r="K14" s="114">
        <v>219</v>
      </c>
      <c r="L14" s="116">
        <v>5.2417424605074201</v>
      </c>
    </row>
    <row r="15" spans="1:17" s="110" customFormat="1" ht="15" customHeight="1" x14ac:dyDescent="0.2">
      <c r="A15" s="120"/>
      <c r="B15" s="119"/>
      <c r="C15" s="258" t="s">
        <v>106</v>
      </c>
      <c r="E15" s="113">
        <v>61.86035933591085</v>
      </c>
      <c r="F15" s="115">
        <v>2720</v>
      </c>
      <c r="G15" s="114">
        <v>2757</v>
      </c>
      <c r="H15" s="114">
        <v>2821</v>
      </c>
      <c r="I15" s="114">
        <v>2529</v>
      </c>
      <c r="J15" s="140">
        <v>2593</v>
      </c>
      <c r="K15" s="114">
        <v>127</v>
      </c>
      <c r="L15" s="116">
        <v>4.8978017740069415</v>
      </c>
    </row>
    <row r="16" spans="1:17" s="110" customFormat="1" ht="15" customHeight="1" x14ac:dyDescent="0.2">
      <c r="A16" s="120"/>
      <c r="B16" s="119"/>
      <c r="C16" s="258" t="s">
        <v>107</v>
      </c>
      <c r="E16" s="113">
        <v>38.13964066408915</v>
      </c>
      <c r="F16" s="115">
        <v>1677</v>
      </c>
      <c r="G16" s="114">
        <v>1724</v>
      </c>
      <c r="H16" s="114">
        <v>1673</v>
      </c>
      <c r="I16" s="114">
        <v>1550</v>
      </c>
      <c r="J16" s="140">
        <v>1585</v>
      </c>
      <c r="K16" s="114">
        <v>92</v>
      </c>
      <c r="L16" s="116">
        <v>5.8044164037854893</v>
      </c>
    </row>
    <row r="17" spans="1:12" s="110" customFormat="1" ht="15" customHeight="1" x14ac:dyDescent="0.2">
      <c r="A17" s="120"/>
      <c r="B17" s="121" t="s">
        <v>109</v>
      </c>
      <c r="C17" s="258"/>
      <c r="E17" s="113">
        <v>67.503366812156216</v>
      </c>
      <c r="F17" s="115">
        <v>41603</v>
      </c>
      <c r="G17" s="114">
        <v>41924</v>
      </c>
      <c r="H17" s="114">
        <v>42245</v>
      </c>
      <c r="I17" s="114">
        <v>42286</v>
      </c>
      <c r="J17" s="140">
        <v>42265</v>
      </c>
      <c r="K17" s="114">
        <v>-662</v>
      </c>
      <c r="L17" s="116">
        <v>-1.566307819708979</v>
      </c>
    </row>
    <row r="18" spans="1:12" s="110" customFormat="1" ht="15" customHeight="1" x14ac:dyDescent="0.2">
      <c r="A18" s="120"/>
      <c r="B18" s="119"/>
      <c r="C18" s="258" t="s">
        <v>106</v>
      </c>
      <c r="E18" s="113">
        <v>52.921664303055067</v>
      </c>
      <c r="F18" s="115">
        <v>22017</v>
      </c>
      <c r="G18" s="114">
        <v>22044</v>
      </c>
      <c r="H18" s="114">
        <v>22209</v>
      </c>
      <c r="I18" s="114">
        <v>22331</v>
      </c>
      <c r="J18" s="140">
        <v>22279</v>
      </c>
      <c r="K18" s="114">
        <v>-262</v>
      </c>
      <c r="L18" s="116">
        <v>-1.1759953319269267</v>
      </c>
    </row>
    <row r="19" spans="1:12" s="110" customFormat="1" ht="15" customHeight="1" x14ac:dyDescent="0.2">
      <c r="A19" s="120"/>
      <c r="B19" s="119"/>
      <c r="C19" s="258" t="s">
        <v>107</v>
      </c>
      <c r="E19" s="113">
        <v>47.078335696944933</v>
      </c>
      <c r="F19" s="115">
        <v>19586</v>
      </c>
      <c r="G19" s="114">
        <v>19880</v>
      </c>
      <c r="H19" s="114">
        <v>20036</v>
      </c>
      <c r="I19" s="114">
        <v>19955</v>
      </c>
      <c r="J19" s="140">
        <v>19986</v>
      </c>
      <c r="K19" s="114">
        <v>-400</v>
      </c>
      <c r="L19" s="116">
        <v>-2.0014009806864808</v>
      </c>
    </row>
    <row r="20" spans="1:12" s="110" customFormat="1" ht="15" customHeight="1" x14ac:dyDescent="0.2">
      <c r="A20" s="120"/>
      <c r="B20" s="121" t="s">
        <v>110</v>
      </c>
      <c r="C20" s="258"/>
      <c r="E20" s="113">
        <v>24.182635362074279</v>
      </c>
      <c r="F20" s="115">
        <v>14904</v>
      </c>
      <c r="G20" s="114">
        <v>14846</v>
      </c>
      <c r="H20" s="114">
        <v>14852</v>
      </c>
      <c r="I20" s="114">
        <v>14665</v>
      </c>
      <c r="J20" s="140">
        <v>14441</v>
      </c>
      <c r="K20" s="114">
        <v>463</v>
      </c>
      <c r="L20" s="116">
        <v>3.2061491586455233</v>
      </c>
    </row>
    <row r="21" spans="1:12" s="110" customFormat="1" ht="15" customHeight="1" x14ac:dyDescent="0.2">
      <c r="A21" s="120"/>
      <c r="B21" s="119"/>
      <c r="C21" s="258" t="s">
        <v>106</v>
      </c>
      <c r="E21" s="113">
        <v>51.241277509393448</v>
      </c>
      <c r="F21" s="115">
        <v>7637</v>
      </c>
      <c r="G21" s="114">
        <v>7572</v>
      </c>
      <c r="H21" s="114">
        <v>7593</v>
      </c>
      <c r="I21" s="114">
        <v>7487</v>
      </c>
      <c r="J21" s="140">
        <v>7392</v>
      </c>
      <c r="K21" s="114">
        <v>245</v>
      </c>
      <c r="L21" s="116">
        <v>3.3143939393939394</v>
      </c>
    </row>
    <row r="22" spans="1:12" s="110" customFormat="1" ht="15" customHeight="1" x14ac:dyDescent="0.2">
      <c r="A22" s="120"/>
      <c r="B22" s="119"/>
      <c r="C22" s="258" t="s">
        <v>107</v>
      </c>
      <c r="E22" s="113">
        <v>48.758722490606552</v>
      </c>
      <c r="F22" s="115">
        <v>7267</v>
      </c>
      <c r="G22" s="114">
        <v>7274</v>
      </c>
      <c r="H22" s="114">
        <v>7259</v>
      </c>
      <c r="I22" s="114">
        <v>7178</v>
      </c>
      <c r="J22" s="140">
        <v>7049</v>
      </c>
      <c r="K22" s="114">
        <v>218</v>
      </c>
      <c r="L22" s="116">
        <v>3.0926372535111364</v>
      </c>
    </row>
    <row r="23" spans="1:12" s="110" customFormat="1" ht="15" customHeight="1" x14ac:dyDescent="0.2">
      <c r="A23" s="120"/>
      <c r="B23" s="121" t="s">
        <v>111</v>
      </c>
      <c r="C23" s="258"/>
      <c r="E23" s="113">
        <v>1.1796011747334945</v>
      </c>
      <c r="F23" s="115">
        <v>727</v>
      </c>
      <c r="G23" s="114">
        <v>751</v>
      </c>
      <c r="H23" s="114">
        <v>725</v>
      </c>
      <c r="I23" s="114">
        <v>688</v>
      </c>
      <c r="J23" s="140">
        <v>657</v>
      </c>
      <c r="K23" s="114">
        <v>70</v>
      </c>
      <c r="L23" s="116">
        <v>10.654490106544902</v>
      </c>
    </row>
    <row r="24" spans="1:12" s="110" customFormat="1" ht="15" customHeight="1" x14ac:dyDescent="0.2">
      <c r="A24" s="120"/>
      <c r="B24" s="119"/>
      <c r="C24" s="258" t="s">
        <v>106</v>
      </c>
      <c r="E24" s="113">
        <v>62.173314993122418</v>
      </c>
      <c r="F24" s="115">
        <v>452</v>
      </c>
      <c r="G24" s="114">
        <v>477</v>
      </c>
      <c r="H24" s="114">
        <v>452</v>
      </c>
      <c r="I24" s="114">
        <v>433</v>
      </c>
      <c r="J24" s="140">
        <v>408</v>
      </c>
      <c r="K24" s="114">
        <v>44</v>
      </c>
      <c r="L24" s="116">
        <v>10.784313725490197</v>
      </c>
    </row>
    <row r="25" spans="1:12" s="110" customFormat="1" ht="15" customHeight="1" x14ac:dyDescent="0.2">
      <c r="A25" s="120"/>
      <c r="B25" s="119"/>
      <c r="C25" s="258" t="s">
        <v>107</v>
      </c>
      <c r="E25" s="113">
        <v>37.826685006877582</v>
      </c>
      <c r="F25" s="115">
        <v>275</v>
      </c>
      <c r="G25" s="114">
        <v>274</v>
      </c>
      <c r="H25" s="114">
        <v>273</v>
      </c>
      <c r="I25" s="114">
        <v>255</v>
      </c>
      <c r="J25" s="140">
        <v>249</v>
      </c>
      <c r="K25" s="114">
        <v>26</v>
      </c>
      <c r="L25" s="116">
        <v>10.441767068273093</v>
      </c>
    </row>
    <row r="26" spans="1:12" s="110" customFormat="1" ht="15" customHeight="1" x14ac:dyDescent="0.2">
      <c r="A26" s="120"/>
      <c r="C26" s="121" t="s">
        <v>187</v>
      </c>
      <c r="D26" s="110" t="s">
        <v>188</v>
      </c>
      <c r="E26" s="113">
        <v>0.32775713520793109</v>
      </c>
      <c r="F26" s="115">
        <v>202</v>
      </c>
      <c r="G26" s="114">
        <v>204</v>
      </c>
      <c r="H26" s="114">
        <v>216</v>
      </c>
      <c r="I26" s="114">
        <v>187</v>
      </c>
      <c r="J26" s="140">
        <v>172</v>
      </c>
      <c r="K26" s="114">
        <v>30</v>
      </c>
      <c r="L26" s="116">
        <v>17.441860465116278</v>
      </c>
    </row>
    <row r="27" spans="1:12" s="110" customFormat="1" ht="15" customHeight="1" x14ac:dyDescent="0.2">
      <c r="A27" s="120"/>
      <c r="B27" s="119"/>
      <c r="D27" s="259" t="s">
        <v>106</v>
      </c>
      <c r="E27" s="113">
        <v>52.970297029702969</v>
      </c>
      <c r="F27" s="115">
        <v>107</v>
      </c>
      <c r="G27" s="114">
        <v>124</v>
      </c>
      <c r="H27" s="114">
        <v>115</v>
      </c>
      <c r="I27" s="114">
        <v>100</v>
      </c>
      <c r="J27" s="140">
        <v>87</v>
      </c>
      <c r="K27" s="114">
        <v>20</v>
      </c>
      <c r="L27" s="116">
        <v>22.988505747126435</v>
      </c>
    </row>
    <row r="28" spans="1:12" s="110" customFormat="1" ht="15" customHeight="1" x14ac:dyDescent="0.2">
      <c r="A28" s="120"/>
      <c r="B28" s="119"/>
      <c r="D28" s="259" t="s">
        <v>107</v>
      </c>
      <c r="E28" s="113">
        <v>47.029702970297031</v>
      </c>
      <c r="F28" s="115">
        <v>95</v>
      </c>
      <c r="G28" s="114">
        <v>80</v>
      </c>
      <c r="H28" s="114">
        <v>101</v>
      </c>
      <c r="I28" s="114">
        <v>87</v>
      </c>
      <c r="J28" s="140">
        <v>85</v>
      </c>
      <c r="K28" s="114">
        <v>10</v>
      </c>
      <c r="L28" s="116">
        <v>11.764705882352942</v>
      </c>
    </row>
    <row r="29" spans="1:12" s="110" customFormat="1" ht="24.95" customHeight="1" x14ac:dyDescent="0.2">
      <c r="A29" s="604" t="s">
        <v>189</v>
      </c>
      <c r="B29" s="605"/>
      <c r="C29" s="605"/>
      <c r="D29" s="606"/>
      <c r="E29" s="113">
        <v>91.969950187405686</v>
      </c>
      <c r="F29" s="115">
        <v>56682</v>
      </c>
      <c r="G29" s="114">
        <v>57267</v>
      </c>
      <c r="H29" s="114">
        <v>57594</v>
      </c>
      <c r="I29" s="114">
        <v>56998</v>
      </c>
      <c r="J29" s="140">
        <v>56944</v>
      </c>
      <c r="K29" s="114">
        <v>-262</v>
      </c>
      <c r="L29" s="116">
        <v>-0.46010115200899127</v>
      </c>
    </row>
    <row r="30" spans="1:12" s="110" customFormat="1" ht="15" customHeight="1" x14ac:dyDescent="0.2">
      <c r="A30" s="120"/>
      <c r="B30" s="119"/>
      <c r="C30" s="258" t="s">
        <v>106</v>
      </c>
      <c r="E30" s="113">
        <v>52.289968596732649</v>
      </c>
      <c r="F30" s="115">
        <v>29639</v>
      </c>
      <c r="G30" s="114">
        <v>29861</v>
      </c>
      <c r="H30" s="114">
        <v>30082</v>
      </c>
      <c r="I30" s="114">
        <v>29771</v>
      </c>
      <c r="J30" s="140">
        <v>29744</v>
      </c>
      <c r="K30" s="114">
        <v>-105</v>
      </c>
      <c r="L30" s="116">
        <v>-0.35301237224314147</v>
      </c>
    </row>
    <row r="31" spans="1:12" s="110" customFormat="1" ht="15" customHeight="1" x14ac:dyDescent="0.2">
      <c r="A31" s="120"/>
      <c r="B31" s="119"/>
      <c r="C31" s="258" t="s">
        <v>107</v>
      </c>
      <c r="E31" s="113">
        <v>47.710031403267351</v>
      </c>
      <c r="F31" s="115">
        <v>27043</v>
      </c>
      <c r="G31" s="114">
        <v>27406</v>
      </c>
      <c r="H31" s="114">
        <v>27512</v>
      </c>
      <c r="I31" s="114">
        <v>27227</v>
      </c>
      <c r="J31" s="140">
        <v>27200</v>
      </c>
      <c r="K31" s="114">
        <v>-157</v>
      </c>
      <c r="L31" s="116">
        <v>-0.57720588235294112</v>
      </c>
    </row>
    <row r="32" spans="1:12" s="110" customFormat="1" ht="15" customHeight="1" x14ac:dyDescent="0.2">
      <c r="A32" s="120"/>
      <c r="B32" s="119" t="s">
        <v>117</v>
      </c>
      <c r="C32" s="258"/>
      <c r="E32" s="113">
        <v>7.9797504502604211</v>
      </c>
      <c r="F32" s="115">
        <v>4918</v>
      </c>
      <c r="G32" s="114">
        <v>4702</v>
      </c>
      <c r="H32" s="114">
        <v>4689</v>
      </c>
      <c r="I32" s="114">
        <v>4680</v>
      </c>
      <c r="J32" s="140">
        <v>4559</v>
      </c>
      <c r="K32" s="114">
        <v>359</v>
      </c>
      <c r="L32" s="116">
        <v>7.8745338890107481</v>
      </c>
    </row>
    <row r="33" spans="1:12" s="110" customFormat="1" ht="15" customHeight="1" x14ac:dyDescent="0.2">
      <c r="A33" s="120"/>
      <c r="B33" s="119"/>
      <c r="C33" s="258" t="s">
        <v>106</v>
      </c>
      <c r="E33" s="113">
        <v>64.396095973973161</v>
      </c>
      <c r="F33" s="115">
        <v>3167</v>
      </c>
      <c r="G33" s="114">
        <v>2965</v>
      </c>
      <c r="H33" s="114">
        <v>2970</v>
      </c>
      <c r="I33" s="114">
        <v>2981</v>
      </c>
      <c r="J33" s="140">
        <v>2902</v>
      </c>
      <c r="K33" s="114">
        <v>265</v>
      </c>
      <c r="L33" s="116">
        <v>9.1316333563059953</v>
      </c>
    </row>
    <row r="34" spans="1:12" s="110" customFormat="1" ht="15" customHeight="1" x14ac:dyDescent="0.2">
      <c r="A34" s="120"/>
      <c r="B34" s="119"/>
      <c r="C34" s="258" t="s">
        <v>107</v>
      </c>
      <c r="E34" s="113">
        <v>35.603904026026839</v>
      </c>
      <c r="F34" s="115">
        <v>1751</v>
      </c>
      <c r="G34" s="114">
        <v>1737</v>
      </c>
      <c r="H34" s="114">
        <v>1719</v>
      </c>
      <c r="I34" s="114">
        <v>1699</v>
      </c>
      <c r="J34" s="140">
        <v>1657</v>
      </c>
      <c r="K34" s="114">
        <v>94</v>
      </c>
      <c r="L34" s="116">
        <v>5.672902836451418</v>
      </c>
    </row>
    <row r="35" spans="1:12" s="110" customFormat="1" ht="24.95" customHeight="1" x14ac:dyDescent="0.2">
      <c r="A35" s="604" t="s">
        <v>190</v>
      </c>
      <c r="B35" s="605"/>
      <c r="C35" s="605"/>
      <c r="D35" s="606"/>
      <c r="E35" s="113">
        <v>66.911132384676549</v>
      </c>
      <c r="F35" s="115">
        <v>41238</v>
      </c>
      <c r="G35" s="114">
        <v>41415</v>
      </c>
      <c r="H35" s="114">
        <v>41831</v>
      </c>
      <c r="I35" s="114">
        <v>41560</v>
      </c>
      <c r="J35" s="140">
        <v>41582</v>
      </c>
      <c r="K35" s="114">
        <v>-344</v>
      </c>
      <c r="L35" s="116">
        <v>-0.82728103506324857</v>
      </c>
    </row>
    <row r="36" spans="1:12" s="110" customFormat="1" ht="15" customHeight="1" x14ac:dyDescent="0.2">
      <c r="A36" s="120"/>
      <c r="B36" s="119"/>
      <c r="C36" s="258" t="s">
        <v>106</v>
      </c>
      <c r="E36" s="113">
        <v>67.120131917163775</v>
      </c>
      <c r="F36" s="115">
        <v>27679</v>
      </c>
      <c r="G36" s="114">
        <v>27774</v>
      </c>
      <c r="H36" s="114">
        <v>28045</v>
      </c>
      <c r="I36" s="114">
        <v>27804</v>
      </c>
      <c r="J36" s="140">
        <v>27783</v>
      </c>
      <c r="K36" s="114">
        <v>-104</v>
      </c>
      <c r="L36" s="116">
        <v>-0.37432962603030628</v>
      </c>
    </row>
    <row r="37" spans="1:12" s="110" customFormat="1" ht="15" customHeight="1" x14ac:dyDescent="0.2">
      <c r="A37" s="120"/>
      <c r="B37" s="119"/>
      <c r="C37" s="258" t="s">
        <v>107</v>
      </c>
      <c r="E37" s="113">
        <v>32.879868082836218</v>
      </c>
      <c r="F37" s="115">
        <v>13559</v>
      </c>
      <c r="G37" s="114">
        <v>13641</v>
      </c>
      <c r="H37" s="114">
        <v>13786</v>
      </c>
      <c r="I37" s="114">
        <v>13756</v>
      </c>
      <c r="J37" s="140">
        <v>13799</v>
      </c>
      <c r="K37" s="114">
        <v>-240</v>
      </c>
      <c r="L37" s="116">
        <v>-1.7392564678599898</v>
      </c>
    </row>
    <row r="38" spans="1:12" s="110" customFormat="1" ht="15" customHeight="1" x14ac:dyDescent="0.2">
      <c r="A38" s="120"/>
      <c r="B38" s="119" t="s">
        <v>182</v>
      </c>
      <c r="C38" s="258"/>
      <c r="E38" s="113">
        <v>33.088867615323458</v>
      </c>
      <c r="F38" s="115">
        <v>20393</v>
      </c>
      <c r="G38" s="114">
        <v>20587</v>
      </c>
      <c r="H38" s="114">
        <v>20485</v>
      </c>
      <c r="I38" s="114">
        <v>20158</v>
      </c>
      <c r="J38" s="140">
        <v>19959</v>
      </c>
      <c r="K38" s="114">
        <v>434</v>
      </c>
      <c r="L38" s="116">
        <v>2.1744576381582243</v>
      </c>
    </row>
    <row r="39" spans="1:12" s="110" customFormat="1" ht="15" customHeight="1" x14ac:dyDescent="0.2">
      <c r="A39" s="120"/>
      <c r="B39" s="119"/>
      <c r="C39" s="258" t="s">
        <v>106</v>
      </c>
      <c r="E39" s="113">
        <v>25.239052616093758</v>
      </c>
      <c r="F39" s="115">
        <v>5147</v>
      </c>
      <c r="G39" s="114">
        <v>5076</v>
      </c>
      <c r="H39" s="114">
        <v>5030</v>
      </c>
      <c r="I39" s="114">
        <v>4976</v>
      </c>
      <c r="J39" s="140">
        <v>4889</v>
      </c>
      <c r="K39" s="114">
        <v>258</v>
      </c>
      <c r="L39" s="116">
        <v>5.277152791982</v>
      </c>
    </row>
    <row r="40" spans="1:12" s="110" customFormat="1" ht="15" customHeight="1" x14ac:dyDescent="0.2">
      <c r="A40" s="120"/>
      <c r="B40" s="119"/>
      <c r="C40" s="258" t="s">
        <v>107</v>
      </c>
      <c r="E40" s="113">
        <v>74.760947383906242</v>
      </c>
      <c r="F40" s="115">
        <v>15246</v>
      </c>
      <c r="G40" s="114">
        <v>15511</v>
      </c>
      <c r="H40" s="114">
        <v>15455</v>
      </c>
      <c r="I40" s="114">
        <v>15182</v>
      </c>
      <c r="J40" s="140">
        <v>15070</v>
      </c>
      <c r="K40" s="114">
        <v>176</v>
      </c>
      <c r="L40" s="116">
        <v>1.167883211678832</v>
      </c>
    </row>
    <row r="41" spans="1:12" s="110" customFormat="1" ht="24.75" customHeight="1" x14ac:dyDescent="0.2">
      <c r="A41" s="604" t="s">
        <v>517</v>
      </c>
      <c r="B41" s="605"/>
      <c r="C41" s="605"/>
      <c r="D41" s="606"/>
      <c r="E41" s="113">
        <v>3.0179617400334249</v>
      </c>
      <c r="F41" s="115">
        <v>1860</v>
      </c>
      <c r="G41" s="114">
        <v>2019</v>
      </c>
      <c r="H41" s="114">
        <v>1929</v>
      </c>
      <c r="I41" s="114">
        <v>1512</v>
      </c>
      <c r="J41" s="140">
        <v>1711</v>
      </c>
      <c r="K41" s="114">
        <v>149</v>
      </c>
      <c r="L41" s="116">
        <v>8.7083576855639979</v>
      </c>
    </row>
    <row r="42" spans="1:12" s="110" customFormat="1" ht="15" customHeight="1" x14ac:dyDescent="0.2">
      <c r="A42" s="120"/>
      <c r="B42" s="119"/>
      <c r="C42" s="258" t="s">
        <v>106</v>
      </c>
      <c r="E42" s="113">
        <v>64.3010752688172</v>
      </c>
      <c r="F42" s="115">
        <v>1196</v>
      </c>
      <c r="G42" s="114">
        <v>1322</v>
      </c>
      <c r="H42" s="114">
        <v>1284</v>
      </c>
      <c r="I42" s="114">
        <v>1003</v>
      </c>
      <c r="J42" s="140">
        <v>1121</v>
      </c>
      <c r="K42" s="114">
        <v>75</v>
      </c>
      <c r="L42" s="116">
        <v>6.6904549509366635</v>
      </c>
    </row>
    <row r="43" spans="1:12" s="110" customFormat="1" ht="15" customHeight="1" x14ac:dyDescent="0.2">
      <c r="A43" s="123"/>
      <c r="B43" s="124"/>
      <c r="C43" s="260" t="s">
        <v>107</v>
      </c>
      <c r="D43" s="261"/>
      <c r="E43" s="125">
        <v>35.698924731182792</v>
      </c>
      <c r="F43" s="143">
        <v>664</v>
      </c>
      <c r="G43" s="144">
        <v>697</v>
      </c>
      <c r="H43" s="144">
        <v>645</v>
      </c>
      <c r="I43" s="144">
        <v>509</v>
      </c>
      <c r="J43" s="145">
        <v>590</v>
      </c>
      <c r="K43" s="144">
        <v>74</v>
      </c>
      <c r="L43" s="146">
        <v>12.542372881355933</v>
      </c>
    </row>
    <row r="44" spans="1:12" s="110" customFormat="1" ht="45.75" customHeight="1" x14ac:dyDescent="0.2">
      <c r="A44" s="604" t="s">
        <v>191</v>
      </c>
      <c r="B44" s="605"/>
      <c r="C44" s="605"/>
      <c r="D44" s="606"/>
      <c r="E44" s="113">
        <v>0.52246434424234556</v>
      </c>
      <c r="F44" s="115">
        <v>322</v>
      </c>
      <c r="G44" s="114">
        <v>320</v>
      </c>
      <c r="H44" s="114">
        <v>322</v>
      </c>
      <c r="I44" s="114">
        <v>313</v>
      </c>
      <c r="J44" s="140">
        <v>306</v>
      </c>
      <c r="K44" s="114">
        <v>16</v>
      </c>
      <c r="L44" s="116">
        <v>5.2287581699346406</v>
      </c>
    </row>
    <row r="45" spans="1:12" s="110" customFormat="1" ht="15" customHeight="1" x14ac:dyDescent="0.2">
      <c r="A45" s="120"/>
      <c r="B45" s="119"/>
      <c r="C45" s="258" t="s">
        <v>106</v>
      </c>
      <c r="E45" s="113">
        <v>56.211180124223603</v>
      </c>
      <c r="F45" s="115">
        <v>181</v>
      </c>
      <c r="G45" s="114">
        <v>181</v>
      </c>
      <c r="H45" s="114">
        <v>182</v>
      </c>
      <c r="I45" s="114">
        <v>179</v>
      </c>
      <c r="J45" s="140">
        <v>174</v>
      </c>
      <c r="K45" s="114">
        <v>7</v>
      </c>
      <c r="L45" s="116">
        <v>4.0229885057471266</v>
      </c>
    </row>
    <row r="46" spans="1:12" s="110" customFormat="1" ht="15" customHeight="1" x14ac:dyDescent="0.2">
      <c r="A46" s="123"/>
      <c r="B46" s="124"/>
      <c r="C46" s="260" t="s">
        <v>107</v>
      </c>
      <c r="D46" s="261"/>
      <c r="E46" s="125">
        <v>43.788819875776397</v>
      </c>
      <c r="F46" s="143">
        <v>141</v>
      </c>
      <c r="G46" s="144">
        <v>139</v>
      </c>
      <c r="H46" s="144">
        <v>140</v>
      </c>
      <c r="I46" s="144">
        <v>134</v>
      </c>
      <c r="J46" s="145">
        <v>132</v>
      </c>
      <c r="K46" s="144">
        <v>9</v>
      </c>
      <c r="L46" s="146">
        <v>6.8181818181818183</v>
      </c>
    </row>
    <row r="47" spans="1:12" s="110" customFormat="1" ht="39" customHeight="1" x14ac:dyDescent="0.2">
      <c r="A47" s="604" t="s">
        <v>518</v>
      </c>
      <c r="B47" s="607"/>
      <c r="C47" s="607"/>
      <c r="D47" s="608"/>
      <c r="E47" s="113">
        <v>0.15901088737810518</v>
      </c>
      <c r="F47" s="115">
        <v>98</v>
      </c>
      <c r="G47" s="114">
        <v>89</v>
      </c>
      <c r="H47" s="114">
        <v>80</v>
      </c>
      <c r="I47" s="114">
        <v>84</v>
      </c>
      <c r="J47" s="140">
        <v>92</v>
      </c>
      <c r="K47" s="114">
        <v>6</v>
      </c>
      <c r="L47" s="116">
        <v>6.5217391304347823</v>
      </c>
    </row>
    <row r="48" spans="1:12" s="110" customFormat="1" ht="15" customHeight="1" x14ac:dyDescent="0.2">
      <c r="A48" s="120"/>
      <c r="B48" s="119"/>
      <c r="C48" s="258" t="s">
        <v>106</v>
      </c>
      <c r="E48" s="113">
        <v>47.95918367346939</v>
      </c>
      <c r="F48" s="115">
        <v>47</v>
      </c>
      <c r="G48" s="114">
        <v>45</v>
      </c>
      <c r="H48" s="114">
        <v>38</v>
      </c>
      <c r="I48" s="114">
        <v>38</v>
      </c>
      <c r="J48" s="140">
        <v>38</v>
      </c>
      <c r="K48" s="114">
        <v>9</v>
      </c>
      <c r="L48" s="116">
        <v>23.684210526315791</v>
      </c>
    </row>
    <row r="49" spans="1:12" s="110" customFormat="1" ht="15" customHeight="1" x14ac:dyDescent="0.2">
      <c r="A49" s="123"/>
      <c r="B49" s="124"/>
      <c r="C49" s="260" t="s">
        <v>107</v>
      </c>
      <c r="D49" s="261"/>
      <c r="E49" s="125">
        <v>52.04081632653061</v>
      </c>
      <c r="F49" s="143">
        <v>51</v>
      </c>
      <c r="G49" s="144">
        <v>44</v>
      </c>
      <c r="H49" s="144">
        <v>42</v>
      </c>
      <c r="I49" s="144">
        <v>46</v>
      </c>
      <c r="J49" s="145">
        <v>54</v>
      </c>
      <c r="K49" s="144">
        <v>-3</v>
      </c>
      <c r="L49" s="146">
        <v>-5.5555555555555554</v>
      </c>
    </row>
    <row r="50" spans="1:12" s="110" customFormat="1" ht="24.95" customHeight="1" x14ac:dyDescent="0.2">
      <c r="A50" s="609" t="s">
        <v>192</v>
      </c>
      <c r="B50" s="610"/>
      <c r="C50" s="610"/>
      <c r="D50" s="611"/>
      <c r="E50" s="262">
        <v>8.4616507926205973</v>
      </c>
      <c r="F50" s="263">
        <v>5215</v>
      </c>
      <c r="G50" s="264">
        <v>5310</v>
      </c>
      <c r="H50" s="264">
        <v>5247</v>
      </c>
      <c r="I50" s="264">
        <v>4957</v>
      </c>
      <c r="J50" s="265">
        <v>4921</v>
      </c>
      <c r="K50" s="263">
        <v>294</v>
      </c>
      <c r="L50" s="266">
        <v>5.9743954480796582</v>
      </c>
    </row>
    <row r="51" spans="1:12" s="110" customFormat="1" ht="15" customHeight="1" x14ac:dyDescent="0.2">
      <c r="A51" s="120"/>
      <c r="B51" s="119"/>
      <c r="C51" s="258" t="s">
        <v>106</v>
      </c>
      <c r="E51" s="113">
        <v>60.690316395014385</v>
      </c>
      <c r="F51" s="115">
        <v>3165</v>
      </c>
      <c r="G51" s="114">
        <v>3197</v>
      </c>
      <c r="H51" s="114">
        <v>3169</v>
      </c>
      <c r="I51" s="114">
        <v>2971</v>
      </c>
      <c r="J51" s="140">
        <v>2939</v>
      </c>
      <c r="K51" s="114">
        <v>226</v>
      </c>
      <c r="L51" s="116">
        <v>7.6896903708744473</v>
      </c>
    </row>
    <row r="52" spans="1:12" s="110" customFormat="1" ht="15" customHeight="1" x14ac:dyDescent="0.2">
      <c r="A52" s="120"/>
      <c r="B52" s="119"/>
      <c r="C52" s="258" t="s">
        <v>107</v>
      </c>
      <c r="E52" s="113">
        <v>39.309683604985615</v>
      </c>
      <c r="F52" s="115">
        <v>2050</v>
      </c>
      <c r="G52" s="114">
        <v>2113</v>
      </c>
      <c r="H52" s="114">
        <v>2078</v>
      </c>
      <c r="I52" s="114">
        <v>1986</v>
      </c>
      <c r="J52" s="140">
        <v>1982</v>
      </c>
      <c r="K52" s="114">
        <v>68</v>
      </c>
      <c r="L52" s="116">
        <v>3.4308779011099899</v>
      </c>
    </row>
    <row r="53" spans="1:12" s="110" customFormat="1" ht="15" customHeight="1" x14ac:dyDescent="0.2">
      <c r="A53" s="120"/>
      <c r="B53" s="119"/>
      <c r="C53" s="258" t="s">
        <v>187</v>
      </c>
      <c r="D53" s="110" t="s">
        <v>193</v>
      </c>
      <c r="E53" s="113">
        <v>25.675934803451582</v>
      </c>
      <c r="F53" s="115">
        <v>1339</v>
      </c>
      <c r="G53" s="114">
        <v>1504</v>
      </c>
      <c r="H53" s="114">
        <v>1433</v>
      </c>
      <c r="I53" s="114">
        <v>1083</v>
      </c>
      <c r="J53" s="140">
        <v>1190</v>
      </c>
      <c r="K53" s="114">
        <v>149</v>
      </c>
      <c r="L53" s="116">
        <v>12.521008403361344</v>
      </c>
    </row>
    <row r="54" spans="1:12" s="110" customFormat="1" ht="15" customHeight="1" x14ac:dyDescent="0.2">
      <c r="A54" s="120"/>
      <c r="B54" s="119"/>
      <c r="D54" s="267" t="s">
        <v>194</v>
      </c>
      <c r="E54" s="113">
        <v>65.496639283047045</v>
      </c>
      <c r="F54" s="115">
        <v>877</v>
      </c>
      <c r="G54" s="114">
        <v>993</v>
      </c>
      <c r="H54" s="114">
        <v>978</v>
      </c>
      <c r="I54" s="114">
        <v>732</v>
      </c>
      <c r="J54" s="140">
        <v>788</v>
      </c>
      <c r="K54" s="114">
        <v>89</v>
      </c>
      <c r="L54" s="116">
        <v>11.294416243654823</v>
      </c>
    </row>
    <row r="55" spans="1:12" s="110" customFormat="1" ht="15" customHeight="1" x14ac:dyDescent="0.2">
      <c r="A55" s="120"/>
      <c r="B55" s="119"/>
      <c r="D55" s="267" t="s">
        <v>195</v>
      </c>
      <c r="E55" s="113">
        <v>34.503360716952947</v>
      </c>
      <c r="F55" s="115">
        <v>462</v>
      </c>
      <c r="G55" s="114">
        <v>511</v>
      </c>
      <c r="H55" s="114">
        <v>455</v>
      </c>
      <c r="I55" s="114">
        <v>351</v>
      </c>
      <c r="J55" s="140">
        <v>402</v>
      </c>
      <c r="K55" s="114">
        <v>60</v>
      </c>
      <c r="L55" s="116">
        <v>14.925373134328359</v>
      </c>
    </row>
    <row r="56" spans="1:12" s="110" customFormat="1" ht="15" customHeight="1" x14ac:dyDescent="0.2">
      <c r="A56" s="120"/>
      <c r="B56" s="119" t="s">
        <v>196</v>
      </c>
      <c r="C56" s="258"/>
      <c r="E56" s="113">
        <v>65.665006246856294</v>
      </c>
      <c r="F56" s="115">
        <v>40470</v>
      </c>
      <c r="G56" s="114">
        <v>40620</v>
      </c>
      <c r="H56" s="114">
        <v>40994</v>
      </c>
      <c r="I56" s="114">
        <v>40815</v>
      </c>
      <c r="J56" s="140">
        <v>40694</v>
      </c>
      <c r="K56" s="114">
        <v>-224</v>
      </c>
      <c r="L56" s="116">
        <v>-0.55044969774413921</v>
      </c>
    </row>
    <row r="57" spans="1:12" s="110" customFormat="1" ht="15" customHeight="1" x14ac:dyDescent="0.2">
      <c r="A57" s="120"/>
      <c r="B57" s="119"/>
      <c r="C57" s="258" t="s">
        <v>106</v>
      </c>
      <c r="E57" s="113">
        <v>52.646404744255001</v>
      </c>
      <c r="F57" s="115">
        <v>21306</v>
      </c>
      <c r="G57" s="114">
        <v>21345</v>
      </c>
      <c r="H57" s="114">
        <v>21532</v>
      </c>
      <c r="I57" s="114">
        <v>21469</v>
      </c>
      <c r="J57" s="140">
        <v>21406</v>
      </c>
      <c r="K57" s="114">
        <v>-100</v>
      </c>
      <c r="L57" s="116">
        <v>-0.46715874054003548</v>
      </c>
    </row>
    <row r="58" spans="1:12" s="110" customFormat="1" ht="15" customHeight="1" x14ac:dyDescent="0.2">
      <c r="A58" s="120"/>
      <c r="B58" s="119"/>
      <c r="C58" s="258" t="s">
        <v>107</v>
      </c>
      <c r="E58" s="113">
        <v>47.353595255744999</v>
      </c>
      <c r="F58" s="115">
        <v>19164</v>
      </c>
      <c r="G58" s="114">
        <v>19275</v>
      </c>
      <c r="H58" s="114">
        <v>19462</v>
      </c>
      <c r="I58" s="114">
        <v>19346</v>
      </c>
      <c r="J58" s="140">
        <v>19288</v>
      </c>
      <c r="K58" s="114">
        <v>-124</v>
      </c>
      <c r="L58" s="116">
        <v>-0.64288676897552888</v>
      </c>
    </row>
    <row r="59" spans="1:12" s="110" customFormat="1" ht="15" customHeight="1" x14ac:dyDescent="0.2">
      <c r="A59" s="120"/>
      <c r="B59" s="119"/>
      <c r="C59" s="258" t="s">
        <v>105</v>
      </c>
      <c r="D59" s="110" t="s">
        <v>197</v>
      </c>
      <c r="E59" s="113">
        <v>91.675315048183833</v>
      </c>
      <c r="F59" s="115">
        <v>37101</v>
      </c>
      <c r="G59" s="114">
        <v>37233</v>
      </c>
      <c r="H59" s="114">
        <v>37604</v>
      </c>
      <c r="I59" s="114">
        <v>37430</v>
      </c>
      <c r="J59" s="140">
        <v>37338</v>
      </c>
      <c r="K59" s="114">
        <v>-237</v>
      </c>
      <c r="L59" s="116">
        <v>-0.63474208581070224</v>
      </c>
    </row>
    <row r="60" spans="1:12" s="110" customFormat="1" ht="15" customHeight="1" x14ac:dyDescent="0.2">
      <c r="A60" s="120"/>
      <c r="B60" s="119"/>
      <c r="C60" s="258"/>
      <c r="D60" s="267" t="s">
        <v>198</v>
      </c>
      <c r="E60" s="113">
        <v>52.699388156653463</v>
      </c>
      <c r="F60" s="115">
        <v>19552</v>
      </c>
      <c r="G60" s="114">
        <v>19578</v>
      </c>
      <c r="H60" s="114">
        <v>19764</v>
      </c>
      <c r="I60" s="114">
        <v>19702</v>
      </c>
      <c r="J60" s="140">
        <v>19663</v>
      </c>
      <c r="K60" s="114">
        <v>-111</v>
      </c>
      <c r="L60" s="116">
        <v>-0.56451202766617503</v>
      </c>
    </row>
    <row r="61" spans="1:12" s="110" customFormat="1" ht="15" customHeight="1" x14ac:dyDescent="0.2">
      <c r="A61" s="120"/>
      <c r="B61" s="119"/>
      <c r="C61" s="258"/>
      <c r="D61" s="267" t="s">
        <v>199</v>
      </c>
      <c r="E61" s="113">
        <v>47.300611843346537</v>
      </c>
      <c r="F61" s="115">
        <v>17549</v>
      </c>
      <c r="G61" s="114">
        <v>17655</v>
      </c>
      <c r="H61" s="114">
        <v>17840</v>
      </c>
      <c r="I61" s="114">
        <v>17728</v>
      </c>
      <c r="J61" s="140">
        <v>17675</v>
      </c>
      <c r="K61" s="114">
        <v>-126</v>
      </c>
      <c r="L61" s="116">
        <v>-0.71287128712871284</v>
      </c>
    </row>
    <row r="62" spans="1:12" s="110" customFormat="1" ht="15" customHeight="1" x14ac:dyDescent="0.2">
      <c r="A62" s="120"/>
      <c r="B62" s="119"/>
      <c r="C62" s="258"/>
      <c r="D62" s="258" t="s">
        <v>200</v>
      </c>
      <c r="E62" s="113">
        <v>8.3246849518161596</v>
      </c>
      <c r="F62" s="115">
        <v>3369</v>
      </c>
      <c r="G62" s="114">
        <v>3387</v>
      </c>
      <c r="H62" s="114">
        <v>3390</v>
      </c>
      <c r="I62" s="114">
        <v>3385</v>
      </c>
      <c r="J62" s="140">
        <v>3356</v>
      </c>
      <c r="K62" s="114">
        <v>13</v>
      </c>
      <c r="L62" s="116">
        <v>0.3873659117997616</v>
      </c>
    </row>
    <row r="63" spans="1:12" s="110" customFormat="1" ht="15" customHeight="1" x14ac:dyDescent="0.2">
      <c r="A63" s="120"/>
      <c r="B63" s="119"/>
      <c r="C63" s="258"/>
      <c r="D63" s="267" t="s">
        <v>198</v>
      </c>
      <c r="E63" s="113">
        <v>52.062926684476103</v>
      </c>
      <c r="F63" s="115">
        <v>1754</v>
      </c>
      <c r="G63" s="114">
        <v>1767</v>
      </c>
      <c r="H63" s="114">
        <v>1768</v>
      </c>
      <c r="I63" s="114">
        <v>1767</v>
      </c>
      <c r="J63" s="140">
        <v>1743</v>
      </c>
      <c r="K63" s="114">
        <v>11</v>
      </c>
      <c r="L63" s="116">
        <v>0.63109581181870333</v>
      </c>
    </row>
    <row r="64" spans="1:12" s="110" customFormat="1" ht="15" customHeight="1" x14ac:dyDescent="0.2">
      <c r="A64" s="120"/>
      <c r="B64" s="119"/>
      <c r="C64" s="258"/>
      <c r="D64" s="267" t="s">
        <v>199</v>
      </c>
      <c r="E64" s="113">
        <v>47.937073315523897</v>
      </c>
      <c r="F64" s="115">
        <v>1615</v>
      </c>
      <c r="G64" s="114">
        <v>1620</v>
      </c>
      <c r="H64" s="114">
        <v>1622</v>
      </c>
      <c r="I64" s="114">
        <v>1618</v>
      </c>
      <c r="J64" s="140">
        <v>1613</v>
      </c>
      <c r="K64" s="114">
        <v>2</v>
      </c>
      <c r="L64" s="116">
        <v>0.12399256044637322</v>
      </c>
    </row>
    <row r="65" spans="1:12" s="110" customFormat="1" ht="15" customHeight="1" x14ac:dyDescent="0.2">
      <c r="A65" s="120"/>
      <c r="B65" s="119" t="s">
        <v>201</v>
      </c>
      <c r="C65" s="258"/>
      <c r="E65" s="113">
        <v>14.025409290778992</v>
      </c>
      <c r="F65" s="115">
        <v>8644</v>
      </c>
      <c r="G65" s="114">
        <v>8633</v>
      </c>
      <c r="H65" s="114">
        <v>8514</v>
      </c>
      <c r="I65" s="114">
        <v>8386</v>
      </c>
      <c r="J65" s="140">
        <v>8382</v>
      </c>
      <c r="K65" s="114">
        <v>262</v>
      </c>
      <c r="L65" s="116">
        <v>3.1257456454306847</v>
      </c>
    </row>
    <row r="66" spans="1:12" s="110" customFormat="1" ht="15" customHeight="1" x14ac:dyDescent="0.2">
      <c r="A66" s="120"/>
      <c r="B66" s="119"/>
      <c r="C66" s="258" t="s">
        <v>106</v>
      </c>
      <c r="E66" s="113">
        <v>46.749190189726981</v>
      </c>
      <c r="F66" s="115">
        <v>4041</v>
      </c>
      <c r="G66" s="114">
        <v>4019</v>
      </c>
      <c r="H66" s="114">
        <v>3960</v>
      </c>
      <c r="I66" s="114">
        <v>3918</v>
      </c>
      <c r="J66" s="140">
        <v>3920</v>
      </c>
      <c r="K66" s="114">
        <v>121</v>
      </c>
      <c r="L66" s="116">
        <v>3.0867346938775508</v>
      </c>
    </row>
    <row r="67" spans="1:12" s="110" customFormat="1" ht="15" customHeight="1" x14ac:dyDescent="0.2">
      <c r="A67" s="120"/>
      <c r="B67" s="119"/>
      <c r="C67" s="258" t="s">
        <v>107</v>
      </c>
      <c r="E67" s="113">
        <v>53.250809810273019</v>
      </c>
      <c r="F67" s="115">
        <v>4603</v>
      </c>
      <c r="G67" s="114">
        <v>4614</v>
      </c>
      <c r="H67" s="114">
        <v>4554</v>
      </c>
      <c r="I67" s="114">
        <v>4468</v>
      </c>
      <c r="J67" s="140">
        <v>4462</v>
      </c>
      <c r="K67" s="114">
        <v>141</v>
      </c>
      <c r="L67" s="116">
        <v>3.1600179291797401</v>
      </c>
    </row>
    <row r="68" spans="1:12" s="110" customFormat="1" ht="15" customHeight="1" x14ac:dyDescent="0.2">
      <c r="A68" s="120"/>
      <c r="B68" s="119"/>
      <c r="C68" s="258" t="s">
        <v>105</v>
      </c>
      <c r="D68" s="110" t="s">
        <v>202</v>
      </c>
      <c r="E68" s="113">
        <v>16.948172142526609</v>
      </c>
      <c r="F68" s="115">
        <v>1465</v>
      </c>
      <c r="G68" s="114">
        <v>1446</v>
      </c>
      <c r="H68" s="114">
        <v>1377</v>
      </c>
      <c r="I68" s="114">
        <v>1328</v>
      </c>
      <c r="J68" s="140">
        <v>1312</v>
      </c>
      <c r="K68" s="114">
        <v>153</v>
      </c>
      <c r="L68" s="116">
        <v>11.661585365853659</v>
      </c>
    </row>
    <row r="69" spans="1:12" s="110" customFormat="1" ht="15" customHeight="1" x14ac:dyDescent="0.2">
      <c r="A69" s="120"/>
      <c r="B69" s="119"/>
      <c r="C69" s="258"/>
      <c r="D69" s="267" t="s">
        <v>198</v>
      </c>
      <c r="E69" s="113">
        <v>44.914675767918091</v>
      </c>
      <c r="F69" s="115">
        <v>658</v>
      </c>
      <c r="G69" s="114">
        <v>651</v>
      </c>
      <c r="H69" s="114">
        <v>625</v>
      </c>
      <c r="I69" s="114">
        <v>617</v>
      </c>
      <c r="J69" s="140">
        <v>612</v>
      </c>
      <c r="K69" s="114">
        <v>46</v>
      </c>
      <c r="L69" s="116">
        <v>7.5163398692810457</v>
      </c>
    </row>
    <row r="70" spans="1:12" s="110" customFormat="1" ht="15" customHeight="1" x14ac:dyDescent="0.2">
      <c r="A70" s="120"/>
      <c r="B70" s="119"/>
      <c r="C70" s="258"/>
      <c r="D70" s="267" t="s">
        <v>199</v>
      </c>
      <c r="E70" s="113">
        <v>55.085324232081909</v>
      </c>
      <c r="F70" s="115">
        <v>807</v>
      </c>
      <c r="G70" s="114">
        <v>795</v>
      </c>
      <c r="H70" s="114">
        <v>752</v>
      </c>
      <c r="I70" s="114">
        <v>711</v>
      </c>
      <c r="J70" s="140">
        <v>700</v>
      </c>
      <c r="K70" s="114">
        <v>107</v>
      </c>
      <c r="L70" s="116">
        <v>15.285714285714286</v>
      </c>
    </row>
    <row r="71" spans="1:12" s="110" customFormat="1" ht="15" customHeight="1" x14ac:dyDescent="0.2">
      <c r="A71" s="120"/>
      <c r="B71" s="119"/>
      <c r="C71" s="258"/>
      <c r="D71" s="110" t="s">
        <v>203</v>
      </c>
      <c r="E71" s="113">
        <v>76.781582600647852</v>
      </c>
      <c r="F71" s="115">
        <v>6637</v>
      </c>
      <c r="G71" s="114">
        <v>6659</v>
      </c>
      <c r="H71" s="114">
        <v>6628</v>
      </c>
      <c r="I71" s="114">
        <v>6551</v>
      </c>
      <c r="J71" s="140">
        <v>6557</v>
      </c>
      <c r="K71" s="114">
        <v>80</v>
      </c>
      <c r="L71" s="116">
        <v>1.220070154033857</v>
      </c>
    </row>
    <row r="72" spans="1:12" s="110" customFormat="1" ht="15" customHeight="1" x14ac:dyDescent="0.2">
      <c r="A72" s="120"/>
      <c r="B72" s="119"/>
      <c r="C72" s="258"/>
      <c r="D72" s="267" t="s">
        <v>198</v>
      </c>
      <c r="E72" s="113">
        <v>46.511978303450356</v>
      </c>
      <c r="F72" s="115">
        <v>3087</v>
      </c>
      <c r="G72" s="114">
        <v>3080</v>
      </c>
      <c r="H72" s="114">
        <v>3059</v>
      </c>
      <c r="I72" s="114">
        <v>3029</v>
      </c>
      <c r="J72" s="140">
        <v>3028</v>
      </c>
      <c r="K72" s="114">
        <v>59</v>
      </c>
      <c r="L72" s="116">
        <v>1.9484808454425364</v>
      </c>
    </row>
    <row r="73" spans="1:12" s="110" customFormat="1" ht="15" customHeight="1" x14ac:dyDescent="0.2">
      <c r="A73" s="120"/>
      <c r="B73" s="119"/>
      <c r="C73" s="258"/>
      <c r="D73" s="267" t="s">
        <v>199</v>
      </c>
      <c r="E73" s="113">
        <v>53.488021696549644</v>
      </c>
      <c r="F73" s="115">
        <v>3550</v>
      </c>
      <c r="G73" s="114">
        <v>3579</v>
      </c>
      <c r="H73" s="114">
        <v>3569</v>
      </c>
      <c r="I73" s="114">
        <v>3522</v>
      </c>
      <c r="J73" s="140">
        <v>3529</v>
      </c>
      <c r="K73" s="114">
        <v>21</v>
      </c>
      <c r="L73" s="116">
        <v>0.59506942476622271</v>
      </c>
    </row>
    <row r="74" spans="1:12" s="110" customFormat="1" ht="15" customHeight="1" x14ac:dyDescent="0.2">
      <c r="A74" s="120"/>
      <c r="B74" s="119"/>
      <c r="C74" s="258"/>
      <c r="D74" s="110" t="s">
        <v>204</v>
      </c>
      <c r="E74" s="113">
        <v>6.270245256825544</v>
      </c>
      <c r="F74" s="115">
        <v>542</v>
      </c>
      <c r="G74" s="114">
        <v>528</v>
      </c>
      <c r="H74" s="114">
        <v>509</v>
      </c>
      <c r="I74" s="114">
        <v>507</v>
      </c>
      <c r="J74" s="140">
        <v>513</v>
      </c>
      <c r="K74" s="114">
        <v>29</v>
      </c>
      <c r="L74" s="116">
        <v>5.6530214424951266</v>
      </c>
    </row>
    <row r="75" spans="1:12" s="110" customFormat="1" ht="15" customHeight="1" x14ac:dyDescent="0.2">
      <c r="A75" s="120"/>
      <c r="B75" s="119"/>
      <c r="C75" s="258"/>
      <c r="D75" s="267" t="s">
        <v>198</v>
      </c>
      <c r="E75" s="113">
        <v>54.612546125461257</v>
      </c>
      <c r="F75" s="115">
        <v>296</v>
      </c>
      <c r="G75" s="114">
        <v>288</v>
      </c>
      <c r="H75" s="114">
        <v>276</v>
      </c>
      <c r="I75" s="114">
        <v>272</v>
      </c>
      <c r="J75" s="140">
        <v>280</v>
      </c>
      <c r="K75" s="114">
        <v>16</v>
      </c>
      <c r="L75" s="116">
        <v>5.7142857142857144</v>
      </c>
    </row>
    <row r="76" spans="1:12" s="110" customFormat="1" ht="15" customHeight="1" x14ac:dyDescent="0.2">
      <c r="A76" s="120"/>
      <c r="B76" s="119"/>
      <c r="C76" s="258"/>
      <c r="D76" s="267" t="s">
        <v>199</v>
      </c>
      <c r="E76" s="113">
        <v>45.387453874538743</v>
      </c>
      <c r="F76" s="115">
        <v>246</v>
      </c>
      <c r="G76" s="114">
        <v>240</v>
      </c>
      <c r="H76" s="114">
        <v>233</v>
      </c>
      <c r="I76" s="114">
        <v>235</v>
      </c>
      <c r="J76" s="140">
        <v>233</v>
      </c>
      <c r="K76" s="114">
        <v>13</v>
      </c>
      <c r="L76" s="116">
        <v>5.5793991416309012</v>
      </c>
    </row>
    <row r="77" spans="1:12" s="110" customFormat="1" ht="15" customHeight="1" x14ac:dyDescent="0.2">
      <c r="A77" s="534"/>
      <c r="B77" s="119" t="s">
        <v>205</v>
      </c>
      <c r="C77" s="268"/>
      <c r="D77" s="182"/>
      <c r="E77" s="113">
        <v>11.847933669744123</v>
      </c>
      <c r="F77" s="115">
        <v>7302</v>
      </c>
      <c r="G77" s="114">
        <v>7439</v>
      </c>
      <c r="H77" s="114">
        <v>7561</v>
      </c>
      <c r="I77" s="114">
        <v>7560</v>
      </c>
      <c r="J77" s="140">
        <v>7544</v>
      </c>
      <c r="K77" s="114">
        <v>-242</v>
      </c>
      <c r="L77" s="116">
        <v>-3.207847295864263</v>
      </c>
    </row>
    <row r="78" spans="1:12" s="110" customFormat="1" ht="15" customHeight="1" x14ac:dyDescent="0.2">
      <c r="A78" s="120"/>
      <c r="B78" s="119"/>
      <c r="C78" s="268" t="s">
        <v>106</v>
      </c>
      <c r="D78" s="182"/>
      <c r="E78" s="113">
        <v>59.079704190632704</v>
      </c>
      <c r="F78" s="115">
        <v>4314</v>
      </c>
      <c r="G78" s="114">
        <v>4289</v>
      </c>
      <c r="H78" s="114">
        <v>4414</v>
      </c>
      <c r="I78" s="114">
        <v>4422</v>
      </c>
      <c r="J78" s="140">
        <v>4407</v>
      </c>
      <c r="K78" s="114">
        <v>-93</v>
      </c>
      <c r="L78" s="116">
        <v>-2.1102791014295441</v>
      </c>
    </row>
    <row r="79" spans="1:12" s="110" customFormat="1" ht="15" customHeight="1" x14ac:dyDescent="0.2">
      <c r="A79" s="123"/>
      <c r="B79" s="124"/>
      <c r="C79" s="260" t="s">
        <v>107</v>
      </c>
      <c r="D79" s="261"/>
      <c r="E79" s="125">
        <v>40.920295809367296</v>
      </c>
      <c r="F79" s="143">
        <v>2988</v>
      </c>
      <c r="G79" s="144">
        <v>3150</v>
      </c>
      <c r="H79" s="144">
        <v>3147</v>
      </c>
      <c r="I79" s="144">
        <v>3138</v>
      </c>
      <c r="J79" s="145">
        <v>3137</v>
      </c>
      <c r="K79" s="144">
        <v>-149</v>
      </c>
      <c r="L79" s="146">
        <v>-4.7497609180745934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61631</v>
      </c>
      <c r="E11" s="114">
        <v>62002</v>
      </c>
      <c r="F11" s="114">
        <v>62316</v>
      </c>
      <c r="G11" s="114">
        <v>61718</v>
      </c>
      <c r="H11" s="140">
        <v>61541</v>
      </c>
      <c r="I11" s="115">
        <v>90</v>
      </c>
      <c r="J11" s="116">
        <v>0.14624396743634324</v>
      </c>
    </row>
    <row r="12" spans="1:15" s="110" customFormat="1" ht="24.95" customHeight="1" x14ac:dyDescent="0.2">
      <c r="A12" s="193" t="s">
        <v>132</v>
      </c>
      <c r="B12" s="194" t="s">
        <v>133</v>
      </c>
      <c r="C12" s="113">
        <v>2.8118966104720027</v>
      </c>
      <c r="D12" s="115">
        <v>1733</v>
      </c>
      <c r="E12" s="114">
        <v>1739</v>
      </c>
      <c r="F12" s="114">
        <v>1819</v>
      </c>
      <c r="G12" s="114">
        <v>1836</v>
      </c>
      <c r="H12" s="140">
        <v>1795</v>
      </c>
      <c r="I12" s="115">
        <v>-62</v>
      </c>
      <c r="J12" s="116">
        <v>-3.4540389972144845</v>
      </c>
    </row>
    <row r="13" spans="1:15" s="110" customFormat="1" ht="24.95" customHeight="1" x14ac:dyDescent="0.2">
      <c r="A13" s="193" t="s">
        <v>134</v>
      </c>
      <c r="B13" s="199" t="s">
        <v>214</v>
      </c>
      <c r="C13" s="113">
        <v>1.7669679219873116</v>
      </c>
      <c r="D13" s="115">
        <v>1089</v>
      </c>
      <c r="E13" s="114">
        <v>1091</v>
      </c>
      <c r="F13" s="114">
        <v>1091</v>
      </c>
      <c r="G13" s="114">
        <v>1053</v>
      </c>
      <c r="H13" s="140">
        <v>1040</v>
      </c>
      <c r="I13" s="115">
        <v>49</v>
      </c>
      <c r="J13" s="116">
        <v>4.7115384615384617</v>
      </c>
    </row>
    <row r="14" spans="1:15" s="287" customFormat="1" ht="24" customHeight="1" x14ac:dyDescent="0.2">
      <c r="A14" s="193" t="s">
        <v>215</v>
      </c>
      <c r="B14" s="199" t="s">
        <v>137</v>
      </c>
      <c r="C14" s="113">
        <v>10.781911700280704</v>
      </c>
      <c r="D14" s="115">
        <v>6645</v>
      </c>
      <c r="E14" s="114">
        <v>6736</v>
      </c>
      <c r="F14" s="114">
        <v>6872</v>
      </c>
      <c r="G14" s="114">
        <v>6879</v>
      </c>
      <c r="H14" s="140">
        <v>6981</v>
      </c>
      <c r="I14" s="115">
        <v>-336</v>
      </c>
      <c r="J14" s="116">
        <v>-4.8130640309411259</v>
      </c>
      <c r="K14" s="110"/>
      <c r="L14" s="110"/>
      <c r="M14" s="110"/>
      <c r="N14" s="110"/>
      <c r="O14" s="110"/>
    </row>
    <row r="15" spans="1:15" s="110" customFormat="1" ht="24.75" customHeight="1" x14ac:dyDescent="0.2">
      <c r="A15" s="193" t="s">
        <v>216</v>
      </c>
      <c r="B15" s="199" t="s">
        <v>217</v>
      </c>
      <c r="C15" s="113">
        <v>2.7421265272346709</v>
      </c>
      <c r="D15" s="115">
        <v>1690</v>
      </c>
      <c r="E15" s="114">
        <v>1707</v>
      </c>
      <c r="F15" s="114">
        <v>1775</v>
      </c>
      <c r="G15" s="114">
        <v>1757</v>
      </c>
      <c r="H15" s="140">
        <v>1802</v>
      </c>
      <c r="I15" s="115">
        <v>-112</v>
      </c>
      <c r="J15" s="116">
        <v>-6.2153163152053272</v>
      </c>
    </row>
    <row r="16" spans="1:15" s="287" customFormat="1" ht="24.95" customHeight="1" x14ac:dyDescent="0.2">
      <c r="A16" s="193" t="s">
        <v>218</v>
      </c>
      <c r="B16" s="199" t="s">
        <v>141</v>
      </c>
      <c r="C16" s="113">
        <v>5.9921143580341063</v>
      </c>
      <c r="D16" s="115">
        <v>3693</v>
      </c>
      <c r="E16" s="114">
        <v>3766</v>
      </c>
      <c r="F16" s="114">
        <v>3826</v>
      </c>
      <c r="G16" s="114">
        <v>3848</v>
      </c>
      <c r="H16" s="140">
        <v>3912</v>
      </c>
      <c r="I16" s="115">
        <v>-219</v>
      </c>
      <c r="J16" s="116">
        <v>-5.5981595092024543</v>
      </c>
      <c r="K16" s="110"/>
      <c r="L16" s="110"/>
      <c r="M16" s="110"/>
      <c r="N16" s="110"/>
      <c r="O16" s="110"/>
    </row>
    <row r="17" spans="1:15" s="110" customFormat="1" ht="24.95" customHeight="1" x14ac:dyDescent="0.2">
      <c r="A17" s="193" t="s">
        <v>219</v>
      </c>
      <c r="B17" s="199" t="s">
        <v>220</v>
      </c>
      <c r="C17" s="113">
        <v>2.0476708150119256</v>
      </c>
      <c r="D17" s="115">
        <v>1262</v>
      </c>
      <c r="E17" s="114">
        <v>1263</v>
      </c>
      <c r="F17" s="114">
        <v>1271</v>
      </c>
      <c r="G17" s="114">
        <v>1274</v>
      </c>
      <c r="H17" s="140">
        <v>1267</v>
      </c>
      <c r="I17" s="115">
        <v>-5</v>
      </c>
      <c r="J17" s="116">
        <v>-0.39463299131807417</v>
      </c>
    </row>
    <row r="18" spans="1:15" s="287" customFormat="1" ht="24.95" customHeight="1" x14ac:dyDescent="0.2">
      <c r="A18" s="201" t="s">
        <v>144</v>
      </c>
      <c r="B18" s="202" t="s">
        <v>145</v>
      </c>
      <c r="C18" s="113">
        <v>9.5195599617075821</v>
      </c>
      <c r="D18" s="115">
        <v>5867</v>
      </c>
      <c r="E18" s="114">
        <v>5820</v>
      </c>
      <c r="F18" s="114">
        <v>5966</v>
      </c>
      <c r="G18" s="114">
        <v>5883</v>
      </c>
      <c r="H18" s="140">
        <v>5784</v>
      </c>
      <c r="I18" s="115">
        <v>83</v>
      </c>
      <c r="J18" s="116">
        <v>1.4349930843706777</v>
      </c>
      <c r="K18" s="110"/>
      <c r="L18" s="110"/>
      <c r="M18" s="110"/>
      <c r="N18" s="110"/>
      <c r="O18" s="110"/>
    </row>
    <row r="19" spans="1:15" s="110" customFormat="1" ht="24.95" customHeight="1" x14ac:dyDescent="0.2">
      <c r="A19" s="193" t="s">
        <v>146</v>
      </c>
      <c r="B19" s="199" t="s">
        <v>147</v>
      </c>
      <c r="C19" s="113">
        <v>14.182797618081809</v>
      </c>
      <c r="D19" s="115">
        <v>8741</v>
      </c>
      <c r="E19" s="114">
        <v>8686</v>
      </c>
      <c r="F19" s="114">
        <v>8819</v>
      </c>
      <c r="G19" s="114">
        <v>8740</v>
      </c>
      <c r="H19" s="140">
        <v>8615</v>
      </c>
      <c r="I19" s="115">
        <v>126</v>
      </c>
      <c r="J19" s="116">
        <v>1.4625652930934416</v>
      </c>
    </row>
    <row r="20" spans="1:15" s="287" customFormat="1" ht="24.95" customHeight="1" x14ac:dyDescent="0.2">
      <c r="A20" s="193" t="s">
        <v>148</v>
      </c>
      <c r="B20" s="199" t="s">
        <v>149</v>
      </c>
      <c r="C20" s="113">
        <v>10.066362707079229</v>
      </c>
      <c r="D20" s="115">
        <v>6204</v>
      </c>
      <c r="E20" s="114">
        <v>6520</v>
      </c>
      <c r="F20" s="114">
        <v>6288</v>
      </c>
      <c r="G20" s="114">
        <v>6327</v>
      </c>
      <c r="H20" s="140">
        <v>6330</v>
      </c>
      <c r="I20" s="115">
        <v>-126</v>
      </c>
      <c r="J20" s="116">
        <v>-1.9905213270142179</v>
      </c>
      <c r="K20" s="110"/>
      <c r="L20" s="110"/>
      <c r="M20" s="110"/>
      <c r="N20" s="110"/>
      <c r="O20" s="110"/>
    </row>
    <row r="21" spans="1:15" s="110" customFormat="1" ht="24.95" customHeight="1" x14ac:dyDescent="0.2">
      <c r="A21" s="201" t="s">
        <v>150</v>
      </c>
      <c r="B21" s="202" t="s">
        <v>151</v>
      </c>
      <c r="C21" s="113">
        <v>3.9055021012152973</v>
      </c>
      <c r="D21" s="115">
        <v>2407</v>
      </c>
      <c r="E21" s="114">
        <v>2461</v>
      </c>
      <c r="F21" s="114">
        <v>2585</v>
      </c>
      <c r="G21" s="114">
        <v>2596</v>
      </c>
      <c r="H21" s="140">
        <v>2485</v>
      </c>
      <c r="I21" s="115">
        <v>-78</v>
      </c>
      <c r="J21" s="116">
        <v>-3.1388329979879277</v>
      </c>
    </row>
    <row r="22" spans="1:15" s="110" customFormat="1" ht="24.95" customHeight="1" x14ac:dyDescent="0.2">
      <c r="A22" s="201" t="s">
        <v>152</v>
      </c>
      <c r="B22" s="199" t="s">
        <v>153</v>
      </c>
      <c r="C22" s="113">
        <v>3.5160876831464685</v>
      </c>
      <c r="D22" s="115">
        <v>2167</v>
      </c>
      <c r="E22" s="114">
        <v>2134</v>
      </c>
      <c r="F22" s="114">
        <v>2112</v>
      </c>
      <c r="G22" s="114">
        <v>2100</v>
      </c>
      <c r="H22" s="140">
        <v>2164</v>
      </c>
      <c r="I22" s="115">
        <v>3</v>
      </c>
      <c r="J22" s="116">
        <v>0.13863216266173753</v>
      </c>
    </row>
    <row r="23" spans="1:15" s="110" customFormat="1" ht="24.95" customHeight="1" x14ac:dyDescent="0.2">
      <c r="A23" s="193" t="s">
        <v>154</v>
      </c>
      <c r="B23" s="199" t="s">
        <v>155</v>
      </c>
      <c r="C23" s="113">
        <v>1.2801998994012753</v>
      </c>
      <c r="D23" s="115">
        <v>789</v>
      </c>
      <c r="E23" s="114" t="s">
        <v>513</v>
      </c>
      <c r="F23" s="114" t="s">
        <v>513</v>
      </c>
      <c r="G23" s="114" t="s">
        <v>513</v>
      </c>
      <c r="H23" s="140" t="s">
        <v>513</v>
      </c>
      <c r="I23" s="115" t="s">
        <v>513</v>
      </c>
      <c r="J23" s="116" t="s">
        <v>513</v>
      </c>
    </row>
    <row r="24" spans="1:15" s="110" customFormat="1" ht="24.95" customHeight="1" x14ac:dyDescent="0.2">
      <c r="A24" s="193" t="s">
        <v>156</v>
      </c>
      <c r="B24" s="199" t="s">
        <v>221</v>
      </c>
      <c r="C24" s="113">
        <v>5.7779364280962504</v>
      </c>
      <c r="D24" s="115">
        <v>3561</v>
      </c>
      <c r="E24" s="114">
        <v>3552</v>
      </c>
      <c r="F24" s="114">
        <v>3555</v>
      </c>
      <c r="G24" s="114">
        <v>3506</v>
      </c>
      <c r="H24" s="140">
        <v>3478</v>
      </c>
      <c r="I24" s="115">
        <v>83</v>
      </c>
      <c r="J24" s="116">
        <v>2.3864289821736628</v>
      </c>
    </row>
    <row r="25" spans="1:15" s="110" customFormat="1" ht="24.95" customHeight="1" x14ac:dyDescent="0.2">
      <c r="A25" s="193" t="s">
        <v>222</v>
      </c>
      <c r="B25" s="204" t="s">
        <v>159</v>
      </c>
      <c r="C25" s="113">
        <v>7.5140757086531131</v>
      </c>
      <c r="D25" s="115">
        <v>4631</v>
      </c>
      <c r="E25" s="114">
        <v>4700</v>
      </c>
      <c r="F25" s="114">
        <v>4681</v>
      </c>
      <c r="G25" s="114">
        <v>4706</v>
      </c>
      <c r="H25" s="140">
        <v>4729</v>
      </c>
      <c r="I25" s="115">
        <v>-98</v>
      </c>
      <c r="J25" s="116">
        <v>-2.072319729329668</v>
      </c>
    </row>
    <row r="26" spans="1:15" s="110" customFormat="1" ht="24.95" customHeight="1" x14ac:dyDescent="0.2">
      <c r="A26" s="201">
        <v>782.78300000000002</v>
      </c>
      <c r="B26" s="203" t="s">
        <v>160</v>
      </c>
      <c r="C26" s="113">
        <v>0.44944914085444015</v>
      </c>
      <c r="D26" s="115">
        <v>277</v>
      </c>
      <c r="E26" s="114" t="s">
        <v>513</v>
      </c>
      <c r="F26" s="114" t="s">
        <v>513</v>
      </c>
      <c r="G26" s="114" t="s">
        <v>513</v>
      </c>
      <c r="H26" s="140" t="s">
        <v>513</v>
      </c>
      <c r="I26" s="115" t="s">
        <v>513</v>
      </c>
      <c r="J26" s="116" t="s">
        <v>513</v>
      </c>
    </row>
    <row r="27" spans="1:15" s="110" customFormat="1" ht="24.95" customHeight="1" x14ac:dyDescent="0.2">
      <c r="A27" s="193" t="s">
        <v>161</v>
      </c>
      <c r="B27" s="199" t="s">
        <v>223</v>
      </c>
      <c r="C27" s="113">
        <v>9.2875338709415711</v>
      </c>
      <c r="D27" s="115">
        <v>5724</v>
      </c>
      <c r="E27" s="114">
        <v>5742</v>
      </c>
      <c r="F27" s="114">
        <v>5707</v>
      </c>
      <c r="G27" s="114">
        <v>5610</v>
      </c>
      <c r="H27" s="140">
        <v>5596</v>
      </c>
      <c r="I27" s="115">
        <v>128</v>
      </c>
      <c r="J27" s="116">
        <v>2.2873481057898499</v>
      </c>
    </row>
    <row r="28" spans="1:15" s="110" customFormat="1" ht="24.95" customHeight="1" x14ac:dyDescent="0.2">
      <c r="A28" s="193" t="s">
        <v>163</v>
      </c>
      <c r="B28" s="199" t="s">
        <v>164</v>
      </c>
      <c r="C28" s="113">
        <v>2.9530593370219531</v>
      </c>
      <c r="D28" s="115">
        <v>1820</v>
      </c>
      <c r="E28" s="114">
        <v>1792</v>
      </c>
      <c r="F28" s="114">
        <v>1788</v>
      </c>
      <c r="G28" s="114">
        <v>1682</v>
      </c>
      <c r="H28" s="140">
        <v>1720</v>
      </c>
      <c r="I28" s="115">
        <v>100</v>
      </c>
      <c r="J28" s="116">
        <v>5.8139534883720927</v>
      </c>
    </row>
    <row r="29" spans="1:15" s="110" customFormat="1" ht="24.95" customHeight="1" x14ac:dyDescent="0.2">
      <c r="A29" s="193">
        <v>86</v>
      </c>
      <c r="B29" s="199" t="s">
        <v>165</v>
      </c>
      <c r="C29" s="113">
        <v>6.847203517710243</v>
      </c>
      <c r="D29" s="115">
        <v>4220</v>
      </c>
      <c r="E29" s="114">
        <v>4265</v>
      </c>
      <c r="F29" s="114">
        <v>4156</v>
      </c>
      <c r="G29" s="114">
        <v>4127</v>
      </c>
      <c r="H29" s="140">
        <v>4128</v>
      </c>
      <c r="I29" s="115">
        <v>92</v>
      </c>
      <c r="J29" s="116">
        <v>2.2286821705426356</v>
      </c>
    </row>
    <row r="30" spans="1:15" s="110" customFormat="1" ht="24.95" customHeight="1" x14ac:dyDescent="0.2">
      <c r="A30" s="193">
        <v>87.88</v>
      </c>
      <c r="B30" s="204" t="s">
        <v>166</v>
      </c>
      <c r="C30" s="113">
        <v>6.3799062160276483</v>
      </c>
      <c r="D30" s="115">
        <v>3932</v>
      </c>
      <c r="E30" s="114">
        <v>3956</v>
      </c>
      <c r="F30" s="114">
        <v>4020</v>
      </c>
      <c r="G30" s="114">
        <v>3855</v>
      </c>
      <c r="H30" s="140">
        <v>3918</v>
      </c>
      <c r="I30" s="115">
        <v>14</v>
      </c>
      <c r="J30" s="116">
        <v>0.35732516590096991</v>
      </c>
    </row>
    <row r="31" spans="1:15" s="110" customFormat="1" ht="24.95" customHeight="1" x14ac:dyDescent="0.2">
      <c r="A31" s="193" t="s">
        <v>167</v>
      </c>
      <c r="B31" s="199" t="s">
        <v>168</v>
      </c>
      <c r="C31" s="113">
        <v>2.9595495773231004</v>
      </c>
      <c r="D31" s="115">
        <v>1824</v>
      </c>
      <c r="E31" s="114">
        <v>1842</v>
      </c>
      <c r="F31" s="114">
        <v>1855</v>
      </c>
      <c r="G31" s="114">
        <v>1833</v>
      </c>
      <c r="H31" s="140">
        <v>1794</v>
      </c>
      <c r="I31" s="115">
        <v>30</v>
      </c>
      <c r="J31" s="116">
        <v>1.6722408026755853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2.8118966104720027</v>
      </c>
      <c r="D34" s="115">
        <v>1733</v>
      </c>
      <c r="E34" s="114">
        <v>1739</v>
      </c>
      <c r="F34" s="114">
        <v>1819</v>
      </c>
      <c r="G34" s="114">
        <v>1836</v>
      </c>
      <c r="H34" s="140">
        <v>1795</v>
      </c>
      <c r="I34" s="115">
        <v>-62</v>
      </c>
      <c r="J34" s="116">
        <v>-3.4540389972144845</v>
      </c>
    </row>
    <row r="35" spans="1:10" s="110" customFormat="1" ht="24.95" customHeight="1" x14ac:dyDescent="0.2">
      <c r="A35" s="292" t="s">
        <v>171</v>
      </c>
      <c r="B35" s="293" t="s">
        <v>172</v>
      </c>
      <c r="C35" s="113">
        <v>22.068439583975596</v>
      </c>
      <c r="D35" s="115">
        <v>13601</v>
      </c>
      <c r="E35" s="114">
        <v>13647</v>
      </c>
      <c r="F35" s="114">
        <v>13929</v>
      </c>
      <c r="G35" s="114">
        <v>13815</v>
      </c>
      <c r="H35" s="140">
        <v>13805</v>
      </c>
      <c r="I35" s="115">
        <v>-204</v>
      </c>
      <c r="J35" s="116">
        <v>-1.4777254617892068</v>
      </c>
    </row>
    <row r="36" spans="1:10" s="110" customFormat="1" ht="24.95" customHeight="1" x14ac:dyDescent="0.2">
      <c r="A36" s="294" t="s">
        <v>173</v>
      </c>
      <c r="B36" s="295" t="s">
        <v>174</v>
      </c>
      <c r="C36" s="125">
        <v>75.119663805552406</v>
      </c>
      <c r="D36" s="143">
        <v>46297</v>
      </c>
      <c r="E36" s="144">
        <v>46616</v>
      </c>
      <c r="F36" s="144">
        <v>46568</v>
      </c>
      <c r="G36" s="144">
        <v>46067</v>
      </c>
      <c r="H36" s="145">
        <v>45941</v>
      </c>
      <c r="I36" s="143">
        <v>356</v>
      </c>
      <c r="J36" s="146">
        <v>0.77490694586534903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2020-09-25T12:45:24Z</dcterms:created>
  <dcterms:modified xsi:type="dcterms:W3CDTF">2020-09-28T08:12:57Z</dcterms:modified>
</cp:coreProperties>
</file>