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I43" i="24"/>
  <c r="G43" i="24"/>
  <c r="E43" i="24"/>
  <c r="C43" i="24"/>
  <c r="L43" i="24" s="1"/>
  <c r="B43" i="24"/>
  <c r="L42" i="24"/>
  <c r="I42" i="24"/>
  <c r="F42" i="24"/>
  <c r="D42" i="24"/>
  <c r="C42" i="24"/>
  <c r="M42" i="24" s="1"/>
  <c r="B42" i="24"/>
  <c r="K42" i="24" s="1"/>
  <c r="M41" i="24"/>
  <c r="J41" i="24"/>
  <c r="I41" i="24"/>
  <c r="G41" i="24"/>
  <c r="E41" i="24"/>
  <c r="C41" i="24"/>
  <c r="L41" i="24" s="1"/>
  <c r="B41" i="24"/>
  <c r="L40" i="24"/>
  <c r="I40" i="24"/>
  <c r="F40" i="24"/>
  <c r="D40" i="24"/>
  <c r="C40" i="24"/>
  <c r="M40" i="24" s="1"/>
  <c r="B40" i="24"/>
  <c r="K40" i="24" s="1"/>
  <c r="I38" i="24"/>
  <c r="M36" i="24"/>
  <c r="L36" i="24"/>
  <c r="K36" i="24"/>
  <c r="J36" i="24"/>
  <c r="I36" i="24"/>
  <c r="H36" i="24"/>
  <c r="G36" i="24"/>
  <c r="F36" i="24"/>
  <c r="E36" i="24"/>
  <c r="D36" i="24"/>
  <c r="B16" i="24"/>
  <c r="K57" i="15"/>
  <c r="L57" i="15" s="1"/>
  <c r="C38" i="24"/>
  <c r="C37" i="24"/>
  <c r="C35" i="24"/>
  <c r="C34" i="24"/>
  <c r="C33" i="24"/>
  <c r="C32" i="24"/>
  <c r="C31" i="24"/>
  <c r="C30" i="24"/>
  <c r="G30" i="24" s="1"/>
  <c r="C29" i="24"/>
  <c r="C28" i="24"/>
  <c r="C27" i="24"/>
  <c r="C26" i="24"/>
  <c r="C25" i="24"/>
  <c r="C24" i="24"/>
  <c r="L24" i="24" s="1"/>
  <c r="C23" i="24"/>
  <c r="C22" i="24"/>
  <c r="C21" i="24"/>
  <c r="C20" i="24"/>
  <c r="C19" i="24"/>
  <c r="C18" i="24"/>
  <c r="C17" i="24"/>
  <c r="C16" i="24"/>
  <c r="C15" i="24"/>
  <c r="C9" i="24"/>
  <c r="C8" i="24"/>
  <c r="C7" i="24"/>
  <c r="B38" i="24"/>
  <c r="B37" i="24"/>
  <c r="B35" i="24"/>
  <c r="K35" i="24" s="1"/>
  <c r="B34" i="24"/>
  <c r="B33" i="24"/>
  <c r="B32" i="24"/>
  <c r="B31" i="24"/>
  <c r="B30" i="24"/>
  <c r="B29" i="24"/>
  <c r="B28" i="24"/>
  <c r="B27" i="24"/>
  <c r="B26" i="24"/>
  <c r="B25" i="24"/>
  <c r="B24" i="24"/>
  <c r="B23" i="24"/>
  <c r="B22" i="24"/>
  <c r="B21" i="24"/>
  <c r="F21" i="24" s="1"/>
  <c r="B20" i="24"/>
  <c r="B19" i="24"/>
  <c r="H19" i="24" s="1"/>
  <c r="B18" i="24"/>
  <c r="B17" i="24"/>
  <c r="K17" i="24" s="1"/>
  <c r="B15" i="24"/>
  <c r="B14" i="24"/>
  <c r="B9" i="24"/>
  <c r="B8" i="24"/>
  <c r="B7" i="24"/>
  <c r="K26" i="24" l="1"/>
  <c r="H26" i="24"/>
  <c r="F26" i="24"/>
  <c r="D26" i="24"/>
  <c r="J26" i="24"/>
  <c r="K20" i="24"/>
  <c r="H20" i="24"/>
  <c r="F20" i="24"/>
  <c r="J20" i="24"/>
  <c r="D20" i="24"/>
  <c r="H37" i="24"/>
  <c r="F37" i="24"/>
  <c r="D37" i="24"/>
  <c r="K37" i="24"/>
  <c r="J37" i="24"/>
  <c r="G33" i="24"/>
  <c r="M33" i="24"/>
  <c r="E33" i="24"/>
  <c r="L33" i="24"/>
  <c r="I33" i="24"/>
  <c r="G23" i="24"/>
  <c r="M23" i="24"/>
  <c r="E23" i="24"/>
  <c r="L23" i="24"/>
  <c r="I23" i="24"/>
  <c r="K18" i="24"/>
  <c r="H18" i="24"/>
  <c r="F18" i="24"/>
  <c r="J18" i="24"/>
  <c r="D18" i="24"/>
  <c r="K34" i="24"/>
  <c r="J34" i="24"/>
  <c r="H34" i="24"/>
  <c r="F34" i="24"/>
  <c r="D34" i="24"/>
  <c r="K28" i="24"/>
  <c r="H28" i="24"/>
  <c r="F28" i="24"/>
  <c r="J28" i="24"/>
  <c r="D28" i="24"/>
  <c r="K8" i="24"/>
  <c r="F8" i="24"/>
  <c r="D8" i="24"/>
  <c r="H8" i="24"/>
  <c r="J8" i="24"/>
  <c r="G31" i="24"/>
  <c r="M31" i="24"/>
  <c r="E31" i="24"/>
  <c r="L31" i="24"/>
  <c r="I31" i="24"/>
  <c r="K16" i="24"/>
  <c r="H16" i="24"/>
  <c r="F16" i="24"/>
  <c r="J16" i="24"/>
  <c r="D16" i="24"/>
  <c r="K14" i="24"/>
  <c r="H14" i="24"/>
  <c r="F14" i="24"/>
  <c r="J14" i="24"/>
  <c r="D38" i="24"/>
  <c r="K38" i="24"/>
  <c r="J38" i="24"/>
  <c r="H38" i="24"/>
  <c r="F38" i="24"/>
  <c r="G7" i="24"/>
  <c r="M7" i="24"/>
  <c r="E7" i="24"/>
  <c r="I7" i="24"/>
  <c r="L7" i="24"/>
  <c r="I8" i="24"/>
  <c r="M8" i="24"/>
  <c r="E8" i="24"/>
  <c r="G8" i="24"/>
  <c r="L8" i="24"/>
  <c r="G9" i="24"/>
  <c r="M9" i="24"/>
  <c r="E9" i="24"/>
  <c r="L9" i="24"/>
  <c r="I9" i="24"/>
  <c r="G21" i="24"/>
  <c r="M21" i="24"/>
  <c r="E21" i="24"/>
  <c r="L21" i="24"/>
  <c r="I21" i="24"/>
  <c r="G25" i="24"/>
  <c r="M25" i="24"/>
  <c r="E25" i="24"/>
  <c r="L25" i="24"/>
  <c r="I25" i="24"/>
  <c r="I28" i="24"/>
  <c r="M28" i="24"/>
  <c r="E28" i="24"/>
  <c r="L28" i="24"/>
  <c r="G35" i="24"/>
  <c r="M35" i="24"/>
  <c r="E35" i="24"/>
  <c r="L35" i="24"/>
  <c r="I35" i="24"/>
  <c r="C45" i="24"/>
  <c r="C39" i="24"/>
  <c r="H43" i="24"/>
  <c r="F43" i="24"/>
  <c r="D43" i="24"/>
  <c r="K43" i="24"/>
  <c r="J43" i="24"/>
  <c r="K58" i="24"/>
  <c r="J58" i="24"/>
  <c r="I58" i="24"/>
  <c r="D23" i="24"/>
  <c r="J23" i="24"/>
  <c r="K23" i="24"/>
  <c r="H23" i="24"/>
  <c r="F23" i="24"/>
  <c r="G15" i="24"/>
  <c r="M15" i="24"/>
  <c r="E15" i="24"/>
  <c r="L15" i="24"/>
  <c r="I15" i="24"/>
  <c r="I32" i="24"/>
  <c r="M32" i="24"/>
  <c r="E32" i="24"/>
  <c r="G32" i="24"/>
  <c r="L32" i="24"/>
  <c r="F31" i="24"/>
  <c r="D31" i="24"/>
  <c r="J31" i="24"/>
  <c r="K31" i="24"/>
  <c r="H31" i="24"/>
  <c r="I18" i="24"/>
  <c r="M18" i="24"/>
  <c r="E18" i="24"/>
  <c r="L18" i="24"/>
  <c r="G18" i="24"/>
  <c r="D17" i="24"/>
  <c r="J17" i="24"/>
  <c r="F17" i="24"/>
  <c r="H17" i="24"/>
  <c r="D29" i="24"/>
  <c r="J29" i="24"/>
  <c r="K29" i="24"/>
  <c r="H29" i="24"/>
  <c r="F29" i="24"/>
  <c r="K32" i="24"/>
  <c r="J32" i="24"/>
  <c r="H32" i="24"/>
  <c r="F32" i="24"/>
  <c r="D32" i="24"/>
  <c r="B45" i="24"/>
  <c r="B39" i="24"/>
  <c r="G19" i="24"/>
  <c r="M19" i="24"/>
  <c r="E19" i="24"/>
  <c r="L19" i="24"/>
  <c r="I19" i="24"/>
  <c r="I22" i="24"/>
  <c r="M22" i="24"/>
  <c r="E22" i="24"/>
  <c r="G22" i="24"/>
  <c r="L22" i="24"/>
  <c r="I26" i="24"/>
  <c r="M26" i="24"/>
  <c r="E26" i="24"/>
  <c r="L26" i="24"/>
  <c r="G26" i="24"/>
  <c r="K74" i="24"/>
  <c r="J74" i="24"/>
  <c r="I74" i="24"/>
  <c r="I77" i="24" s="1"/>
  <c r="D15" i="24"/>
  <c r="J15" i="24"/>
  <c r="H15" i="24"/>
  <c r="F15" i="24"/>
  <c r="K15" i="24"/>
  <c r="F35" i="24"/>
  <c r="D35" i="24"/>
  <c r="J35" i="24"/>
  <c r="H35" i="24"/>
  <c r="I16" i="24"/>
  <c r="M16" i="24"/>
  <c r="E16" i="24"/>
  <c r="L16" i="24"/>
  <c r="G16" i="24"/>
  <c r="G29" i="24"/>
  <c r="M29" i="24"/>
  <c r="E29" i="24"/>
  <c r="L29" i="24"/>
  <c r="I29" i="24"/>
  <c r="I37" i="24"/>
  <c r="G37" i="24"/>
  <c r="L37" i="24"/>
  <c r="M37" i="24"/>
  <c r="E37" i="24"/>
  <c r="B6" i="24"/>
  <c r="J7" i="24"/>
  <c r="K7" i="24"/>
  <c r="H7" i="24"/>
  <c r="D7" i="24"/>
  <c r="D25" i="24"/>
  <c r="J25" i="24"/>
  <c r="K25" i="24"/>
  <c r="H25" i="24"/>
  <c r="F25" i="24"/>
  <c r="D21" i="24"/>
  <c r="J21" i="24"/>
  <c r="K21" i="24"/>
  <c r="H21" i="24"/>
  <c r="K24" i="24"/>
  <c r="H24" i="24"/>
  <c r="F24" i="24"/>
  <c r="D24" i="24"/>
  <c r="J24" i="24"/>
  <c r="K30" i="24"/>
  <c r="J30" i="24"/>
  <c r="H30" i="24"/>
  <c r="F30" i="24"/>
  <c r="D30" i="24"/>
  <c r="F7" i="24"/>
  <c r="J9" i="24"/>
  <c r="K9" i="24"/>
  <c r="H9" i="24"/>
  <c r="F9" i="24"/>
  <c r="D9" i="24"/>
  <c r="D27" i="24"/>
  <c r="J27" i="24"/>
  <c r="K27" i="24"/>
  <c r="H27" i="24"/>
  <c r="F27" i="24"/>
  <c r="F33" i="24"/>
  <c r="D33" i="24"/>
  <c r="J33" i="24"/>
  <c r="K33" i="24"/>
  <c r="H33" i="24"/>
  <c r="G17" i="24"/>
  <c r="M17" i="24"/>
  <c r="E17" i="24"/>
  <c r="L17" i="24"/>
  <c r="I17" i="24"/>
  <c r="I20" i="24"/>
  <c r="M20" i="24"/>
  <c r="E20" i="24"/>
  <c r="L20" i="24"/>
  <c r="G20" i="24"/>
  <c r="G27" i="24"/>
  <c r="M27" i="24"/>
  <c r="E27" i="24"/>
  <c r="L27" i="24"/>
  <c r="I27" i="24"/>
  <c r="I30" i="24"/>
  <c r="M30" i="24"/>
  <c r="E30" i="24"/>
  <c r="L30" i="24"/>
  <c r="I34" i="24"/>
  <c r="M34" i="24"/>
  <c r="E34" i="24"/>
  <c r="L34" i="24"/>
  <c r="G34" i="24"/>
  <c r="K66" i="24"/>
  <c r="J66" i="24"/>
  <c r="I66" i="24"/>
  <c r="D19" i="24"/>
  <c r="J19" i="24"/>
  <c r="K19" i="24"/>
  <c r="F19" i="24"/>
  <c r="K22" i="24"/>
  <c r="H22" i="24"/>
  <c r="F22" i="24"/>
  <c r="J22" i="24"/>
  <c r="D22" i="24"/>
  <c r="C14" i="24"/>
  <c r="C6" i="24"/>
  <c r="I24" i="24"/>
  <c r="M24" i="24"/>
  <c r="E24" i="24"/>
  <c r="G24" i="24"/>
  <c r="D14" i="24"/>
  <c r="G28" i="24"/>
  <c r="K53" i="24"/>
  <c r="J53" i="24"/>
  <c r="K61" i="24"/>
  <c r="J61" i="24"/>
  <c r="K69" i="24"/>
  <c r="J69" i="24"/>
  <c r="K55" i="24"/>
  <c r="J55" i="24"/>
  <c r="K63" i="24"/>
  <c r="J63" i="24"/>
  <c r="K71" i="24"/>
  <c r="J71" i="24"/>
  <c r="K52" i="24"/>
  <c r="J52" i="24"/>
  <c r="K60" i="24"/>
  <c r="J60" i="24"/>
  <c r="K68" i="24"/>
  <c r="J68" i="24"/>
  <c r="M38" i="24"/>
  <c r="E38" i="24"/>
  <c r="L38" i="24"/>
  <c r="G38" i="24"/>
  <c r="H41" i="24"/>
  <c r="F41" i="24"/>
  <c r="D41" i="24"/>
  <c r="K41" i="24"/>
  <c r="K57" i="24"/>
  <c r="J57" i="24"/>
  <c r="K65" i="24"/>
  <c r="J65" i="24"/>
  <c r="K73" i="24"/>
  <c r="J73" i="24"/>
  <c r="K54" i="24"/>
  <c r="J54" i="24"/>
  <c r="K62" i="24"/>
  <c r="J62" i="24"/>
  <c r="K70" i="24"/>
  <c r="J70" i="24"/>
  <c r="K51" i="24"/>
  <c r="J51" i="24"/>
  <c r="K59" i="24"/>
  <c r="J59" i="24"/>
  <c r="K67" i="24"/>
  <c r="J67" i="24"/>
  <c r="K75" i="24"/>
  <c r="J75" i="24"/>
  <c r="J77" i="24" s="1"/>
  <c r="K56" i="24"/>
  <c r="J56" i="24"/>
  <c r="K64" i="24"/>
  <c r="J64" i="24"/>
  <c r="K72" i="24"/>
  <c r="J72" i="24"/>
  <c r="G40" i="24"/>
  <c r="G42" i="24"/>
  <c r="G44" i="24"/>
  <c r="H40" i="24"/>
  <c r="H42" i="24"/>
  <c r="H44" i="24"/>
  <c r="J40" i="24"/>
  <c r="J42" i="24"/>
  <c r="J44" i="24"/>
  <c r="E40" i="24"/>
  <c r="E42" i="24"/>
  <c r="E44" i="24"/>
  <c r="I79" i="24" l="1"/>
  <c r="K77" i="24"/>
  <c r="J78" i="24" s="1"/>
  <c r="K6" i="24"/>
  <c r="F6" i="24"/>
  <c r="J6" i="24"/>
  <c r="H6" i="24"/>
  <c r="D6" i="24"/>
  <c r="I6" i="24"/>
  <c r="M6" i="24"/>
  <c r="E6" i="24"/>
  <c r="L6" i="24"/>
  <c r="G6" i="24"/>
  <c r="H39" i="24"/>
  <c r="F39" i="24"/>
  <c r="D39" i="24"/>
  <c r="K39" i="24"/>
  <c r="J39" i="24"/>
  <c r="I14" i="24"/>
  <c r="M14" i="24"/>
  <c r="E14" i="24"/>
  <c r="L14" i="24"/>
  <c r="G14" i="24"/>
  <c r="H45" i="24"/>
  <c r="F45" i="24"/>
  <c r="D45" i="24"/>
  <c r="K45" i="24"/>
  <c r="J45" i="24"/>
  <c r="I39" i="24"/>
  <c r="G39" i="24"/>
  <c r="L39" i="24"/>
  <c r="M39" i="24"/>
  <c r="E39" i="24"/>
  <c r="I45" i="24"/>
  <c r="G45" i="24"/>
  <c r="L45" i="24"/>
  <c r="E45" i="24"/>
  <c r="M45" i="24"/>
  <c r="J79" i="24"/>
  <c r="I78" i="24" l="1"/>
  <c r="K79" i="24"/>
  <c r="K78" i="24"/>
  <c r="I83" i="24" l="1"/>
  <c r="I82" i="24"/>
  <c r="I81" i="24"/>
</calcChain>
</file>

<file path=xl/sharedStrings.xml><?xml version="1.0" encoding="utf-8"?>
<sst xmlns="http://schemas.openxmlformats.org/spreadsheetml/2006/main" count="1821" uniqueCount="521">
  <si>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</si>
  <si>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</si>
  <si>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</si>
  <si>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</si>
  <si>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</si>
  <si>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</si>
  <si>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</si>
  <si>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</si>
  <si>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</si>
  <si>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</si>
  <si>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</si>
  <si>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</si>
  <si>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</si>
  <si>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Prignitz (12070)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</si>
  <si>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</si>
  <si>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</si>
  <si>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</si>
  <si>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</si>
  <si>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</si>
  <si>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</si>
  <si>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</si>
  <si>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</si>
  <si>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</si>
  <si>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</si>
  <si>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</si>
  <si>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</si>
  <si>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</si>
  <si>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</si>
  <si>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</si>
  <si>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</si>
  <si>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</si>
  <si>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</si>
  <si>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</si>
  <si>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</si>
  <si>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</si>
  <si>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</si>
  <si>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</si>
  <si>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</si>
  <si>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</si>
  <si>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</si>
  <si>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</si>
  <si>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</si>
  <si>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</si>
  <si>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</si>
  <si>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</si>
  <si>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</si>
  <si>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</si>
  <si>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</si>
  <si>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</si>
  <si>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</si>
  <si>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</si>
  <si>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</si>
  <si>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</si>
  <si>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</si>
  <si>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</si>
  <si>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</si>
  <si>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</si>
  <si>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</si>
  <si>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</si>
  <si>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</si>
  <si>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</si>
  <si>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</si>
  <si>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</si>
  <si>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</si>
  <si>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</si>
  <si>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</si>
  <si>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</si>
  <si>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</si>
  <si>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</si>
  <si>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</si>
  <si>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</si>
  <si>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</si>
  <si>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</si>
  <si>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</si>
  <si>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</si>
  <si>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</si>
  <si>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</si>
  <si>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</si>
  <si>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</si>
  <si>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</si>
  <si>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</si>
  <si>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</si>
  <si>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</si>
  <si>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</si>
  <si>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</si>
  <si>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</si>
  <si>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</si>
  <si>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</si>
  <si>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</si>
  <si>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</si>
  <si>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</si>
  <si>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</si>
  <si>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Prignitz (12070);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</si>
  <si>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</si>
  <si>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</si>
  <si>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</si>
  <si>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</si>
  <si>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</si>
  <si>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</si>
  <si>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</si>
  <si>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</si>
  <si>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</si>
  <si>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</si>
  <si>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</si>
  <si>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</si>
  <si>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</si>
  <si>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</si>
  <si>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</si>
  <si>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</si>
  <si>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</si>
  <si>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</si>
  <si>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</si>
  <si>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</si>
  <si>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</si>
  <si>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</si>
  <si>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</si>
  <si>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</si>
  <si>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</si>
  <si>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</si>
  <si>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</si>
  <si>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</si>
  <si>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</si>
  <si>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</si>
  <si>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</si>
  <si>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</si>
  <si>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</si>
  <si>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</si>
  <si>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</si>
  <si>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</si>
  <si>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</si>
  <si>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</si>
  <si>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</si>
  <si>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</si>
  <si>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</si>
  <si>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</si>
  <si>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</si>
  <si>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</si>
  <si>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</si>
  <si>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</si>
  <si>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</si>
  <si>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</si>
  <si>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</si>
  <si>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</si>
  <si>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</si>
  <si>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</si>
  <si>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</si>
  <si>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</si>
  <si>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</si>
  <si>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</si>
  <si>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</si>
  <si>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</si>
  <si>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</si>
  <si>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</si>
  <si>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</si>
  <si>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</si>
  <si>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</si>
  <si>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</si>
  <si>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</si>
  <si>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</si>
  <si>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</si>
  <si>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</si>
  <si>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</si>
  <si>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</si>
  <si>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</si>
  <si>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</si>
  <si>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</si>
  <si>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</si>
  <si>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</si>
  <si>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</si>
  <si>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</si>
  <si>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</si>
  <si>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</si>
  <si>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</si>
  <si>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</si>
  <si>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</si>
  <si>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</si>
  <si>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</si>
  <si>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</si>
  <si>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</si>
  <si>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</si>
  <si>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</si>
  <si>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</si>
  <si>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</si>
  <si>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Prignitz (12070)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</si>
  <si>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</si>
  <si>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</si>
  <si>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</si>
  <si>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</si>
  <si>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</si>
  <si>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</si>
  <si>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</si>
  <si>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</si>
  <si>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</si>
  <si>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</si>
  <si>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</si>
  <si>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</si>
  <si>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</si>
  <si>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</si>
  <si>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</si>
  <si>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</si>
  <si>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</si>
  <si>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</si>
  <si>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</si>
  <si>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</si>
  <si>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</si>
  <si>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</si>
  <si>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</si>
  <si>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</si>
  <si>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</si>
  <si>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</si>
  <si>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</si>
  <si>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</si>
  <si>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</si>
  <si>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</si>
  <si>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</si>
  <si>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</si>
  <si>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</si>
  <si>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</si>
  <si>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</si>
  <si>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</si>
  <si>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</si>
  <si>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</si>
  <si>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</si>
  <si>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</si>
  <si>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</si>
  <si>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</si>
  <si>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</si>
  <si>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</si>
  <si>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</si>
  <si>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</si>
  <si>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</si>
  <si>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</si>
  <si>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</si>
  <si>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</si>
  <si>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</si>
  <si>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</si>
  <si>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</si>
  <si>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</si>
  <si>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</si>
  <si>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</si>
  <si>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</si>
  <si>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</si>
  <si>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</si>
  <si>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</si>
  <si>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</si>
  <si>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</si>
  <si>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</si>
  <si>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</si>
  <si>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</si>
  <si>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</si>
  <si>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</si>
  <si>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</si>
  <si>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</si>
  <si>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</si>
  <si>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</si>
  <si>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</si>
  <si>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</si>
  <si>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</si>
  <si>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</si>
  <si>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</si>
  <si>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</si>
  <si>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</si>
  <si>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</si>
  <si>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</si>
  <si>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</si>
  <si>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</si>
  <si>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</si>
  <si>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</si>
  <si>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</si>
  <si>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</si>
  <si>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</si>
  <si>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</si>
  <si>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</si>
  <si>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</si>
  <si>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</si>
  <si>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</si>
  <si>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</si>
  <si>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</si>
  <si>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</si>
  <si>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</si>
  <si>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</si>
  <si>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</si>
  <si>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</si>
  <si>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</si>
  <si>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</si>
  <si>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</si>
  <si>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</si>
  <si>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</si>
  <si>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</si>
  <si>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</si>
  <si>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</si>
  <si>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</si>
  <si>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</si>
  <si>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</si>
  <si>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</si>
  <si>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</si>
  <si>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</si>
  <si>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</si>
  <si>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</si>
  <si>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</si>
  <si>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</si>
  <si>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</si>
  <si>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</si>
  <si>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</si>
  <si>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</si>
  <si>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</si>
  <si>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</si>
  <si>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</si>
  <si>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</si>
  <si>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</si>
  <si>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</si>
  <si>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</si>
  <si>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</si>
  <si>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</si>
  <si>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</si>
  <si>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</si>
  <si>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</si>
  <si>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</si>
  <si>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</si>
  <si>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</si>
  <si>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</si>
  <si>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</si>
  <si>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</si>
  <si>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</si>
  <si>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</si>
  <si>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</si>
  <si>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</si>
  <si>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</si>
  <si>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</si>
  <si>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</si>
  <si>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</si>
  <si>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</si>
  <si>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</si>
  <si>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</si>
  <si>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</si>
  <si>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</si>
  <si>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</si>
  <si>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</si>
  <si>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</si>
  <si>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</si>
  <si>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</si>
  <si>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</si>
  <si>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</si>
  <si>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</si>
  <si>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</si>
  <si>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</si>
  <si>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</si>
  <si>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</si>
  <si>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</si>
  <si>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</si>
  <si>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</si>
  <si>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</si>
  <si>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</si>
  <si>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</si>
  <si>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</si>
  <si>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</si>
  <si>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</si>
  <si>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</si>
  <si>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</si>
  <si>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</si>
  <si>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</si>
  <si>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</si>
  <si>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</si>
  <si>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</si>
  <si>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</si>
  <si>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</si>
  <si>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</si>
  <si>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</si>
  <si>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</si>
  <si>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</si>
  <si>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</si>
  <si>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</si>
  <si>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</si>
  <si>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Prignitz (12070);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</si>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</sst>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{A2E31080-03AD-4FD7-9AF0-866762894A97}</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4CD0-413E-89BE-BB332FD5D2D8}"/>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{FD39DF2F-7504-4188-88BC-63CB5709E905}</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4CD0-413E-89BE-BB332FD5D2D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{10BDAA0A-1A54-4B7C-A257-C3EFBDF8F9F0}</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CD0-413E-89BE-BB332FD5D2D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{CCFF1485-3B4A-40EA-901E-E5A62A5AB604}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CD0-413E-89BE-BB332FD5D2D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1.8409452902174315</c:v>
                </c:pt>
                <c:pt idx="1">
                  <c:v>0.7039980017060905</c:v>
                </c:pt>
                <c:pt idx="2">
                  <c:v>0.95490282911153723</c:v>
                </c:pt>
                <c:pt idx="3">
                  <c:v>1.0875687030768</c:v>
                </c:pt>
              </c:numCache>
            </c:numRef>
          </c:val>
          <c:extLst>
            <c:ext xmlns:c16="http://schemas.microsoft.com/office/drawing/2014/chart" uri="{C3380CC4-5D6E-409C-BE32-E72D297353CC}">
              <c16:uniqueId val="{00000004-4CD0-413E-89BE-BB332FD5D2D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{4E08D1A8-2E4F-4053-A9F6-5C2105DA68A4}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CD0-413E-89BE-BB332FD5D2D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{CA57C993-8C34-4E2F-9122-99ACC3709FA2}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CD0-413E-89BE-BB332FD5D2D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{648359AA-2E31-4280-879C-74410542ADE6}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CD0-413E-89BE-BB332FD5D2D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{1998E8BA-14F8-47E1-8A59-FA2F16F1A2B5}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CD0-413E-89BE-BB332FD5D2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D0-413E-89BE-BB332FD5D2D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D0-413E-89BE-BB332FD5D2D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{F0B38FF6-3BD0-4175-A406-18AC5CC472A2}</c15:txfldGUID>
                      <c15:f>Daten_Diagramme!$E$6</c15:f>
                      <c15:dlblFieldTableCache>
                        <c:ptCount val="1"/>
                        <c:pt idx="0">
                          <c:v>-4.7</c:v>
                        </c:pt>
                      </c15:dlblFieldTableCache>
                    </c15:dlblFTEntry>
                  </c15:dlblFieldTable>
                  <c15:showDataLabelsRange val="0"/>
                </c:ext>
                <c:ext xmlns:c16="http://schemas.microsoft.com/office/drawing/2014/chart" uri="{C3380CC4-5D6E-409C-BE32-E72D297353CC}">
                  <c16:uniqueId val="{00000000-8D3B-4CA4-AABC-E861EFCF92F4}"/>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{E1017A5C-3AFA-48D6-B6B6-058F851C3668}</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8D3B-4CA4-AABC-E861EFCF92F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{6511C847-C6E9-4FF4-A9F8-BE45CBA9BEBE}</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8D3B-4CA4-AABC-E861EFCF92F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{AA34011D-5386-4FE7-9F56-C06A94449A97}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D3B-4CA4-AABC-E861EFCF92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-4.6997389033942563</c:v>
                </c:pt>
                <c:pt idx="1">
                  <c:v>-2.6006845590352197</c:v>
                </c:pt>
                <c:pt idx="2">
                  <c:v>-3.6279896103654186</c:v>
                </c:pt>
                <c:pt idx="3">
                  <c:v>-2.8655893304673015</c:v>
                </c:pt>
              </c:numCache>
            </c:numRef>
          </c:val>
          <c:extLst>
            <c:ext xmlns:c16="http://schemas.microsoft.com/office/drawing/2014/chart" uri="{C3380CC4-5D6E-409C-BE32-E72D297353CC}">
              <c16:uniqueId val="{00000004-8D3B-4CA4-AABC-E861EFCF92F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{A9BF10AB-AE2F-4648-AF7A-07EF899B18FA}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D3B-4CA4-AABC-E861EFCF92F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{440068C9-6181-4B6D-B330-3F7D4A4059CA}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D3B-4CA4-AABC-E861EFCF92F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{E9F48430-AE83-403D-B1BC-4BF3E5FD1D84}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D3B-4CA4-AABC-E861EFCF92F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{B189C79C-D9B6-49AB-978E-90AB62F4FE8A}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D3B-4CA4-AABC-E861EFCF92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D3B-4CA4-AABC-E861EFCF92F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D3B-4CA4-AABC-E861EFCF92F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{0DA326FD-9687-4564-BB5D-E64C2FF0B60F}</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5289-43E0-9043-7A1D6A593349}"/>
                </c:ext>
              </c:extLst>
            </c:dLbl>
            <c:dLbl>
              <c:idx val="1"/>
              <c:tx>
                <c:strRef>
                  <c:f>Daten_Diagramme!$D$15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{53683A29-2593-4F04-A94C-FE9C684EE6DF}</c15:txfldGUID>
                      <c15:f>Daten_Diagramme!$D$15</c15:f>
                      <c15:dlblFieldTableCache>
                        <c:ptCount val="1"/>
                        <c:pt idx="0">
                          <c:v>-4.6</c:v>
                        </c:pt>
                      </c15:dlblFieldTableCache>
                    </c15:dlblFTEntry>
                  </c15:dlblFieldTable>
                  <c15:showDataLabelsRange val="0"/>
                </c:ext>
                <c:ext xmlns:c16="http://schemas.microsoft.com/office/drawing/2014/chart" uri="{C3380CC4-5D6E-409C-BE32-E72D297353CC}">
                  <c16:uniqueId val="{00000001-5289-43E0-9043-7A1D6A593349}"/>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{D61EBE88-E8CF-45EB-A86C-B55EB44EACAF}</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5289-43E0-9043-7A1D6A593349}"/>
                </c:ext>
              </c:extLst>
            </c:dLbl>
            <c:dLbl>
              <c:idx val="3"/>
              <c:tx>
                <c:strRef>
                  <c:f>Daten_Diagramme!$D$17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{99D86A98-3C59-40E6-B9AC-7673FF2EF81E}</c15:txfldGUID>
                      <c15:f>Daten_Diagramme!$D$17</c15:f>
                      <c15:dlblFieldTableCache>
                        <c:ptCount val="1"/>
                        <c:pt idx="0">
                          <c:v>3.0</c:v>
                        </c:pt>
                      </c15:dlblFieldTableCache>
                    </c15:dlblFTEntry>
                  </c15:dlblFieldTable>
                  <c15:showDataLabelsRange val="0"/>
                </c:ext>
                <c:ext xmlns:c16="http://schemas.microsoft.com/office/drawing/2014/chart" uri="{C3380CC4-5D6E-409C-BE32-E72D297353CC}">
                  <c16:uniqueId val="{00000003-5289-43E0-9043-7A1D6A593349}"/>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{039DE6A1-B39F-44A1-ACEC-F2533E6CA349}</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5289-43E0-9043-7A1D6A593349}"/>
                </c:ext>
              </c:extLst>
            </c:dLbl>
            <c:dLbl>
              <c:idx val="5"/>
              <c:tx>
                <c:strRef>
                  <c:f>Daten_Diagramme!$D$19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{1CFBFF77-C116-445B-ADAE-7D6DEBB41119}</c15:txfldGUID>
                      <c15:f>Daten_Diagramme!$D$19</c15:f>
                      <c15:dlblFieldTableCache>
                        <c:ptCount val="1"/>
                        <c:pt idx="0">
                          <c:v>4.3</c:v>
                        </c:pt>
                      </c15:dlblFieldTableCache>
                    </c15:dlblFTEntry>
                  </c15:dlblFieldTable>
                  <c15:showDataLabelsRange val="0"/>
                </c:ext>
                <c:ext xmlns:c16="http://schemas.microsoft.com/office/drawing/2014/chart" uri="{C3380CC4-5D6E-409C-BE32-E72D297353CC}">
                  <c16:uniqueId val="{00000005-5289-43E0-9043-7A1D6A593349}"/>
                </c:ext>
              </c:extLst>
            </c:dLbl>
            <c:dLbl>
              <c:idx val="6"/>
              <c:tx>
                <c:strRef>
                  <c:f>Daten_Diagramme!$D$20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{BD6FDCD8-01BE-425D-A736-CBC2B1A230C2}</c15:txfldGUID>
                      <c15:f>Daten_Diagramme!$D$20</c15:f>
                      <c15:dlblFieldTableCache>
                        <c:ptCount val="1"/>
                        <c:pt idx="0">
                          <c:v>3.9</c:v>
                        </c:pt>
                      </c15:dlblFieldTableCache>
                    </c15:dlblFTEntry>
                  </c15:dlblFieldTable>
                  <c15:showDataLabelsRange val="0"/>
                </c:ext>
                <c:ext xmlns:c16="http://schemas.microsoft.com/office/drawing/2014/chart" uri="{C3380CC4-5D6E-409C-BE32-E72D297353CC}">
                  <c16:uniqueId val="{00000006-5289-43E0-9043-7A1D6A593349}"/>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{2495656B-4100-4242-8059-56ACA4AD9E9F}</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5289-43E0-9043-7A1D6A593349}"/>
                </c:ext>
              </c:extLst>
            </c:dLbl>
            <c:dLbl>
              <c:idx val="8"/>
              <c:tx>
                <c:strRef>
                  <c:f>Daten_Diagramme!$D$22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{D446156F-4DE2-446E-A82F-C34CCAE034D2}</c15:txfldGUID>
                      <c15:f>Daten_Diagramme!$D$22</c15:f>
                      <c15:dlblFieldTableCache>
                        <c:ptCount val="1"/>
                        <c:pt idx="0">
                          <c:v>2.7</c:v>
                        </c:pt>
                      </c15:dlblFieldTableCache>
                    </c15:dlblFTEntry>
                  </c15:dlblFieldTable>
                  <c15:showDataLabelsRange val="0"/>
                </c:ext>
                <c:ext xmlns:c16="http://schemas.microsoft.com/office/drawing/2014/chart" uri="{C3380CC4-5D6E-409C-BE32-E72D297353CC}">
                  <c16:uniqueId val="{00000008-5289-43E0-9043-7A1D6A593349}"/>
                </c:ext>
              </c:extLst>
            </c:dLbl>
            <c:dLbl>
              <c:idx val="9"/>
              <c:tx>
                <c:strRef>
                  <c:f>Daten_Diagramme!$D$23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{6A44A598-0D3D-42DA-8AF1-7E47841D92E4}</c15:txfldGUID>
                      <c15:f>Daten_Diagramme!$D$23</c15:f>
                      <c15:dlblFieldTableCache>
                        <c:ptCount val="1"/>
                        <c:pt idx="0">
                          <c:v>3.2</c:v>
                        </c:pt>
                      </c15:dlblFieldTableCache>
                    </c15:dlblFTEntry>
                  </c15:dlblFieldTable>
                  <c15:showDataLabelsRange val="0"/>
                </c:ext>
                <c:ext xmlns:c16="http://schemas.microsoft.com/office/drawing/2014/chart" uri="{C3380CC4-5D6E-409C-BE32-E72D297353CC}">
                  <c16:uniqueId val="{00000009-5289-43E0-9043-7A1D6A593349}"/>
                </c:ext>
              </c:extLst>
            </c:dLbl>
            <c:dLbl>
              <c:idx val="10"/>
              <c:tx>
                <c:strRef>
                  <c:f>Daten_Diagramme!$D$24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{349A6C6E-0A8D-44EE-9C28-8167B5E118AE}</c15:txfldGUID>
                      <c15:f>Daten_Diagramme!$D$24</c15:f>
                      <c15:dlblFieldTableCache>
                        <c:ptCount val="1"/>
                        <c:pt idx="0">
                          <c:v>3.8</c:v>
                        </c:pt>
                      </c15:dlblFieldTableCache>
                    </c15:dlblFTEntry>
                  </c15:dlblFieldTable>
                  <c15:showDataLabelsRange val="0"/>
                </c:ext>
                <c:ext xmlns:c16="http://schemas.microsoft.com/office/drawing/2014/chart" uri="{C3380CC4-5D6E-409C-BE32-E72D297353CC}">
                  <c16:uniqueId val="{0000000A-5289-43E0-9043-7A1D6A593349}"/>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{0236108E-9EF8-4239-94DF-E47D91D7FF28}</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5289-43E0-9043-7A1D6A593349}"/>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{4E3A99BC-D794-406A-80A3-81F345FAF458}</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5289-43E0-9043-7A1D6A593349}"/>
                </c:ext>
              </c:extLst>
            </c:dLbl>
            <c:dLbl>
              <c:idx val="13"/>
              <c:tx>
                <c:strRef>
                  <c:f>Daten_Diagramme!$D$27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{263B5192-02B5-4C53-9211-F10BDC08CCA4}</c15:txfldGUID>
                      <c15:f>Daten_Diagramme!$D$27</c15:f>
                      <c15:dlblFieldTableCache>
                        <c:ptCount val="1"/>
                        <c:pt idx="0">
                          <c:v>6.6</c:v>
                        </c:pt>
                      </c15:dlblFieldTableCache>
                    </c15:dlblFTEntry>
                  </c15:dlblFieldTable>
                  <c15:showDataLabelsRange val="0"/>
                </c:ext>
                <c:ext xmlns:c16="http://schemas.microsoft.com/office/drawing/2014/chart" uri="{C3380CC4-5D6E-409C-BE32-E72D297353CC}">
                  <c16:uniqueId val="{0000000D-5289-43E0-9043-7A1D6A593349}"/>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{1BFDD6CD-D437-446C-BDB1-739F4110E778}</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5289-43E0-9043-7A1D6A593349}"/>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{7F7FA90A-5E62-40E2-9B60-97E044720B20}</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5289-43E0-9043-7A1D6A593349}"/>
                </c:ext>
              </c:extLst>
            </c:dLbl>
            <c:dLbl>
              <c:idx val="16"/>
              <c:tx>
                <c:strRef>
                  <c:f>Daten_Diagramme!$D$30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{4734F730-B9CB-40EA-83A8-C3F6F3F72524}</c15:txfldGUID>
                      <c15:f>Daten_Diagramme!$D$30</c15:f>
                      <c15:dlblFieldTableCache>
                        <c:ptCount val="1"/>
                        <c:pt idx="0">
                          <c:v>4.4</c:v>
                        </c:pt>
                      </c15:dlblFieldTableCache>
                    </c15:dlblFTEntry>
                  </c15:dlblFieldTable>
                  <c15:showDataLabelsRange val="0"/>
                </c:ext>
                <c:ext xmlns:c16="http://schemas.microsoft.com/office/drawing/2014/chart" uri="{C3380CC4-5D6E-409C-BE32-E72D297353CC}">
                  <c16:uniqueId val="{00000010-5289-43E0-9043-7A1D6A593349}"/>
                </c:ext>
              </c:extLst>
            </c:dLbl>
            <c:dLbl>
              <c:idx val="17"/>
              <c:tx>
                <c:strRef>
                  <c:f>Daten_Diagramme!$D$31</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{A20F2CF5-5E99-4B33-9BD7-DA4CFC32CDF4}</c15:txfldGUID>
                      <c15:f>Daten_Diagramme!$D$31</c15:f>
                      <c15:dlblFieldTableCache>
                        <c:ptCount val="1"/>
                        <c:pt idx="0">
                          <c:v>10.7</c:v>
                        </c:pt>
                      </c15:dlblFieldTableCache>
                    </c15:dlblFTEntry>
                  </c15:dlblFieldTable>
                  <c15:showDataLabelsRange val="0"/>
                </c:ext>
                <c:ext xmlns:c16="http://schemas.microsoft.com/office/drawing/2014/chart" uri="{C3380CC4-5D6E-409C-BE32-E72D297353CC}">
                  <c16:uniqueId val="{00000011-5289-43E0-9043-7A1D6A593349}"/>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{9452C582-CF26-4325-9A0F-DA09F99F5E1E}</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5289-43E0-9043-7A1D6A593349}"/>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{46C2BA2A-CD6C-4035-B9D4-E6C8BEB49E64}</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5289-43E0-9043-7A1D6A593349}"/>
                </c:ext>
              </c:extLst>
            </c:dLbl>
            <c:dLbl>
              <c:idx val="20"/>
              <c:tx>
                <c:strRef>
                  <c:f>Daten_Diagramme!$D$34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{5A41BAF8-39A0-44AF-9ACB-DE055B4C2130}</c15:txfldGUID>
                      <c15:f>Daten_Diagramme!$D$34</c15:f>
                      <c15:dlblFieldTableCache>
                        <c:ptCount val="1"/>
                        <c:pt idx="0">
                          <c:v>3.4</c:v>
                        </c:pt>
                      </c15:dlblFieldTableCache>
                    </c15:dlblFTEntry>
                  </c15:dlblFieldTable>
                  <c15:showDataLabelsRange val="0"/>
                </c:ext>
                <c:ext xmlns:c16="http://schemas.microsoft.com/office/drawing/2014/chart" uri="{C3380CC4-5D6E-409C-BE32-E72D297353CC}">
                  <c16:uniqueId val="{00000014-5289-43E0-9043-7A1D6A59334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{AA63C8A3-7C71-4D94-92C9-7E3A51247311}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289-43E0-9043-7A1D6A5933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{24B6FAA1-93C4-4EF6-9E07-269DF072896D}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289-43E0-9043-7A1D6A593349}"/>
                </c:ext>
              </c:extLst>
            </c:dLbl>
            <c:dLbl>
              <c:idx val="23"/>
              <c:tx>
                <c:strRef>
                  <c:f>Daten_Diagramme!$D$37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{59CDBF88-B615-4F21-A546-9C255974C929}</c15:txfldGUID>
                      <c15:f>Daten_Diagramme!$D$37</c15:f>
                      <c15:dlblFieldTableCache>
                        <c:ptCount val="1"/>
                        <c:pt idx="0">
                          <c:v>-4.6</c:v>
                        </c:pt>
                      </c15:dlblFieldTableCache>
                    </c15:dlblFTEntry>
                  </c15:dlblFieldTable>
                  <c15:showDataLabelsRange val="0"/>
                </c:ext>
                <c:ext xmlns:c16="http://schemas.microsoft.com/office/drawing/2014/chart" uri="{C3380CC4-5D6E-409C-BE32-E72D297353CC}">
                  <c16:uniqueId val="{00000017-5289-43E0-9043-7A1D6A593349}"/>
                </c:ext>
              </c:extLst>
            </c:dLbl>
            <c:dLbl>
              <c:idx val="24"/>
              <c:layout>
                <c:manualLayout>
                  <c:x val="4.7769028871392123E-3"/>
                  <c:y val="-4.6876052205785108E-5"/>
                </c:manualLayout>
              </c:layout>
              <c:tx>
                <c:strRef>
                  <c:f>Daten_Diagramme!$D$38</c:f>
                  <c:strCache>
                    <c:ptCount val="1"/>
                    <c:pt idx="0">
                      <c:v>2.7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{6F13FC4E-078D-4B77-AC90-3953C3DE80A5}</c15:txfldGUID>
                      <c15:f>Daten_Diagramme!$D$38</c15:f>
                      <c15:dlblFieldTableCache>
                        <c:ptCount val="1"/>
                        <c:pt idx="0">
                          <c:v>2.7</c:v>
                        </c:pt>
                      </c15:dlblFieldTableCache>
                    </c15:dlblFTEntry>
                  </c15:dlblFieldTable>
                  <c15:showDataLabelsRange val="0"/>
                </c:ext>
                <c:ext xmlns:c16="http://schemas.microsoft.com/office/drawing/2014/chart" uri="{C3380CC4-5D6E-409C-BE32-E72D297353CC}">
                  <c16:uniqueId val="{00000018-5289-43E0-9043-7A1D6A593349}"/>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{827E2268-10BE-4C7C-A16B-3DAEB6A8CE40}</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5289-43E0-9043-7A1D6A5933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{ED9574E2-76E1-49AC-B9C0-BADABEAF60D9}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289-43E0-9043-7A1D6A5933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{074141F5-6744-4C8D-AAB3-42EE41D195AE}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289-43E0-9043-7A1D6A5933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{89034458-76F8-491E-A603-BDEE0BC42E5E}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289-43E0-9043-7A1D6A5933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{2D2DC8F9-1104-48DF-BF64-D120B01ACC20}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289-43E0-9043-7A1D6A5933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{5EEC0EF1-8028-4A9B-8F8D-0F30AC05013C}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289-43E0-9043-7A1D6A593349}"/>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{1F1F61FC-ADBE-4687-ADA5-5797DA5E2720}</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5289-43E0-9043-7A1D6A5933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1.8409452902174315</c:v>
                </c:pt>
                <c:pt idx="1">
                  <c:v>-4.6132008516678491</c:v>
                </c:pt>
                <c:pt idx="2">
                  <c:v>0.88652482269503541</c:v>
                </c:pt>
                <c:pt idx="3">
                  <c:v>3.0067016844774499</c:v>
                </c:pt>
                <c:pt idx="4">
                  <c:v>6.4350064350064351E-2</c:v>
                </c:pt>
                <c:pt idx="5">
                  <c:v>4.3143297380585519</c:v>
                </c:pt>
                <c:pt idx="6">
                  <c:v>3.8657913931436907</c:v>
                </c:pt>
                <c:pt idx="7">
                  <c:v>2.180376610505451</c:v>
                </c:pt>
                <c:pt idx="8">
                  <c:v>2.7017783857729136</c:v>
                </c:pt>
                <c:pt idx="9">
                  <c:v>3.2080659945004584</c:v>
                </c:pt>
                <c:pt idx="10">
                  <c:v>3.785211267605634</c:v>
                </c:pt>
                <c:pt idx="11">
                  <c:v>0</c:v>
                </c:pt>
                <c:pt idx="12">
                  <c:v>-0.53619302949061665</c:v>
                </c:pt>
                <c:pt idx="13">
                  <c:v>6.577344701583435</c:v>
                </c:pt>
                <c:pt idx="14">
                  <c:v>3.8132807363576595</c:v>
                </c:pt>
                <c:pt idx="15">
                  <c:v>0</c:v>
                </c:pt>
                <c:pt idx="16">
                  <c:v>4.3612108773730114</c:v>
                </c:pt>
                <c:pt idx="17">
                  <c:v>10.707803992740471</c:v>
                </c:pt>
                <c:pt idx="18">
                  <c:v>2.0767494356659144</c:v>
                </c:pt>
                <c:pt idx="19">
                  <c:v>-1.2359241966492722</c:v>
                </c:pt>
                <c:pt idx="20">
                  <c:v>3.4188034188034186</c:v>
                </c:pt>
                <c:pt idx="21">
                  <c:v>0</c:v>
                </c:pt>
                <c:pt idx="23">
                  <c:v>-4.6132008516678491</c:v>
                </c:pt>
                <c:pt idx="24">
                  <c:v>2.6533382697766261</c:v>
                </c:pt>
                <c:pt idx="25">
                  <c:v>1.9845581927366314</c:v>
                </c:pt>
              </c:numCache>
            </c:numRef>
          </c:val>
          <c:extLst>
            <c:ext xmlns:c16="http://schemas.microsoft.com/office/drawing/2014/chart" uri="{C3380CC4-5D6E-409C-BE32-E72D297353CC}">
              <c16:uniqueId val="{00000020-5289-43E0-9043-7A1D6A5933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{6D829733-BA1F-43B6-B97D-19D7E0243306}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289-43E0-9043-7A1D6A5933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{6101C05A-9255-49EE-9F9D-00116050D770}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289-43E0-9043-7A1D6A5933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{4BA8F821-F33E-49B2-9D7F-7410675F4E9B}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289-43E0-9043-7A1D6A5933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{5762997C-62F5-4ED0-ACAE-893E5C23DF03}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289-43E0-9043-7A1D6A5933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{7095D1CA-76B0-4F52-B1ED-80DFF3F8CE41}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289-43E0-9043-7A1D6A5933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{4301BACD-6BFF-4D0B-98D5-7EE7B788DDF6}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289-43E0-9043-7A1D6A5933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{E7F69261-0826-4627-B2E6-EB4FBAE649D0}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289-43E0-9043-7A1D6A5933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{95FCEFFF-5FC9-4328-9B43-6D8F09980867}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289-43E0-9043-7A1D6A5933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{8214BBE3-8E9B-43E1-997F-2D7A67E82A4F}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289-43E0-9043-7A1D6A5933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{7C80C3DF-D191-4817-A01E-00D96F62B94D}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289-43E0-9043-7A1D6A5933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{632126D7-6B22-43E7-B582-F2396B511866}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289-43E0-9043-7A1D6A59334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{2D5EAC62-B486-4546-9572-13BB9B7E13BE}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289-43E0-9043-7A1D6A5933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{4B631305-284D-4A15-A549-9F64B556190C}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289-43E0-9043-7A1D6A5933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{E751E379-BB41-4E27-B952-0D152A1538FF}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289-43E0-9043-7A1D6A5933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{A12A5096-8269-4877-8888-9E4A11B2AAA3}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289-43E0-9043-7A1D6A5933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{D23099A0-4AC7-4377-8D2D-72B05778258C}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289-43E0-9043-7A1D6A5933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{BE33A448-A49C-4D38-947A-31C8C959801F}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289-43E0-9043-7A1D6A5933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{87CFC177-4A2E-4CE7-8EAF-1230752A3607}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289-43E0-9043-7A1D6A5933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{886FEFD6-99C7-4AC8-A1BE-232EDCFB3DDC}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289-43E0-9043-7A1D6A5933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{3ADBC519-99E4-4DFC-A24E-F02B2E4F9342}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289-43E0-9043-7A1D6A5933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{5A8CC820-6E9B-416C-87E5-BD842B24AC12}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289-43E0-9043-7A1D6A5933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{3AD943BF-F0AF-4658-9613-B6EACEB3DB6E}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289-43E0-9043-7A1D6A5933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{1713C86C-CDE3-4E5B-91A7-84602EBD65CC}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289-43E0-9043-7A1D6A5933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{0AEFC47D-15F6-44A2-B080-14CCA32645F3}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289-43E0-9043-7A1D6A5933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{DFF82EC2-E85A-49D8-A957-35F9A4804C9A}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289-43E0-9043-7A1D6A5933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{8E177AA8-2F31-4891-9E94-14FB7FE4B0FC}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289-43E0-9043-7A1D6A5933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{01A7BA76-6224-4C33-9255-DF81193EB7BE}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289-43E0-9043-7A1D6A5933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{898BC09A-9AA2-4861-879A-63A1EFD7BE2D}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289-43E0-9043-7A1D6A5933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{7FFCB946-9E96-433F-877B-9AB82AEC0941}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289-43E0-9043-7A1D6A5933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{4EB1A522-BDA5-402A-8A9C-6526E4627D38}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289-43E0-9043-7A1D6A5933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{A253F55D-5EC9-4195-976E-B135566745BA}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289-43E0-9043-7A1D6A5933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{B33ABC8D-346B-4AE7-B933-9FC6C40851E3}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289-43E0-9043-7A1D6A5933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289-43E0-9043-7A1D6A5933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289-43E0-9043-7A1D6A5933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{74A40CBE-E0B0-4D7D-A712-ACECB1E303E4}</c15:txfldGUID>
                      <c15:f>Daten_Diagramme!$E$14</c15:f>
                      <c15:dlblFieldTableCache>
                        <c:ptCount val="1"/>
                        <c:pt idx="0">
                          <c:v>-4.7</c:v>
                        </c:pt>
                      </c15:dlblFieldTableCache>
                    </c15:dlblFTEntry>
                  </c15:dlblFieldTable>
                  <c15:showDataLabelsRange val="0"/>
                </c:ext>
                <c:ext xmlns:c16="http://schemas.microsoft.com/office/drawing/2014/chart" uri="{C3380CC4-5D6E-409C-BE32-E72D297353CC}">
                  <c16:uniqueId val="{00000000-1D06-485A-BA54-20A47724A144}"/>
                </c:ext>
              </c:extLst>
            </c:dLbl>
            <c:dLbl>
              <c:idx val="1"/>
              <c:tx>
                <c:strRef>
                  <c:f>Daten_Diagramme!$E$15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{55257C67-4828-4FEC-9E3D-28FE3C08A3BE}</c15:txfldGUID>
                      <c15:f>Daten_Diagramme!$E$15</c15:f>
                      <c15:dlblFieldTableCache>
                        <c:ptCount val="1"/>
                        <c:pt idx="0">
                          <c:v>2.1</c:v>
                        </c:pt>
                      </c15:dlblFieldTableCache>
                    </c15:dlblFTEntry>
                  </c15:dlblFieldTable>
                  <c15:showDataLabelsRange val="0"/>
                </c:ext>
                <c:ext xmlns:c16="http://schemas.microsoft.com/office/drawing/2014/chart" uri="{C3380CC4-5D6E-409C-BE32-E72D297353CC}">
                  <c16:uniqueId val="{00000001-1D06-485A-BA54-20A47724A144}"/>
                </c:ext>
              </c:extLst>
            </c:dLbl>
            <c:dLbl>
              <c:idx val="2"/>
              <c:tx>
                <c:strRef>
                  <c:f>Daten_Diagramme!$E$16</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{5BF3C4BE-9964-4692-A672-1EC19A81B89A}</c15:txfldGUID>
                      <c15:f>Daten_Diagramme!$E$16</c15:f>
                      <c15:dlblFieldTableCache>
                        <c:ptCount val="1"/>
                        <c:pt idx="0">
                          <c:v>13.9</c:v>
                        </c:pt>
                      </c15:dlblFieldTableCache>
                    </c15:dlblFTEntry>
                  </c15:dlblFieldTable>
                  <c15:showDataLabelsRange val="0"/>
                </c:ext>
                <c:ext xmlns:c16="http://schemas.microsoft.com/office/drawing/2014/chart" uri="{C3380CC4-5D6E-409C-BE32-E72D297353CC}">
                  <c16:uniqueId val="{00000002-1D06-485A-BA54-20A47724A144}"/>
                </c:ext>
              </c:extLst>
            </c:dLbl>
            <c:dLbl>
              <c:idx val="3"/>
              <c:tx>
                <c:strRef>
                  <c:f>Daten_Diagramme!$E$17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{D2781072-68E0-4F75-81F4-7A8B953D7430}</c15:txfldGUID>
                      <c15:f>Daten_Diagramme!$E$17</c15:f>
                      <c15:dlblFieldTableCache>
                        <c:ptCount val="1"/>
                        <c:pt idx="0">
                          <c:v>2.1</c:v>
                        </c:pt>
                      </c15:dlblFieldTableCache>
                    </c15:dlblFTEntry>
                  </c15:dlblFieldTable>
                  <c15:showDataLabelsRange val="0"/>
                </c:ext>
                <c:ext xmlns:c16="http://schemas.microsoft.com/office/drawing/2014/chart" uri="{C3380CC4-5D6E-409C-BE32-E72D297353CC}">
                  <c16:uniqueId val="{00000003-1D06-485A-BA54-20A47724A144}"/>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{9976B43D-88D6-4C8C-A17B-9D4B1FC253E5}</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1D06-485A-BA54-20A47724A144}"/>
                </c:ext>
              </c:extLst>
            </c:dLbl>
            <c:dLbl>
              <c:idx val="5"/>
              <c:tx>
                <c:strRef>
                  <c:f>Daten_Diagramme!$E$19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{8AB1B9EA-BAE6-42BA-B94A-BC6F8169DF83}</c15:txfldGUID>
                      <c15:f>Daten_Diagramme!$E$19</c15:f>
                      <c15:dlblFieldTableCache>
                        <c:ptCount val="1"/>
                        <c:pt idx="0">
                          <c:v>1.3</c:v>
                        </c:pt>
                      </c15:dlblFieldTableCache>
                    </c15:dlblFTEntry>
                  </c15:dlblFieldTable>
                  <c15:showDataLabelsRange val="0"/>
                </c:ext>
                <c:ext xmlns:c16="http://schemas.microsoft.com/office/drawing/2014/chart" uri="{C3380CC4-5D6E-409C-BE32-E72D297353CC}">
                  <c16:uniqueId val="{00000005-1D06-485A-BA54-20A47724A144}"/>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{B9423E59-374C-4BCB-B5D9-57FF66B0526E}</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1D06-485A-BA54-20A47724A144}"/>
                </c:ext>
              </c:extLst>
            </c:dLbl>
            <c:dLbl>
              <c:idx val="7"/>
              <c:tx>
                <c:strRef>
                  <c:f>Daten_Diagramme!$E$21</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{623E9E34-A5F9-4F41-B89F-730F415378CB}</c15:txfldGUID>
                      <c15:f>Daten_Diagramme!$E$21</c15:f>
                      <c15:dlblFieldTableCache>
                        <c:ptCount val="1"/>
                        <c:pt idx="0">
                          <c:v>-8.4</c:v>
                        </c:pt>
                      </c15:dlblFieldTableCache>
                    </c15:dlblFTEntry>
                  </c15:dlblFieldTable>
                  <c15:showDataLabelsRange val="0"/>
                </c:ext>
                <c:ext xmlns:c16="http://schemas.microsoft.com/office/drawing/2014/chart" uri="{C3380CC4-5D6E-409C-BE32-E72D297353CC}">
                  <c16:uniqueId val="{00000007-1D06-485A-BA54-20A47724A144}"/>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{437C892A-62D5-4F14-9ED9-D63248159C87}</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1D06-485A-BA54-20A47724A144}"/>
                </c:ext>
              </c:extLst>
            </c:dLbl>
            <c:dLbl>
              <c:idx val="9"/>
              <c:tx>
                <c:strRef>
                  <c:f>Daten_Diagramme!$E$23</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{36FFB708-42F7-401A-827E-D483895B7B47}</c15:txfldGUID>
                      <c15:f>Daten_Diagramme!$E$23</c15:f>
                      <c15:dlblFieldTableCache>
                        <c:ptCount val="1"/>
                        <c:pt idx="0">
                          <c:v>-12.9</c:v>
                        </c:pt>
                      </c15:dlblFieldTableCache>
                    </c15:dlblFTEntry>
                  </c15:dlblFieldTable>
                  <c15:showDataLabelsRange val="0"/>
                </c:ext>
                <c:ext xmlns:c16="http://schemas.microsoft.com/office/drawing/2014/chart" uri="{C3380CC4-5D6E-409C-BE32-E72D297353CC}">
                  <c16:uniqueId val="{00000009-1D06-485A-BA54-20A47724A144}"/>
                </c:ext>
              </c:extLst>
            </c:dLbl>
            <c:dLbl>
              <c:idx val="10"/>
              <c:tx>
                <c:strRef>
                  <c:f>Daten_Diagramme!$E$24</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{A60FB25E-48A6-4960-BBFF-6D9BC43F8491}</c15:txfldGUID>
                      <c15:f>Daten_Diagramme!$E$24</c15:f>
                      <c15:dlblFieldTableCache>
                        <c:ptCount val="1"/>
                        <c:pt idx="0">
                          <c:v>-18.6</c:v>
                        </c:pt>
                      </c15:dlblFieldTableCache>
                    </c15:dlblFTEntry>
                  </c15:dlblFieldTable>
                  <c15:showDataLabelsRange val="0"/>
                </c:ext>
                <c:ext xmlns:c16="http://schemas.microsoft.com/office/drawing/2014/chart" uri="{C3380CC4-5D6E-409C-BE32-E72D297353CC}">
                  <c16:uniqueId val="{0000000A-1D06-485A-BA54-20A47724A144}"/>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{924EBF0C-DD7C-484D-8144-4F233735D974}</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1D06-485A-BA54-20A47724A144}"/>
                </c:ext>
              </c:extLst>
            </c:dLbl>
            <c:dLbl>
              <c:idx val="12"/>
              <c:tx>
                <c:strRef>
                  <c:f>Daten_Diagramme!$E$26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{21294CA7-2EBB-408E-960E-9DA655045923}</c15:txfldGUID>
                      <c15:f>Daten_Diagramme!$E$26</c15:f>
                      <c15:dlblFieldTableCache>
                        <c:ptCount val="1"/>
                        <c:pt idx="0">
                          <c:v>-3.3</c:v>
                        </c:pt>
                      </c15:dlblFieldTableCache>
                    </c15:dlblFTEntry>
                  </c15:dlblFieldTable>
                  <c15:showDataLabelsRange val="0"/>
                </c:ext>
                <c:ext xmlns:c16="http://schemas.microsoft.com/office/drawing/2014/chart" uri="{C3380CC4-5D6E-409C-BE32-E72D297353CC}">
                  <c16:uniqueId val="{0000000C-1D06-485A-BA54-20A47724A144}"/>
                </c:ext>
              </c:extLst>
            </c:dLbl>
            <c:dLbl>
              <c:idx val="13"/>
              <c:tx>
                <c:strRef>
                  <c:f>Daten_Diagramme!$E$27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{77D39214-2533-4070-B55D-898088647947}</c15:txfldGUID>
                      <c15:f>Daten_Diagramme!$E$27</c15:f>
                      <c15:dlblFieldTableCache>
                        <c:ptCount val="1"/>
                        <c:pt idx="0">
                          <c:v>5.7</c:v>
                        </c:pt>
                      </c15:dlblFieldTableCache>
                    </c15:dlblFTEntry>
                  </c15:dlblFieldTable>
                  <c15:showDataLabelsRange val="0"/>
                </c:ext>
                <c:ext xmlns:c16="http://schemas.microsoft.com/office/drawing/2014/chart" uri="{C3380CC4-5D6E-409C-BE32-E72D297353CC}">
                  <c16:uniqueId val="{0000000D-1D06-485A-BA54-20A47724A144}"/>
                </c:ext>
              </c:extLst>
            </c:dLbl>
            <c:dLbl>
              <c:idx val="14"/>
              <c:tx>
                <c:strRef>
                  <c:f>Daten_Diagramme!$E$28</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{7BFE9069-FDD0-4740-A83F-D1771E8B428C}</c15:txfldGUID>
                      <c15:f>Daten_Diagramme!$E$28</c15:f>
                      <c15:dlblFieldTableCache>
                        <c:ptCount val="1"/>
                        <c:pt idx="0">
                          <c:v>-13.9</c:v>
                        </c:pt>
                      </c15:dlblFieldTableCache>
                    </c15:dlblFTEntry>
                  </c15:dlblFieldTable>
                  <c15:showDataLabelsRange val="0"/>
                </c:ext>
                <c:ext xmlns:c16="http://schemas.microsoft.com/office/drawing/2014/chart" uri="{C3380CC4-5D6E-409C-BE32-E72D297353CC}">
                  <c16:uniqueId val="{0000000E-1D06-485A-BA54-20A47724A144}"/>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{D7FC44FB-BB20-4A69-BABC-060F45575409}</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1D06-485A-BA54-20A47724A144}"/>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{7A8CC3A8-52BB-443D-915D-D5E22DAF5DB3}</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1D06-485A-BA54-20A47724A144}"/>
                </c:ext>
              </c:extLst>
            </c:dLbl>
            <c:dLbl>
              <c:idx val="17"/>
              <c:tx>
                <c:strRef>
                  <c:f>Daten_Diagramme!$E$31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{E97DB0E3-929C-4FE9-B8E2-C2E21538056E}</c15:txfldGUID>
                      <c15:f>Daten_Diagramme!$E$31</c15:f>
                      <c15:dlblFieldTableCache>
                        <c:ptCount val="1"/>
                        <c:pt idx="0">
                          <c:v>-7.5</c:v>
                        </c:pt>
                      </c15:dlblFieldTableCache>
                    </c15:dlblFTEntry>
                  </c15:dlblFieldTable>
                  <c15:showDataLabelsRange val="0"/>
                </c:ext>
                <c:ext xmlns:c16="http://schemas.microsoft.com/office/drawing/2014/chart" uri="{C3380CC4-5D6E-409C-BE32-E72D297353CC}">
                  <c16:uniqueId val="{00000011-1D06-485A-BA54-20A47724A144}"/>
                </c:ext>
              </c:extLst>
            </c:dLbl>
            <c:dLbl>
              <c:idx val="18"/>
              <c:tx>
                <c:strRef>
                  <c:f>Daten_Diagramme!$E$32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{E3E89719-E4DA-4094-B043-058A2862E528}</c15:txfldGUID>
                      <c15:f>Daten_Diagramme!$E$32</c15:f>
                      <c15:dlblFieldTableCache>
                        <c:ptCount val="1"/>
                        <c:pt idx="0">
                          <c:v>2.3</c:v>
                        </c:pt>
                      </c15:dlblFieldTableCache>
                    </c15:dlblFTEntry>
                  </c15:dlblFieldTable>
                  <c15:showDataLabelsRange val="0"/>
                </c:ext>
                <c:ext xmlns:c16="http://schemas.microsoft.com/office/drawing/2014/chart" uri="{C3380CC4-5D6E-409C-BE32-E72D297353CC}">
                  <c16:uniqueId val="{00000012-1D06-485A-BA54-20A47724A144}"/>
                </c:ext>
              </c:extLst>
            </c:dLbl>
            <c:dLbl>
              <c:idx val="19"/>
              <c:tx>
                <c:strRef>
                  <c:f>Daten_Diagramme!$E$33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{9E413136-F057-4084-B526-C9D55EDA6EA6}</c15:txfldGUID>
                      <c15:f>Daten_Diagramme!$E$33</c15:f>
                      <c15:dlblFieldTableCache>
                        <c:ptCount val="1"/>
                        <c:pt idx="0">
                          <c:v>-4.7</c:v>
                        </c:pt>
                      </c15:dlblFieldTableCache>
                    </c15:dlblFTEntry>
                  </c15:dlblFieldTable>
                  <c15:showDataLabelsRange val="0"/>
                </c:ext>
                <c:ext xmlns:c16="http://schemas.microsoft.com/office/drawing/2014/chart" uri="{C3380CC4-5D6E-409C-BE32-E72D297353CC}">
                  <c16:uniqueId val="{00000013-1D06-485A-BA54-20A47724A144}"/>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{D0B1D0A3-1FDD-48EA-9BF6-3DD45AFF4D72}</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1D06-485A-BA54-20A47724A14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{C9E9C9B8-78E5-412D-9D94-6371A0EBBA4D}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D06-485A-BA54-20A47724A14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{24232A60-B45E-4EF0-8ECE-2E1265A4160E}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D06-485A-BA54-20A47724A144}"/>
                </c:ext>
              </c:extLst>
            </c:dLbl>
            <c:dLbl>
              <c:idx val="23"/>
              <c:tx>
                <c:strRef>
                  <c:f>Daten_Diagramme!$E$37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{45B3C638-56B2-411B-8233-9EB43297D1CC}</c15:txfldGUID>
                      <c15:f>Daten_Diagramme!$E$37</c15:f>
                      <c15:dlblFieldTableCache>
                        <c:ptCount val="1"/>
                        <c:pt idx="0">
                          <c:v>2.1</c:v>
                        </c:pt>
                      </c15:dlblFieldTableCache>
                    </c15:dlblFTEntry>
                  </c15:dlblFieldTable>
                  <c15:showDataLabelsRange val="0"/>
                </c:ext>
                <c:ext xmlns:c16="http://schemas.microsoft.com/office/drawing/2014/chart" uri="{C3380CC4-5D6E-409C-BE32-E72D297353CC}">
                  <c16:uniqueId val="{00000017-1D06-485A-BA54-20A47724A144}"/>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{70FBAC9F-37CE-45ED-AF94-A39843D82E3C}</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1D06-485A-BA54-20A47724A144}"/>
                </c:ext>
              </c:extLst>
            </c:dLbl>
            <c:dLbl>
              <c:idx val="25"/>
              <c:tx>
                <c:strRef>
                  <c:f>Daten_Diagramme!$E$39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{09241F00-8436-459E-BA42-D9FB3B93893D}</c15:txfldGUID>
                      <c15:f>Daten_Diagramme!$E$39</c15:f>
                      <c15:dlblFieldTableCache>
                        <c:ptCount val="1"/>
                        <c:pt idx="0">
                          <c:v>-5.9</c:v>
                        </c:pt>
                      </c15:dlblFieldTableCache>
                    </c15:dlblFTEntry>
                  </c15:dlblFieldTable>
                  <c15:showDataLabelsRange val="0"/>
                </c:ext>
                <c:ext xmlns:c16="http://schemas.microsoft.com/office/drawing/2014/chart" uri="{C3380CC4-5D6E-409C-BE32-E72D297353CC}">
                  <c16:uniqueId val="{00000019-1D06-485A-BA54-20A47724A14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{1C7FF298-435F-406F-A5DA-AC68E27C95FE}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D06-485A-BA54-20A47724A14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{0DCA8473-DAE7-4E0C-AF02-37550630506D}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D06-485A-BA54-20A47724A14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{7E944C32-37F5-4855-BFFE-431B70ADB28F}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D06-485A-BA54-20A47724A14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{1D6263B4-C95A-4CBB-8BD6-5CFB2DAA0D9F}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D06-485A-BA54-20A47724A14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{E3769066-F889-462F-BD52-330ACDA33F37}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D06-485A-BA54-20A47724A144}"/>
                </c:ext>
              </c:extLst>
            </c:dLbl>
            <c:dLbl>
              <c:idx val="31"/>
              <c:tx>
                <c:strRef>
                  <c:f>Daten_Diagramme!$E$45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{C0B5961B-AC4F-4AEF-8F04-B7511E538F84}</c15:txfldGUID>
                      <c15:f>Daten_Diagramme!$E$45</c15:f>
                      <c15:dlblFieldTableCache>
                        <c:ptCount val="1"/>
                        <c:pt idx="0">
                          <c:v>-5.9</c:v>
                        </c:pt>
                      </c15:dlblFieldTableCache>
                    </c15:dlblFTEntry>
                  </c15:dlblFieldTable>
                  <c15:showDataLabelsRange val="0"/>
                </c:ext>
                <c:ext xmlns:c16="http://schemas.microsoft.com/office/drawing/2014/chart" uri="{C3380CC4-5D6E-409C-BE32-E72D297353CC}">
                  <c16:uniqueId val="{0000001F-1D06-485A-BA54-20A47724A1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-4.6997389033942563</c:v>
                </c:pt>
                <c:pt idx="1">
                  <c:v>2.0746887966804981</c:v>
                </c:pt>
                <c:pt idx="2">
                  <c:v>13.888888888888889</c:v>
                </c:pt>
                <c:pt idx="3">
                  <c:v>2.1276595744680851</c:v>
                </c:pt>
                <c:pt idx="4">
                  <c:v>5.2631578947368425</c:v>
                </c:pt>
                <c:pt idx="5">
                  <c:v>1.3422818791946309</c:v>
                </c:pt>
                <c:pt idx="6">
                  <c:v>0</c:v>
                </c:pt>
                <c:pt idx="7">
                  <c:v>-8.4210526315789469</c:v>
                </c:pt>
                <c:pt idx="8">
                  <c:v>-0.6741573033707865</c:v>
                </c:pt>
                <c:pt idx="9">
                  <c:v>-12.903225806451612</c:v>
                </c:pt>
                <c:pt idx="10">
                  <c:v>-18.620689655172413</c:v>
                </c:pt>
                <c:pt idx="11">
                  <c:v>0</c:v>
                </c:pt>
                <c:pt idx="12">
                  <c:v>-3.3333333333333335</c:v>
                </c:pt>
                <c:pt idx="13">
                  <c:v>5.7034220532319395</c:v>
                </c:pt>
                <c:pt idx="14">
                  <c:v>-13.851351351351351</c:v>
                </c:pt>
                <c:pt idx="15">
                  <c:v>0</c:v>
                </c:pt>
                <c:pt idx="16">
                  <c:v>0</c:v>
                </c:pt>
                <c:pt idx="17">
                  <c:v>-7.5471698113207548</c:v>
                </c:pt>
                <c:pt idx="18">
                  <c:v>2.347417840375587</c:v>
                </c:pt>
                <c:pt idx="19">
                  <c:v>-4.700854700854701</c:v>
                </c:pt>
                <c:pt idx="20">
                  <c:v>-0.92592592592592593</c:v>
                </c:pt>
                <c:pt idx="21">
                  <c:v>0</c:v>
                </c:pt>
                <c:pt idx="23">
                  <c:v>2.0746887966804981</c:v>
                </c:pt>
                <c:pt idx="24">
                  <c:v>-2.1558872305140961</c:v>
                </c:pt>
                <c:pt idx="25">
                  <c:v>-5.9162504802151368</c:v>
                </c:pt>
              </c:numCache>
            </c:numRef>
          </c:val>
          <c:extLst>
            <c:ext xmlns:c16="http://schemas.microsoft.com/office/drawing/2014/chart" uri="{C3380CC4-5D6E-409C-BE32-E72D297353CC}">
              <c16:uniqueId val="{00000020-1D06-485A-BA54-20A47724A14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{61CDC6E9-564B-4616-9968-54B9CF95210B}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D06-485A-BA54-20A47724A14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{40C2F75A-1493-475F-B353-552D1448B4FA}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D06-485A-BA54-20A47724A14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{3E73CDE3-6504-4B53-8409-CF1544BE5468}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D06-485A-BA54-20A47724A14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{E265D6B0-C6FE-4443-98B7-5BC7204704B6}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D06-485A-BA54-20A47724A14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{4B3B047A-D5D9-466D-B539-F9C0501DAD45}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D06-485A-BA54-20A47724A14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{0FF2D918-CC61-4684-AAB2-4C8F7BA87CBD}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D06-485A-BA54-20A47724A14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{16CBB343-1429-464B-8418-7DD6FD51DE99}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D06-485A-BA54-20A47724A14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{326A5D6E-6880-42BB-906C-5DCC6318DD2F}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D06-485A-BA54-20A47724A14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{3387C13A-2331-4CC6-9315-D90935B3D5F5}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D06-485A-BA54-20A47724A14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{03E62A80-9567-4715-B245-5EDA24F551BF}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D06-485A-BA54-20A47724A14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{026A9070-4254-4A87-B877-617D62D4A725}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D06-485A-BA54-20A47724A14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{BD65ECCB-103B-42EE-BE8A-63D1317C9E91}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D06-485A-BA54-20A47724A14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{8FEC34C3-DFB0-44CF-B5E0-7E2580505ABE}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D06-485A-BA54-20A47724A14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{72A0347E-32B4-423A-A99C-D3B13646145C}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D06-485A-BA54-20A47724A14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{2E53F0F4-8E31-4C2E-914E-FBC0B80DA14A}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D06-485A-BA54-20A47724A14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{AF34AEDA-DA74-424F-AD65-EB3C236A1744}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D06-485A-BA54-20A47724A14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{5E399F13-49C6-426C-B90A-6DF4E784CB24}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D06-485A-BA54-20A47724A14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{81DC51C2-691D-47F3-8597-52BA208787F0}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D06-485A-BA54-20A47724A14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{6ED4A25A-59B5-4A76-9DD3-7BBBA7C79319}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D06-485A-BA54-20A47724A14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{3B782099-235C-490C-A138-53AB1351A8BB}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D06-485A-BA54-20A47724A14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{8BE91372-DE5F-4D12-9390-B938B3C5DED6}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D06-485A-BA54-20A47724A14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{09BB5FD2-3819-4739-970F-DDE3D2BCE8B7}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D06-485A-BA54-20A47724A14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{93373C31-D7B5-4FDB-A099-6F4489DCAF62}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D06-485A-BA54-20A47724A14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{EBFD9655-64B2-4849-8FBD-5F84AC3E41BA}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D06-485A-BA54-20A47724A14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{FF48E69E-2DFC-4A77-92AC-400B944DF30F}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D06-485A-BA54-20A47724A14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{2BB148EC-15DC-4D96-9DC7-1331AD8B063B}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D06-485A-BA54-20A47724A14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{0053B410-8B26-438A-9F26-A2C24B097DEE}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D06-485A-BA54-20A47724A14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{7B839377-F4D0-4441-A89E-998574E187DE}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D06-485A-BA54-20A47724A14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{6C722642-5763-42E8-98CB-FC51385324A8}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D06-485A-BA54-20A47724A14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{ED24675D-44DB-4BBA-88F4-B1BEB6C7F499}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D06-485A-BA54-20A47724A14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{D0EF1D55-80BA-4AA3-81BC-E42257A8C8D0}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D06-485A-BA54-20A47724A14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{1F842292-CED4-49EE-A0B3-3C0C71DA450C}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D06-485A-BA54-20A47724A1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D06-485A-BA54-20A47724A14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D06-485A-BA54-20A47724A14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{1B11A931-C928-4FE7-BC50-586192D6683F}</c15:txfldGUID>
                      <c15:f>Diagramm!$I$46</c15:f>
                      <c15:dlblFieldTableCache>
                        <c:ptCount val="1"/>
                      </c15:dlblFieldTableCache>
                    </c15:dlblFTEntry>
                  </c15:dlblFieldTable>
                  <c15:showDataLabelsRange val="0"/>
                </c:ext>
                <c:ext xmlns:c16="http://schemas.microsoft.com/office/drawing/2014/chart" uri="{C3380CC4-5D6E-409C-BE32-E72D297353CC}">
                  <c16:uniqueId val="{00000000-7B41-4DA9-92FD-2E033208249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{43A84210-51E8-48DF-93BF-27BEB30BDBBB}</c15:txfldGUID>
                      <c15:f>Diagramm!$I$47</c15:f>
                      <c15:dlblFieldTableCache>
                        <c:ptCount val="1"/>
                      </c15:dlblFieldTableCache>
                    </c15:dlblFTEntry>
                  </c15:dlblFieldTable>
                  <c15:showDataLabelsRange val="0"/>
                </c:ext>
                <c:ext xmlns:c16="http://schemas.microsoft.com/office/drawing/2014/chart" uri="{C3380CC4-5D6E-409C-BE32-E72D297353CC}">
                  <c16:uniqueId val="{00000001-7B41-4DA9-92FD-2E033208249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{3495DFCD-F27E-480E-9FBB-CAA799292564}</c15:txfldGUID>
                      <c15:f>Diagramm!$I$48</c15:f>
                      <c15:dlblFieldTableCache>
                        <c:ptCount val="1"/>
                      </c15:dlblFieldTableCache>
                    </c15:dlblFTEntry>
                  </c15:dlblFieldTable>
                  <c15:showDataLabelsRange val="0"/>
                </c:ext>
                <c:ext xmlns:c16="http://schemas.microsoft.com/office/drawing/2014/chart" uri="{C3380CC4-5D6E-409C-BE32-E72D297353CC}">
                  <c16:uniqueId val="{00000002-7B41-4DA9-92FD-2E033208249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{73DCE239-602E-456A-9BF9-389BD08C2269}</c15:txfldGUID>
                      <c15:f>Diagramm!$I$49</c15:f>
                      <c15:dlblFieldTableCache>
                        <c:ptCount val="1"/>
                      </c15:dlblFieldTableCache>
                    </c15:dlblFTEntry>
                  </c15:dlblFieldTable>
                  <c15:showDataLabelsRange val="0"/>
                </c:ext>
                <c:ext xmlns:c16="http://schemas.microsoft.com/office/drawing/2014/chart" uri="{C3380CC4-5D6E-409C-BE32-E72D297353CC}">
                  <c16:uniqueId val="{00000003-7B41-4DA9-92FD-2E033208249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{A7EF23F7-E15A-4535-9908-A53DAABC9644}</c15:txfldGUID>
                      <c15:f>Diagramm!$I$50</c15:f>
                      <c15:dlblFieldTableCache>
                        <c:ptCount val="1"/>
                      </c15:dlblFieldTableCache>
                    </c15:dlblFTEntry>
                  </c15:dlblFieldTable>
                  <c15:showDataLabelsRange val="0"/>
                </c:ext>
                <c:ext xmlns:c16="http://schemas.microsoft.com/office/drawing/2014/chart" uri="{C3380CC4-5D6E-409C-BE32-E72D297353CC}">
                  <c16:uniqueId val="{00000004-7B41-4DA9-92FD-2E033208249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{186FC1C8-9C1D-4706-BEC7-5BE0DD2268A6}</c15:txfldGUID>
                      <c15:f>Diagramm!$I$51</c15:f>
                      <c15:dlblFieldTableCache>
                        <c:ptCount val="1"/>
                      </c15:dlblFieldTableCache>
                    </c15:dlblFTEntry>
                  </c15:dlblFieldTable>
                  <c15:showDataLabelsRange val="0"/>
                </c:ext>
                <c:ext xmlns:c16="http://schemas.microsoft.com/office/drawing/2014/chart" uri="{C3380CC4-5D6E-409C-BE32-E72D297353CC}">
                  <c16:uniqueId val="{00000005-7B41-4DA9-92FD-2E033208249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{395BCE96-0045-435D-9A28-5AED54FEA922}</c15:txfldGUID>
                      <c15:f>Diagramm!$I$52</c15:f>
                      <c15:dlblFieldTableCache>
                        <c:ptCount val="1"/>
                      </c15:dlblFieldTableCache>
                    </c15:dlblFTEntry>
                  </c15:dlblFieldTable>
                  <c15:showDataLabelsRange val="0"/>
                </c:ext>
                <c:ext xmlns:c16="http://schemas.microsoft.com/office/drawing/2014/chart" uri="{C3380CC4-5D6E-409C-BE32-E72D297353CC}">
                  <c16:uniqueId val="{00000006-7B41-4DA9-92FD-2E033208249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{85DE41FF-5D9F-4664-BD21-A335ACCAAB3E}</c15:txfldGUID>
                      <c15:f>Diagramm!$I$53</c15:f>
                      <c15:dlblFieldTableCache>
                        <c:ptCount val="1"/>
                      </c15:dlblFieldTableCache>
                    </c15:dlblFTEntry>
                  </c15:dlblFieldTable>
                  <c15:showDataLabelsRange val="0"/>
                </c:ext>
                <c:ext xmlns:c16="http://schemas.microsoft.com/office/drawing/2014/chart" uri="{C3380CC4-5D6E-409C-BE32-E72D297353CC}">
                  <c16:uniqueId val="{00000007-7B41-4DA9-92FD-2E033208249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{99F2553A-22F6-4BAC-A652-2C3D958BA5F8}</c15:txfldGUID>
                      <c15:f>Diagramm!$I$54</c15:f>
                      <c15:dlblFieldTableCache>
                        <c:ptCount val="1"/>
                      </c15:dlblFieldTableCache>
                    </c15:dlblFTEntry>
                  </c15:dlblFieldTable>
                  <c15:showDataLabelsRange val="0"/>
                </c:ext>
                <c:ext xmlns:c16="http://schemas.microsoft.com/office/drawing/2014/chart" uri="{C3380CC4-5D6E-409C-BE32-E72D297353CC}">
                  <c16:uniqueId val="{00000008-7B41-4DA9-92FD-2E033208249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{1AAB2D0C-DB5D-45B6-A254-92E52A48254D}</c15:txfldGUID>
                      <c15:f>Diagramm!$I$55</c15:f>
                      <c15:dlblFieldTableCache>
                        <c:ptCount val="1"/>
                      </c15:dlblFieldTableCache>
                    </c15:dlblFTEntry>
                  </c15:dlblFieldTable>
                  <c15:showDataLabelsRange val="0"/>
                </c:ext>
                <c:ext xmlns:c16="http://schemas.microsoft.com/office/drawing/2014/chart" uri="{C3380CC4-5D6E-409C-BE32-E72D297353CC}">
                  <c16:uniqueId val="{00000009-7B41-4DA9-92FD-2E033208249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{34326B8A-623D-4567-A807-A0890FDC60FB}</c15:txfldGUID>
                      <c15:f>Diagramm!$I$56</c15:f>
                      <c15:dlblFieldTableCache>
                        <c:ptCount val="1"/>
                      </c15:dlblFieldTableCache>
                    </c15:dlblFTEntry>
                  </c15:dlblFieldTable>
                  <c15:showDataLabelsRange val="0"/>
                </c:ext>
                <c:ext xmlns:c16="http://schemas.microsoft.com/office/drawing/2014/chart" uri="{C3380CC4-5D6E-409C-BE32-E72D297353CC}">
                  <c16:uniqueId val="{0000000A-7B41-4DA9-92FD-2E033208249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{B016DD7F-B64D-4A7B-8FFE-00CB0CFA1DC0}</c15:txfldGUID>
                      <c15:f>Diagramm!$I$57</c15:f>
                      <c15:dlblFieldTableCache>
                        <c:ptCount val="1"/>
                      </c15:dlblFieldTableCache>
                    </c15:dlblFTEntry>
                  </c15:dlblFieldTable>
                  <c15:showDataLabelsRange val="0"/>
                </c:ext>
                <c:ext xmlns:c16="http://schemas.microsoft.com/office/drawing/2014/chart" uri="{C3380CC4-5D6E-409C-BE32-E72D297353CC}">
                  <c16:uniqueId val="{0000000B-7B41-4DA9-92FD-2E033208249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{7C575008-DDFA-4686-B7AD-A2059DA6631C}</c15:txfldGUID>
                      <c15:f>Diagramm!$I$58</c15:f>
                      <c15:dlblFieldTableCache>
                        <c:ptCount val="1"/>
                      </c15:dlblFieldTableCache>
                    </c15:dlblFTEntry>
                  </c15:dlblFieldTable>
                  <c15:showDataLabelsRange val="0"/>
                </c:ext>
                <c:ext xmlns:c16="http://schemas.microsoft.com/office/drawing/2014/chart" uri="{C3380CC4-5D6E-409C-BE32-E72D297353CC}">
                  <c16:uniqueId val="{0000000C-7B41-4DA9-92FD-2E033208249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{E137C5EA-1C76-42F5-81F8-319D9E51B2E0}</c15:txfldGUID>
                      <c15:f>Diagramm!$I$59</c15:f>
                      <c15:dlblFieldTableCache>
                        <c:ptCount val="1"/>
                      </c15:dlblFieldTableCache>
                    </c15:dlblFTEntry>
                  </c15:dlblFieldTable>
                  <c15:showDataLabelsRange val="0"/>
                </c:ext>
                <c:ext xmlns:c16="http://schemas.microsoft.com/office/drawing/2014/chart" uri="{C3380CC4-5D6E-409C-BE32-E72D297353CC}">
                  <c16:uniqueId val="{0000000D-7B41-4DA9-92FD-2E033208249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{C5A75D7B-8402-44A0-9A84-DA32CF9F62F5}</c15:txfldGUID>
                      <c15:f>Diagramm!$I$60</c15:f>
                      <c15:dlblFieldTableCache>
                        <c:ptCount val="1"/>
                      </c15:dlblFieldTableCache>
                    </c15:dlblFTEntry>
                  </c15:dlblFieldTable>
                  <c15:showDataLabelsRange val="0"/>
                </c:ext>
                <c:ext xmlns:c16="http://schemas.microsoft.com/office/drawing/2014/chart" uri="{C3380CC4-5D6E-409C-BE32-E72D297353CC}">
                  <c16:uniqueId val="{0000000E-7B41-4DA9-92FD-2E033208249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{04954790-579B-408A-B114-2B4264BAC60F}</c15:txfldGUID>
                      <c15:f>Diagramm!$I$61</c15:f>
                      <c15:dlblFieldTableCache>
                        <c:ptCount val="1"/>
                      </c15:dlblFieldTableCache>
                    </c15:dlblFTEntry>
                  </c15:dlblFieldTable>
                  <c15:showDataLabelsRange val="0"/>
                </c:ext>
                <c:ext xmlns:c16="http://schemas.microsoft.com/office/drawing/2014/chart" uri="{C3380CC4-5D6E-409C-BE32-E72D297353CC}">
                  <c16:uniqueId val="{0000000F-7B41-4DA9-92FD-2E033208249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{48DDB911-5710-486C-AD28-DF4215807158}</c15:txfldGUID>
                      <c15:f>Diagramm!$I$62</c15:f>
                      <c15:dlblFieldTableCache>
                        <c:ptCount val="1"/>
                      </c15:dlblFieldTableCache>
                    </c15:dlblFTEntry>
                  </c15:dlblFieldTable>
                  <c15:showDataLabelsRange val="0"/>
                </c:ext>
                <c:ext xmlns:c16="http://schemas.microsoft.com/office/drawing/2014/chart" uri="{C3380CC4-5D6E-409C-BE32-E72D297353CC}">
                  <c16:uniqueId val="{00000010-7B41-4DA9-92FD-2E033208249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{1C03E276-16D6-4658-9F81-52CCF3A7BB0D}</c15:txfldGUID>
                      <c15:f>Diagramm!$I$63</c15:f>
                      <c15:dlblFieldTableCache>
                        <c:ptCount val="1"/>
                      </c15:dlblFieldTableCache>
                    </c15:dlblFTEntry>
                  </c15:dlblFieldTable>
                  <c15:showDataLabelsRange val="0"/>
                </c:ext>
                <c:ext xmlns:c16="http://schemas.microsoft.com/office/drawing/2014/chart" uri="{C3380CC4-5D6E-409C-BE32-E72D297353CC}">
                  <c16:uniqueId val="{00000011-7B41-4DA9-92FD-2E033208249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{7AFE6BD4-88B0-4E22-BF03-E630FB24E033}</c15:txfldGUID>
                      <c15:f>Diagramm!$I$64</c15:f>
                      <c15:dlblFieldTableCache>
                        <c:ptCount val="1"/>
                      </c15:dlblFieldTableCache>
                    </c15:dlblFTEntry>
                  </c15:dlblFieldTable>
                  <c15:showDataLabelsRange val="0"/>
                </c:ext>
                <c:ext xmlns:c16="http://schemas.microsoft.com/office/drawing/2014/chart" uri="{C3380CC4-5D6E-409C-BE32-E72D297353CC}">
                  <c16:uniqueId val="{00000012-7B41-4DA9-92FD-2E033208249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{8DDC5490-D77C-45C8-ADF2-15A648EF9A03}</c15:txfldGUID>
                      <c15:f>Diagramm!$I$65</c15:f>
                      <c15:dlblFieldTableCache>
                        <c:ptCount val="1"/>
                      </c15:dlblFieldTableCache>
                    </c15:dlblFTEntry>
                  </c15:dlblFieldTable>
                  <c15:showDataLabelsRange val="0"/>
                </c:ext>
                <c:ext xmlns:c16="http://schemas.microsoft.com/office/drawing/2014/chart" uri="{C3380CC4-5D6E-409C-BE32-E72D297353CC}">
                  <c16:uniqueId val="{00000013-7B41-4DA9-92FD-2E033208249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{71F43771-2AE5-4F11-AF18-29D2CB5C957B}</c15:txfldGUID>
                      <c15:f>Diagramm!$I$66</c15:f>
                      <c15:dlblFieldTableCache>
                        <c:ptCount val="1"/>
                      </c15:dlblFieldTableCache>
                    </c15:dlblFTEntry>
                  </c15:dlblFieldTable>
                  <c15:showDataLabelsRange val="0"/>
                </c:ext>
                <c:ext xmlns:c16="http://schemas.microsoft.com/office/drawing/2014/chart" uri="{C3380CC4-5D6E-409C-BE32-E72D297353CC}">
                  <c16:uniqueId val="{00000014-7B41-4DA9-92FD-2E033208249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{66F71539-2720-4366-9794-5153725FE5E2}</c15:txfldGUID>
                      <c15:f>Diagramm!$I$67</c15:f>
                      <c15:dlblFieldTableCache>
                        <c:ptCount val="1"/>
                      </c15:dlblFieldTableCache>
                    </c15:dlblFTEntry>
                  </c15:dlblFieldTable>
                  <c15:showDataLabelsRange val="0"/>
                </c:ext>
                <c:ext xmlns:c16="http://schemas.microsoft.com/office/drawing/2014/chart" uri="{C3380CC4-5D6E-409C-BE32-E72D297353CC}">
                  <c16:uniqueId val="{00000015-7B41-4DA9-92FD-2E03320824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B41-4DA9-92FD-2E033208249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{B017F513-3E84-4DEF-AC40-CD8380C4A2BD}</c15:txfldGUID>
                      <c15:f>Diagramm!$K$46</c15:f>
                      <c15:dlblFieldTableCache>
                        <c:ptCount val="1"/>
                      </c15:dlblFieldTableCache>
                    </c15:dlblFTEntry>
                  </c15:dlblFieldTable>
                  <c15:showDataLabelsRange val="0"/>
                </c:ext>
                <c:ext xmlns:c16="http://schemas.microsoft.com/office/drawing/2014/chart" uri="{C3380CC4-5D6E-409C-BE32-E72D297353CC}">
                  <c16:uniqueId val="{00000017-7B41-4DA9-92FD-2E033208249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{E40B6CB3-2327-440F-BEB9-0B7EBED0CEB2}</c15:txfldGUID>
                      <c15:f>Diagramm!$K$47</c15:f>
                      <c15:dlblFieldTableCache>
                        <c:ptCount val="1"/>
                      </c15:dlblFieldTableCache>
                    </c15:dlblFTEntry>
                  </c15:dlblFieldTable>
                  <c15:showDataLabelsRange val="0"/>
                </c:ext>
                <c:ext xmlns:c16="http://schemas.microsoft.com/office/drawing/2014/chart" uri="{C3380CC4-5D6E-409C-BE32-E72D297353CC}">
                  <c16:uniqueId val="{00000018-7B41-4DA9-92FD-2E033208249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{2BAAB3B7-DFFA-44B1-8AEB-50A6F79CFE0A}</c15:txfldGUID>
                      <c15:f>Diagramm!$K$48</c15:f>
                      <c15:dlblFieldTableCache>
                        <c:ptCount val="1"/>
                      </c15:dlblFieldTableCache>
                    </c15:dlblFTEntry>
                  </c15:dlblFieldTable>
                  <c15:showDataLabelsRange val="0"/>
                </c:ext>
                <c:ext xmlns:c16="http://schemas.microsoft.com/office/drawing/2014/chart" uri="{C3380CC4-5D6E-409C-BE32-E72D297353CC}">
                  <c16:uniqueId val="{00000019-7B41-4DA9-92FD-2E033208249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{EF8B71F2-3A04-41C5-A9C8-C62394137CB4}</c15:txfldGUID>
                      <c15:f>Diagramm!$K$49</c15:f>
                      <c15:dlblFieldTableCache>
                        <c:ptCount val="1"/>
                      </c15:dlblFieldTableCache>
                    </c15:dlblFTEntry>
                  </c15:dlblFieldTable>
                  <c15:showDataLabelsRange val="0"/>
                </c:ext>
                <c:ext xmlns:c16="http://schemas.microsoft.com/office/drawing/2014/chart" uri="{C3380CC4-5D6E-409C-BE32-E72D297353CC}">
                  <c16:uniqueId val="{0000001A-7B41-4DA9-92FD-2E033208249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{9DBB0BD5-46B3-404D-845C-2CF57E18E8DF}</c15:txfldGUID>
                      <c15:f>Diagramm!$K$50</c15:f>
                      <c15:dlblFieldTableCache>
                        <c:ptCount val="1"/>
                      </c15:dlblFieldTableCache>
                    </c15:dlblFTEntry>
                  </c15:dlblFieldTable>
                  <c15:showDataLabelsRange val="0"/>
                </c:ext>
                <c:ext xmlns:c16="http://schemas.microsoft.com/office/drawing/2014/chart" uri="{C3380CC4-5D6E-409C-BE32-E72D297353CC}">
                  <c16:uniqueId val="{0000001B-7B41-4DA9-92FD-2E033208249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{8D20E9F9-20EF-4263-84A1-C0C3BEF76A9E}</c15:txfldGUID>
                      <c15:f>Diagramm!$K$51</c15:f>
                      <c15:dlblFieldTableCache>
                        <c:ptCount val="1"/>
                      </c15:dlblFieldTableCache>
                    </c15:dlblFTEntry>
                  </c15:dlblFieldTable>
                  <c15:showDataLabelsRange val="0"/>
                </c:ext>
                <c:ext xmlns:c16="http://schemas.microsoft.com/office/drawing/2014/chart" uri="{C3380CC4-5D6E-409C-BE32-E72D297353CC}">
                  <c16:uniqueId val="{0000001C-7B41-4DA9-92FD-2E033208249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{39DCA323-4744-4A20-A104-A9D31B63F30E}</c15:txfldGUID>
                      <c15:f>Diagramm!$K$52</c15:f>
                      <c15:dlblFieldTableCache>
                        <c:ptCount val="1"/>
                      </c15:dlblFieldTableCache>
                    </c15:dlblFTEntry>
                  </c15:dlblFieldTable>
                  <c15:showDataLabelsRange val="0"/>
                </c:ext>
                <c:ext xmlns:c16="http://schemas.microsoft.com/office/drawing/2014/chart" uri="{C3380CC4-5D6E-409C-BE32-E72D297353CC}">
                  <c16:uniqueId val="{0000001D-7B41-4DA9-92FD-2E033208249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{EFDA53F9-149C-48DA-8C6F-BE762785158E}</c15:txfldGUID>
                      <c15:f>Diagramm!$K$53</c15:f>
                      <c15:dlblFieldTableCache>
                        <c:ptCount val="1"/>
                      </c15:dlblFieldTableCache>
                    </c15:dlblFTEntry>
                  </c15:dlblFieldTable>
                  <c15:showDataLabelsRange val="0"/>
                </c:ext>
                <c:ext xmlns:c16="http://schemas.microsoft.com/office/drawing/2014/chart" uri="{C3380CC4-5D6E-409C-BE32-E72D297353CC}">
                  <c16:uniqueId val="{0000001E-7B41-4DA9-92FD-2E033208249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{2AD32238-0DA8-46AF-9140-E0AF01C961F6}</c15:txfldGUID>
                      <c15:f>Diagramm!$K$54</c15:f>
                      <c15:dlblFieldTableCache>
                        <c:ptCount val="1"/>
                      </c15:dlblFieldTableCache>
                    </c15:dlblFTEntry>
                  </c15:dlblFieldTable>
                  <c15:showDataLabelsRange val="0"/>
                </c:ext>
                <c:ext xmlns:c16="http://schemas.microsoft.com/office/drawing/2014/chart" uri="{C3380CC4-5D6E-409C-BE32-E72D297353CC}">
                  <c16:uniqueId val="{0000001F-7B41-4DA9-92FD-2E033208249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{77022A10-440B-4BDB-8ADD-1DB69AC12CA3}</c15:txfldGUID>
                      <c15:f>Diagramm!$K$55</c15:f>
                      <c15:dlblFieldTableCache>
                        <c:ptCount val="1"/>
                      </c15:dlblFieldTableCache>
                    </c15:dlblFTEntry>
                  </c15:dlblFieldTable>
                  <c15:showDataLabelsRange val="0"/>
                </c:ext>
                <c:ext xmlns:c16="http://schemas.microsoft.com/office/drawing/2014/chart" uri="{C3380CC4-5D6E-409C-BE32-E72D297353CC}">
                  <c16:uniqueId val="{00000020-7B41-4DA9-92FD-2E033208249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{AFB2717D-9813-4FB1-9569-872B807E9287}</c15:txfldGUID>
                      <c15:f>Diagramm!$K$56</c15:f>
                      <c15:dlblFieldTableCache>
                        <c:ptCount val="1"/>
                      </c15:dlblFieldTableCache>
                    </c15:dlblFTEntry>
                  </c15:dlblFieldTable>
                  <c15:showDataLabelsRange val="0"/>
                </c:ext>
                <c:ext xmlns:c16="http://schemas.microsoft.com/office/drawing/2014/chart" uri="{C3380CC4-5D6E-409C-BE32-E72D297353CC}">
                  <c16:uniqueId val="{00000021-7B41-4DA9-92FD-2E033208249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{318B5A9C-A8EB-495E-B78C-F5FB2B1F4C3B}</c15:txfldGUID>
                      <c15:f>Diagramm!$K$57</c15:f>
                      <c15:dlblFieldTableCache>
                        <c:ptCount val="1"/>
                      </c15:dlblFieldTableCache>
                    </c15:dlblFTEntry>
                  </c15:dlblFieldTable>
                  <c15:showDataLabelsRange val="0"/>
                </c:ext>
                <c:ext xmlns:c16="http://schemas.microsoft.com/office/drawing/2014/chart" uri="{C3380CC4-5D6E-409C-BE32-E72D297353CC}">
                  <c16:uniqueId val="{00000022-7B41-4DA9-92FD-2E033208249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{64059D09-7563-4B56-BAC5-37287B02F381}</c15:txfldGUID>
                      <c15:f>Diagramm!$K$58</c15:f>
                      <c15:dlblFieldTableCache>
                        <c:ptCount val="1"/>
                      </c15:dlblFieldTableCache>
                    </c15:dlblFTEntry>
                  </c15:dlblFieldTable>
                  <c15:showDataLabelsRange val="0"/>
                </c:ext>
                <c:ext xmlns:c16="http://schemas.microsoft.com/office/drawing/2014/chart" uri="{C3380CC4-5D6E-409C-BE32-E72D297353CC}">
                  <c16:uniqueId val="{00000023-7B41-4DA9-92FD-2E033208249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{E1F5CF3F-030C-403F-838F-614C3895F62D}</c15:txfldGUID>
                      <c15:f>Diagramm!$K$59</c15:f>
                      <c15:dlblFieldTableCache>
                        <c:ptCount val="1"/>
                      </c15:dlblFieldTableCache>
                    </c15:dlblFTEntry>
                  </c15:dlblFieldTable>
                  <c15:showDataLabelsRange val="0"/>
                </c:ext>
                <c:ext xmlns:c16="http://schemas.microsoft.com/office/drawing/2014/chart" uri="{C3380CC4-5D6E-409C-BE32-E72D297353CC}">
                  <c16:uniqueId val="{00000024-7B41-4DA9-92FD-2E033208249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{5F9D429B-0E01-4695-B547-7EDC2020778A}</c15:txfldGUID>
                      <c15:f>Diagramm!$K$60</c15:f>
                      <c15:dlblFieldTableCache>
                        <c:ptCount val="1"/>
                      </c15:dlblFieldTableCache>
                    </c15:dlblFTEntry>
                  </c15:dlblFieldTable>
                  <c15:showDataLabelsRange val="0"/>
                </c:ext>
                <c:ext xmlns:c16="http://schemas.microsoft.com/office/drawing/2014/chart" uri="{C3380CC4-5D6E-409C-BE32-E72D297353CC}">
                  <c16:uniqueId val="{00000025-7B41-4DA9-92FD-2E033208249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{DE702E41-B1B9-443E-98AD-0161773949D0}</c15:txfldGUID>
                      <c15:f>Diagramm!$K$61</c15:f>
                      <c15:dlblFieldTableCache>
                        <c:ptCount val="1"/>
                      </c15:dlblFieldTableCache>
                    </c15:dlblFTEntry>
                  </c15:dlblFieldTable>
                  <c15:showDataLabelsRange val="0"/>
                </c:ext>
                <c:ext xmlns:c16="http://schemas.microsoft.com/office/drawing/2014/chart" uri="{C3380CC4-5D6E-409C-BE32-E72D297353CC}">
                  <c16:uniqueId val="{00000026-7B41-4DA9-92FD-2E033208249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{1165F0F6-D10B-471F-840E-AD8666A9AC6A}</c15:txfldGUID>
                      <c15:f>Diagramm!$K$62</c15:f>
                      <c15:dlblFieldTableCache>
                        <c:ptCount val="1"/>
                      </c15:dlblFieldTableCache>
                    </c15:dlblFTEntry>
                  </c15:dlblFieldTable>
                  <c15:showDataLabelsRange val="0"/>
                </c:ext>
                <c:ext xmlns:c16="http://schemas.microsoft.com/office/drawing/2014/chart" uri="{C3380CC4-5D6E-409C-BE32-E72D297353CC}">
                  <c16:uniqueId val="{00000027-7B41-4DA9-92FD-2E033208249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{A1287D70-4914-45CA-9E7D-63F4AED9229F}</c15:txfldGUID>
                      <c15:f>Diagramm!$K$63</c15:f>
                      <c15:dlblFieldTableCache>
                        <c:ptCount val="1"/>
                      </c15:dlblFieldTableCache>
                    </c15:dlblFTEntry>
                  </c15:dlblFieldTable>
                  <c15:showDataLabelsRange val="0"/>
                </c:ext>
                <c:ext xmlns:c16="http://schemas.microsoft.com/office/drawing/2014/chart" uri="{C3380CC4-5D6E-409C-BE32-E72D297353CC}">
                  <c16:uniqueId val="{00000028-7B41-4DA9-92FD-2E033208249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{E832FFC0-EA18-4700-9132-BF2EB867F7F1}</c15:txfldGUID>
                      <c15:f>Diagramm!$K$64</c15:f>
                      <c15:dlblFieldTableCache>
                        <c:ptCount val="1"/>
                      </c15:dlblFieldTableCache>
                    </c15:dlblFTEntry>
                  </c15:dlblFieldTable>
                  <c15:showDataLabelsRange val="0"/>
                </c:ext>
                <c:ext xmlns:c16="http://schemas.microsoft.com/office/drawing/2014/chart" uri="{C3380CC4-5D6E-409C-BE32-E72D297353CC}">
                  <c16:uniqueId val="{00000029-7B41-4DA9-92FD-2E033208249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{575A6703-BE9F-4326-A7CE-3A6CFE9CFD10}</c15:txfldGUID>
                      <c15:f>Diagramm!$K$65</c15:f>
                      <c15:dlblFieldTableCache>
                        <c:ptCount val="1"/>
                      </c15:dlblFieldTableCache>
                    </c15:dlblFTEntry>
                  </c15:dlblFieldTable>
                  <c15:showDataLabelsRange val="0"/>
                </c:ext>
                <c:ext xmlns:c16="http://schemas.microsoft.com/office/drawing/2014/chart" uri="{C3380CC4-5D6E-409C-BE32-E72D297353CC}">
                  <c16:uniqueId val="{0000002A-7B41-4DA9-92FD-2E033208249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{2E048AAC-F3E9-41AB-8E7D-1503D621ABE4}</c15:txfldGUID>
                      <c15:f>Diagramm!$K$66</c15:f>
                      <c15:dlblFieldTableCache>
                        <c:ptCount val="1"/>
                      </c15:dlblFieldTableCache>
                    </c15:dlblFTEntry>
                  </c15:dlblFieldTable>
                  <c15:showDataLabelsRange val="0"/>
                </c:ext>
                <c:ext xmlns:c16="http://schemas.microsoft.com/office/drawing/2014/chart" uri="{C3380CC4-5D6E-409C-BE32-E72D297353CC}">
                  <c16:uniqueId val="{0000002B-7B41-4DA9-92FD-2E033208249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{4FF43CF8-C15A-422E-BFD8-40345F4901A8}</c15:txfldGUID>
                      <c15:f>Diagramm!$K$67</c15:f>
                      <c15:dlblFieldTableCache>
                        <c:ptCount val="1"/>
                      </c15:dlblFieldTableCache>
                    </c15:dlblFTEntry>
                  </c15:dlblFieldTable>
                  <c15:showDataLabelsRange val="0"/>
                </c:ext>
                <c:ext xmlns:c16="http://schemas.microsoft.com/office/drawing/2014/chart" uri="{C3380CC4-5D6E-409C-BE32-E72D297353CC}">
                  <c16:uniqueId val="{0000002C-7B41-4DA9-92FD-2E033208249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B41-4DA9-92FD-2E033208249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{1511AF6A-B73D-4EB8-A9CA-724FA3E80EB0}</c15:txfldGUID>
                      <c15:f>Diagramm!$J$46</c15:f>
                      <c15:dlblFieldTableCache>
                        <c:ptCount val="1"/>
                      </c15:dlblFieldTableCache>
                    </c15:dlblFTEntry>
                  </c15:dlblFieldTable>
                  <c15:showDataLabelsRange val="0"/>
                </c:ext>
                <c:ext xmlns:c16="http://schemas.microsoft.com/office/drawing/2014/chart" uri="{C3380CC4-5D6E-409C-BE32-E72D297353CC}">
                  <c16:uniqueId val="{0000002E-7B41-4DA9-92FD-2E033208249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{9FE080A8-A849-4FD0-841F-737F4D68AF4B}</c15:txfldGUID>
                      <c15:f>Diagramm!$J$47</c15:f>
                      <c15:dlblFieldTableCache>
                        <c:ptCount val="1"/>
                      </c15:dlblFieldTableCache>
                    </c15:dlblFTEntry>
                  </c15:dlblFieldTable>
                  <c15:showDataLabelsRange val="0"/>
                </c:ext>
                <c:ext xmlns:c16="http://schemas.microsoft.com/office/drawing/2014/chart" uri="{C3380CC4-5D6E-409C-BE32-E72D297353CC}">
                  <c16:uniqueId val="{0000002F-7B41-4DA9-92FD-2E033208249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{ADE3A5C7-10C8-4FC9-9BDB-9EAEB3397FD0}</c15:txfldGUID>
                      <c15:f>Diagramm!$J$48</c15:f>
                      <c15:dlblFieldTableCache>
                        <c:ptCount val="1"/>
                      </c15:dlblFieldTableCache>
                    </c15:dlblFTEntry>
                  </c15:dlblFieldTable>
                  <c15:showDataLabelsRange val="0"/>
                </c:ext>
                <c:ext xmlns:c16="http://schemas.microsoft.com/office/drawing/2014/chart" uri="{C3380CC4-5D6E-409C-BE32-E72D297353CC}">
                  <c16:uniqueId val="{00000030-7B41-4DA9-92FD-2E033208249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{EFF84267-03D7-4F9D-8645-5D9C4A54C640}</c15:txfldGUID>
                      <c15:f>Diagramm!$J$49</c15:f>
                      <c15:dlblFieldTableCache>
                        <c:ptCount val="1"/>
                      </c15:dlblFieldTableCache>
                    </c15:dlblFTEntry>
                  </c15:dlblFieldTable>
                  <c15:showDataLabelsRange val="0"/>
                </c:ext>
                <c:ext xmlns:c16="http://schemas.microsoft.com/office/drawing/2014/chart" uri="{C3380CC4-5D6E-409C-BE32-E72D297353CC}">
                  <c16:uniqueId val="{00000031-7B41-4DA9-92FD-2E033208249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{7D23173E-F4FA-46D0-BBE5-F861A3A66DCD}</c15:txfldGUID>
                      <c15:f>Diagramm!$J$50</c15:f>
                      <c15:dlblFieldTableCache>
                        <c:ptCount val="1"/>
                      </c15:dlblFieldTableCache>
                    </c15:dlblFTEntry>
                  </c15:dlblFieldTable>
                  <c15:showDataLabelsRange val="0"/>
                </c:ext>
                <c:ext xmlns:c16="http://schemas.microsoft.com/office/drawing/2014/chart" uri="{C3380CC4-5D6E-409C-BE32-E72D297353CC}">
                  <c16:uniqueId val="{00000032-7B41-4DA9-92FD-2E033208249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{1F87C9CE-3ACC-4F85-93E1-436B8FC1EA15}</c15:txfldGUID>
                      <c15:f>Diagramm!$J$51</c15:f>
                      <c15:dlblFieldTableCache>
                        <c:ptCount val="1"/>
                      </c15:dlblFieldTableCache>
                    </c15:dlblFTEntry>
                  </c15:dlblFieldTable>
                  <c15:showDataLabelsRange val="0"/>
                </c:ext>
                <c:ext xmlns:c16="http://schemas.microsoft.com/office/drawing/2014/chart" uri="{C3380CC4-5D6E-409C-BE32-E72D297353CC}">
                  <c16:uniqueId val="{00000033-7B41-4DA9-92FD-2E033208249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{159E2FA2-E7B4-4F3D-B8DE-D376DA486D2F}</c15:txfldGUID>
                      <c15:f>Diagramm!$J$52</c15:f>
                      <c15:dlblFieldTableCache>
                        <c:ptCount val="1"/>
                      </c15:dlblFieldTableCache>
                    </c15:dlblFTEntry>
                  </c15:dlblFieldTable>
                  <c15:showDataLabelsRange val="0"/>
                </c:ext>
                <c:ext xmlns:c16="http://schemas.microsoft.com/office/drawing/2014/chart" uri="{C3380CC4-5D6E-409C-BE32-E72D297353CC}">
                  <c16:uniqueId val="{00000034-7B41-4DA9-92FD-2E033208249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{8B544A6C-7E6A-4ABD-BBCB-24716BFD1B63}</c15:txfldGUID>
                      <c15:f>Diagramm!$J$53</c15:f>
                      <c15:dlblFieldTableCache>
                        <c:ptCount val="1"/>
                      </c15:dlblFieldTableCache>
                    </c15:dlblFTEntry>
                  </c15:dlblFieldTable>
                  <c15:showDataLabelsRange val="0"/>
                </c:ext>
                <c:ext xmlns:c16="http://schemas.microsoft.com/office/drawing/2014/chart" uri="{C3380CC4-5D6E-409C-BE32-E72D297353CC}">
                  <c16:uniqueId val="{00000035-7B41-4DA9-92FD-2E033208249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{B418CC00-01E0-43FB-9729-6E4D55D30588}</c15:txfldGUID>
                      <c15:f>Diagramm!$J$54</c15:f>
                      <c15:dlblFieldTableCache>
                        <c:ptCount val="1"/>
                      </c15:dlblFieldTableCache>
                    </c15:dlblFTEntry>
                  </c15:dlblFieldTable>
                  <c15:showDataLabelsRange val="0"/>
                </c:ext>
                <c:ext xmlns:c16="http://schemas.microsoft.com/office/drawing/2014/chart" uri="{C3380CC4-5D6E-409C-BE32-E72D297353CC}">
                  <c16:uniqueId val="{00000036-7B41-4DA9-92FD-2E033208249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{32EA1ED6-D291-4C51-BD06-60E6EDD10E9A}</c15:txfldGUID>
                      <c15:f>Diagramm!$J$55</c15:f>
                      <c15:dlblFieldTableCache>
                        <c:ptCount val="1"/>
                      </c15:dlblFieldTableCache>
                    </c15:dlblFTEntry>
                  </c15:dlblFieldTable>
                  <c15:showDataLabelsRange val="0"/>
                </c:ext>
                <c:ext xmlns:c16="http://schemas.microsoft.com/office/drawing/2014/chart" uri="{C3380CC4-5D6E-409C-BE32-E72D297353CC}">
                  <c16:uniqueId val="{00000037-7B41-4DA9-92FD-2E033208249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{E654D9DB-6269-47BF-AEE6-56152C010011}</c15:txfldGUID>
                      <c15:f>Diagramm!$J$56</c15:f>
                      <c15:dlblFieldTableCache>
                        <c:ptCount val="1"/>
                      </c15:dlblFieldTableCache>
                    </c15:dlblFTEntry>
                  </c15:dlblFieldTable>
                  <c15:showDataLabelsRange val="0"/>
                </c:ext>
                <c:ext xmlns:c16="http://schemas.microsoft.com/office/drawing/2014/chart" uri="{C3380CC4-5D6E-409C-BE32-E72D297353CC}">
                  <c16:uniqueId val="{00000038-7B41-4DA9-92FD-2E033208249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{102E909B-BC70-4890-B606-04D7650C7439}</c15:txfldGUID>
                      <c15:f>Diagramm!$J$57</c15:f>
                      <c15:dlblFieldTableCache>
                        <c:ptCount val="1"/>
                      </c15:dlblFieldTableCache>
                    </c15:dlblFTEntry>
                  </c15:dlblFieldTable>
                  <c15:showDataLabelsRange val="0"/>
                </c:ext>
                <c:ext xmlns:c16="http://schemas.microsoft.com/office/drawing/2014/chart" uri="{C3380CC4-5D6E-409C-BE32-E72D297353CC}">
                  <c16:uniqueId val="{00000039-7B41-4DA9-92FD-2E033208249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{5E4E7695-6B97-4A1E-A573-5318F4B2395C}</c15:txfldGUID>
                      <c15:f>Diagramm!$J$58</c15:f>
                      <c15:dlblFieldTableCache>
                        <c:ptCount val="1"/>
                      </c15:dlblFieldTableCache>
                    </c15:dlblFTEntry>
                  </c15:dlblFieldTable>
                  <c15:showDataLabelsRange val="0"/>
                </c:ext>
                <c:ext xmlns:c16="http://schemas.microsoft.com/office/drawing/2014/chart" uri="{C3380CC4-5D6E-409C-BE32-E72D297353CC}">
                  <c16:uniqueId val="{0000003A-7B41-4DA9-92FD-2E033208249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{66737A6E-F909-498F-8021-0673A70F576B}</c15:txfldGUID>
                      <c15:f>Diagramm!$J$59</c15:f>
                      <c15:dlblFieldTableCache>
                        <c:ptCount val="1"/>
                      </c15:dlblFieldTableCache>
                    </c15:dlblFTEntry>
                  </c15:dlblFieldTable>
                  <c15:showDataLabelsRange val="0"/>
                </c:ext>
                <c:ext xmlns:c16="http://schemas.microsoft.com/office/drawing/2014/chart" uri="{C3380CC4-5D6E-409C-BE32-E72D297353CC}">
                  <c16:uniqueId val="{0000003B-7B41-4DA9-92FD-2E033208249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{EA9B8A6B-1136-48D4-96BA-4A431ADD70D8}</c15:txfldGUID>
                      <c15:f>Diagramm!$J$60</c15:f>
                      <c15:dlblFieldTableCache>
                        <c:ptCount val="1"/>
                      </c15:dlblFieldTableCache>
                    </c15:dlblFTEntry>
                  </c15:dlblFieldTable>
                  <c15:showDataLabelsRange val="0"/>
                </c:ext>
                <c:ext xmlns:c16="http://schemas.microsoft.com/office/drawing/2014/chart" uri="{C3380CC4-5D6E-409C-BE32-E72D297353CC}">
                  <c16:uniqueId val="{0000003C-7B41-4DA9-92FD-2E033208249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{67F161E0-91BF-4FD5-93C9-EF78EB02C170}</c15:txfldGUID>
                      <c15:f>Diagramm!$J$61</c15:f>
                      <c15:dlblFieldTableCache>
                        <c:ptCount val="1"/>
                      </c15:dlblFieldTableCache>
                    </c15:dlblFTEntry>
                  </c15:dlblFieldTable>
                  <c15:showDataLabelsRange val="0"/>
                </c:ext>
                <c:ext xmlns:c16="http://schemas.microsoft.com/office/drawing/2014/chart" uri="{C3380CC4-5D6E-409C-BE32-E72D297353CC}">
                  <c16:uniqueId val="{0000003D-7B41-4DA9-92FD-2E033208249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{6A5FBF52-0B75-4904-90B6-882A258E7B81}</c15:txfldGUID>
                      <c15:f>Diagramm!$J$62</c15:f>
                      <c15:dlblFieldTableCache>
                        <c:ptCount val="1"/>
                      </c15:dlblFieldTableCache>
                    </c15:dlblFTEntry>
                  </c15:dlblFieldTable>
                  <c15:showDataLabelsRange val="0"/>
                </c:ext>
                <c:ext xmlns:c16="http://schemas.microsoft.com/office/drawing/2014/chart" uri="{C3380CC4-5D6E-409C-BE32-E72D297353CC}">
                  <c16:uniqueId val="{0000003E-7B41-4DA9-92FD-2E033208249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{978F3F72-C994-46E5-9BDC-17ED85772CAF}</c15:txfldGUID>
                      <c15:f>Diagramm!$J$63</c15:f>
                      <c15:dlblFieldTableCache>
                        <c:ptCount val="1"/>
                      </c15:dlblFieldTableCache>
                    </c15:dlblFTEntry>
                  </c15:dlblFieldTable>
                  <c15:showDataLabelsRange val="0"/>
                </c:ext>
                <c:ext xmlns:c16="http://schemas.microsoft.com/office/drawing/2014/chart" uri="{C3380CC4-5D6E-409C-BE32-E72D297353CC}">
                  <c16:uniqueId val="{0000003F-7B41-4DA9-92FD-2E033208249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{D9289741-4C5F-4206-BF78-5A7B3F96B350}</c15:txfldGUID>
                      <c15:f>Diagramm!$J$64</c15:f>
                      <c15:dlblFieldTableCache>
                        <c:ptCount val="1"/>
                      </c15:dlblFieldTableCache>
                    </c15:dlblFTEntry>
                  </c15:dlblFieldTable>
                  <c15:showDataLabelsRange val="0"/>
                </c:ext>
                <c:ext xmlns:c16="http://schemas.microsoft.com/office/drawing/2014/chart" uri="{C3380CC4-5D6E-409C-BE32-E72D297353CC}">
                  <c16:uniqueId val="{00000040-7B41-4DA9-92FD-2E033208249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{6C28BBD4-7C7B-4A02-BFCC-4282ACFB6582}</c15:txfldGUID>
                      <c15:f>Diagramm!$J$65</c15:f>
                      <c15:dlblFieldTableCache>
                        <c:ptCount val="1"/>
                      </c15:dlblFieldTableCache>
                    </c15:dlblFTEntry>
                  </c15:dlblFieldTable>
                  <c15:showDataLabelsRange val="0"/>
                </c:ext>
                <c:ext xmlns:c16="http://schemas.microsoft.com/office/drawing/2014/chart" uri="{C3380CC4-5D6E-409C-BE32-E72D297353CC}">
                  <c16:uniqueId val="{00000041-7B41-4DA9-92FD-2E033208249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{F169C03D-0ED5-41F9-A5D7-2C2ABC85CC14}</c15:txfldGUID>
                      <c15:f>Diagramm!$J$66</c15:f>
                      <c15:dlblFieldTableCache>
                        <c:ptCount val="1"/>
                      </c15:dlblFieldTableCache>
                    </c15:dlblFTEntry>
                  </c15:dlblFieldTable>
                  <c15:showDataLabelsRange val="0"/>
                </c:ext>
                <c:ext xmlns:c16="http://schemas.microsoft.com/office/drawing/2014/chart" uri="{C3380CC4-5D6E-409C-BE32-E72D297353CC}">
                  <c16:uniqueId val="{00000042-7B41-4DA9-92FD-2E033208249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{B50E3EBB-12BE-4750-A8C3-E81E10CE4027}</c15:txfldGUID>
                      <c15:f>Diagramm!$J$67</c15:f>
                      <c15:dlblFieldTableCache>
                        <c:ptCount val="1"/>
                      </c15:dlblFieldTableCache>
                    </c15:dlblFTEntry>
                  </c15:dlblFieldTable>
                  <c15:showDataLabelsRange val="0"/>
                </c:ext>
                <c:ext xmlns:c16="http://schemas.microsoft.com/office/drawing/2014/chart" uri="{C3380CC4-5D6E-409C-BE32-E72D297353CC}">
                  <c16:uniqueId val="{00000043-7B41-4DA9-92FD-2E033208249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B41-4DA9-92FD-2E033208249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4E-4885-818B-0EC4EE404D0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4E-4885-818B-0EC4EE404D0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4E-4885-818B-0EC4EE404D0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4E-4885-818B-0EC4EE404D0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4E-4885-818B-0EC4EE404D0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4E-4885-818B-0EC4EE404D0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4E-4885-818B-0EC4EE404D0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4E-4885-818B-0EC4EE404D0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4E-4885-818B-0EC4EE404D0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4E-4885-818B-0EC4EE404D0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B4E-4885-818B-0EC4EE404D0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4E-4885-818B-0EC4EE404D0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B4E-4885-818B-0EC4EE404D0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4E-4885-818B-0EC4EE404D0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B4E-4885-818B-0EC4EE404D0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4E-4885-818B-0EC4EE404D0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B4E-4885-818B-0EC4EE404D0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B4E-4885-818B-0EC4EE404D0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B4E-4885-818B-0EC4EE404D0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B4E-4885-818B-0EC4EE404D0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B4E-4885-818B-0EC4EE404D0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B4E-4885-818B-0EC4EE404D0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B4E-4885-818B-0EC4EE404D0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B4E-4885-818B-0EC4EE404D0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B4E-4885-818B-0EC4EE404D0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B4E-4885-818B-0EC4EE404D0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B4E-4885-818B-0EC4EE404D0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B4E-4885-818B-0EC4EE404D0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B4E-4885-818B-0EC4EE404D0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B4E-4885-818B-0EC4EE404D0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B4E-4885-818B-0EC4EE404D0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B4E-4885-818B-0EC4EE404D0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B4E-4885-818B-0EC4EE404D0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B4E-4885-818B-0EC4EE404D0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B4E-4885-818B-0EC4EE404D0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B4E-4885-818B-0EC4EE404D0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B4E-4885-818B-0EC4EE404D0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B4E-4885-818B-0EC4EE404D0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B4E-4885-818B-0EC4EE404D0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B4E-4885-818B-0EC4EE404D0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B4E-4885-818B-0EC4EE404D0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B4E-4885-818B-0EC4EE404D0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B4E-4885-818B-0EC4EE404D0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B4E-4885-818B-0EC4EE404D0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B4E-4885-818B-0EC4EE404D0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B4E-4885-818B-0EC4EE404D0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B4E-4885-818B-0EC4EE404D0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B4E-4885-818B-0EC4EE404D0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B4E-4885-818B-0EC4EE404D0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B4E-4885-818B-0EC4EE404D0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B4E-4885-818B-0EC4EE404D0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B4E-4885-818B-0EC4EE404D0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B4E-4885-818B-0EC4EE404D0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B4E-4885-818B-0EC4EE404D0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B4E-4885-818B-0EC4EE404D0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B4E-4885-818B-0EC4EE404D0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B4E-4885-818B-0EC4EE404D0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B4E-4885-818B-0EC4EE404D0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B4E-4885-818B-0EC4EE404D0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B4E-4885-818B-0EC4EE404D0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B4E-4885-818B-0EC4EE404D0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B4E-4885-818B-0EC4EE404D0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B4E-4885-818B-0EC4EE404D0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B4E-4885-818B-0EC4EE404D0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B4E-4885-818B-0EC4EE404D0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B4E-4885-818B-0EC4EE404D0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B4E-4885-818B-0EC4EE404D0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B4E-4885-818B-0EC4EE404D0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B4E-4885-818B-0EC4EE404D0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101.13752701626663</c:v>
                </c:pt>
                <c:pt idx="2">
                  <c:v>101.73662457816705</c:v>
                </c:pt>
                <c:pt idx="3">
                  <c:v>99.836954461001781</c:v>
                </c:pt>
                <c:pt idx="4">
                  <c:v>99.590490274144003</c:v>
                </c:pt>
                <c:pt idx="5">
                  <c:v>100.50430364387822</c:v>
                </c:pt>
                <c:pt idx="6">
                  <c:v>101.9641299814204</c:v>
                </c:pt>
                <c:pt idx="7">
                  <c:v>100.5687635081333</c:v>
                </c:pt>
                <c:pt idx="8">
                  <c:v>100.44363553634399</c:v>
                </c:pt>
                <c:pt idx="9">
                  <c:v>101.45982633754218</c:v>
                </c:pt>
                <c:pt idx="10">
                  <c:v>102.77177416296969</c:v>
                </c:pt>
                <c:pt idx="11">
                  <c:v>101.12615174610397</c:v>
                </c:pt>
                <c:pt idx="12">
                  <c:v>101.01998255791909</c:v>
                </c:pt>
                <c:pt idx="13">
                  <c:v>101.6190801198195</c:v>
                </c:pt>
                <c:pt idx="14">
                  <c:v>103.21920145603458</c:v>
                </c:pt>
                <c:pt idx="15">
                  <c:v>102.10442498009327</c:v>
                </c:pt>
                <c:pt idx="16">
                  <c:v>101.9906722784666</c:v>
                </c:pt>
                <c:pt idx="17">
                  <c:v>102.69973078527282</c:v>
                </c:pt>
                <c:pt idx="18">
                  <c:v>103.86759185530656</c:v>
                </c:pt>
                <c:pt idx="19">
                  <c:v>102.54806051643726</c:v>
                </c:pt>
                <c:pt idx="20">
                  <c:v>102.36605619383461</c:v>
                </c:pt>
                <c:pt idx="21">
                  <c:v>103.04857240359459</c:v>
                </c:pt>
                <c:pt idx="22">
                  <c:v>104.92928373715542</c:v>
                </c:pt>
                <c:pt idx="23">
                  <c:v>103.61733591172791</c:v>
                </c:pt>
                <c:pt idx="24">
                  <c:v>104.25055928411633</c:v>
                </c:pt>
              </c:numCache>
            </c:numRef>
          </c:val>
          <c:smooth val="0"/>
          <c:extLst>
            <c:ext xmlns:c16="http://schemas.microsoft.com/office/drawing/2014/chart" uri="{C3380CC4-5D6E-409C-BE32-E72D297353CC}">
              <c16:uniqueId val="{00000000-8F77-440D-A74B-CCA29CE4483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107.62812872467222</c:v>
                </c:pt>
                <c:pt idx="2">
                  <c:v>114.18355184743743</c:v>
                </c:pt>
                <c:pt idx="3">
                  <c:v>109.6543504171633</c:v>
                </c:pt>
                <c:pt idx="4">
                  <c:v>105.24433849821216</c:v>
                </c:pt>
                <c:pt idx="5">
                  <c:v>108.10488676996424</c:v>
                </c:pt>
                <c:pt idx="6">
                  <c:v>108.22407628128725</c:v>
                </c:pt>
                <c:pt idx="7">
                  <c:v>108.70083432657927</c:v>
                </c:pt>
                <c:pt idx="8">
                  <c:v>110.1311084624553</c:v>
                </c:pt>
                <c:pt idx="9">
                  <c:v>115.85220500595948</c:v>
                </c:pt>
                <c:pt idx="10">
                  <c:v>115.49463647199048</c:v>
                </c:pt>
                <c:pt idx="11">
                  <c:v>115.49463647199048</c:v>
                </c:pt>
                <c:pt idx="12">
                  <c:v>115.97139451728249</c:v>
                </c:pt>
                <c:pt idx="13">
                  <c:v>117.04410011918951</c:v>
                </c:pt>
                <c:pt idx="14">
                  <c:v>121.93087008343267</c:v>
                </c:pt>
                <c:pt idx="15">
                  <c:v>120.97735399284863</c:v>
                </c:pt>
                <c:pt idx="16">
                  <c:v>121.45411203814065</c:v>
                </c:pt>
                <c:pt idx="17">
                  <c:v>125.98331346841478</c:v>
                </c:pt>
                <c:pt idx="18">
                  <c:v>127.17520858164481</c:v>
                </c:pt>
                <c:pt idx="19">
                  <c:v>125.26817640047676</c:v>
                </c:pt>
                <c:pt idx="20">
                  <c:v>126.81764004767579</c:v>
                </c:pt>
                <c:pt idx="21">
                  <c:v>129.55899880810489</c:v>
                </c:pt>
                <c:pt idx="22">
                  <c:v>134.20738974970203</c:v>
                </c:pt>
                <c:pt idx="23">
                  <c:v>131.10846245530394</c:v>
                </c:pt>
                <c:pt idx="24">
                  <c:v>128.12872467222886</c:v>
                </c:pt>
              </c:numCache>
            </c:numRef>
          </c:val>
          <c:smooth val="0"/>
          <c:extLst>
            <c:ext xmlns:c16="http://schemas.microsoft.com/office/drawing/2014/chart" uri="{C3380CC4-5D6E-409C-BE32-E72D297353CC}">
              <c16:uniqueId val="{00000001-8F77-440D-A74B-CCA29CE4483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97.049298308744142</c:v>
                </c:pt>
                <c:pt idx="2">
                  <c:v>96.54551997121267</c:v>
                </c:pt>
                <c:pt idx="3">
                  <c:v>96.437567470313056</c:v>
                </c:pt>
                <c:pt idx="4">
                  <c:v>90.320259086002167</c:v>
                </c:pt>
                <c:pt idx="5">
                  <c:v>87.801367398344738</c:v>
                </c:pt>
                <c:pt idx="6">
                  <c:v>87.44152572867938</c:v>
                </c:pt>
                <c:pt idx="7">
                  <c:v>88.161209068010066</c:v>
                </c:pt>
                <c:pt idx="8">
                  <c:v>87.765383231378195</c:v>
                </c:pt>
                <c:pt idx="9">
                  <c:v>88.772939906441167</c:v>
                </c:pt>
                <c:pt idx="10">
                  <c:v>89.63655991363801</c:v>
                </c:pt>
                <c:pt idx="11">
                  <c:v>88.413098236775824</c:v>
                </c:pt>
                <c:pt idx="12">
                  <c:v>88.197193234976609</c:v>
                </c:pt>
                <c:pt idx="13">
                  <c:v>87.225620726880166</c:v>
                </c:pt>
                <c:pt idx="14">
                  <c:v>86.218064051817194</c:v>
                </c:pt>
                <c:pt idx="15">
                  <c:v>86.182079884850666</c:v>
                </c:pt>
                <c:pt idx="16">
                  <c:v>86.865779057214823</c:v>
                </c:pt>
                <c:pt idx="17">
                  <c:v>86.146095717884137</c:v>
                </c:pt>
                <c:pt idx="18">
                  <c:v>86.61388988844908</c:v>
                </c:pt>
                <c:pt idx="19">
                  <c:v>85.57034904641958</c:v>
                </c:pt>
                <c:pt idx="20">
                  <c:v>85.750269881252251</c:v>
                </c:pt>
                <c:pt idx="21">
                  <c:v>85.966174883051465</c:v>
                </c:pt>
                <c:pt idx="22">
                  <c:v>84.09499820079165</c:v>
                </c:pt>
                <c:pt idx="23">
                  <c:v>82.799568189996393</c:v>
                </c:pt>
                <c:pt idx="24">
                  <c:v>79.525008996041748</c:v>
                </c:pt>
              </c:numCache>
            </c:numRef>
          </c:val>
          <c:smooth val="0"/>
          <c:extLst>
            <c:ext xmlns:c16="http://schemas.microsoft.com/office/drawing/2014/chart" uri="{C3380CC4-5D6E-409C-BE32-E72D297353CC}">
              <c16:uniqueId val="{00000002-8F77-440D-A74B-CCA29CE4483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F77-440D-A74B-CCA29CE44833}"/>
                </c:ext>
              </c:extLst>
            </c:dLbl>
            <c:dLbl>
              <c:idx val="1"/>
              <c:delete val="1"/>
              <c:extLst>
                <c:ext xmlns:c15="http://schemas.microsoft.com/office/drawing/2012/chart" uri="{CE6537A1-D6FC-4f65-9D91-7224C49458BB}"/>
                <c:ext xmlns:c16="http://schemas.microsoft.com/office/drawing/2014/chart" uri="{C3380CC4-5D6E-409C-BE32-E72D297353CC}">
                  <c16:uniqueId val="{00000004-8F77-440D-A74B-CCA29CE44833}"/>
                </c:ext>
              </c:extLst>
            </c:dLbl>
            <c:dLbl>
              <c:idx val="2"/>
              <c:delete val="1"/>
              <c:extLst>
                <c:ext xmlns:c15="http://schemas.microsoft.com/office/drawing/2012/chart" uri="{CE6537A1-D6FC-4f65-9D91-7224C49458BB}"/>
                <c:ext xmlns:c16="http://schemas.microsoft.com/office/drawing/2014/chart" uri="{C3380CC4-5D6E-409C-BE32-E72D297353CC}">
                  <c16:uniqueId val="{00000005-8F77-440D-A74B-CCA29CE44833}"/>
                </c:ext>
              </c:extLst>
            </c:dLbl>
            <c:dLbl>
              <c:idx val="3"/>
              <c:delete val="1"/>
              <c:extLst>
                <c:ext xmlns:c15="http://schemas.microsoft.com/office/drawing/2012/chart" uri="{CE6537A1-D6FC-4f65-9D91-7224C49458BB}"/>
                <c:ext xmlns:c16="http://schemas.microsoft.com/office/drawing/2014/chart" uri="{C3380CC4-5D6E-409C-BE32-E72D297353CC}">
                  <c16:uniqueId val="{00000006-8F77-440D-A74B-CCA29CE44833}"/>
                </c:ext>
              </c:extLst>
            </c:dLbl>
            <c:dLbl>
              <c:idx val="4"/>
              <c:delete val="1"/>
              <c:extLst>
                <c:ext xmlns:c15="http://schemas.microsoft.com/office/drawing/2012/chart" uri="{CE6537A1-D6FC-4f65-9D91-7224C49458BB}"/>
                <c:ext xmlns:c16="http://schemas.microsoft.com/office/drawing/2014/chart" uri="{C3380CC4-5D6E-409C-BE32-E72D297353CC}">
                  <c16:uniqueId val="{00000007-8F77-440D-A74B-CCA29CE44833}"/>
                </c:ext>
              </c:extLst>
            </c:dLbl>
            <c:dLbl>
              <c:idx val="5"/>
              <c:delete val="1"/>
              <c:extLst>
                <c:ext xmlns:c15="http://schemas.microsoft.com/office/drawing/2012/chart" uri="{CE6537A1-D6FC-4f65-9D91-7224C49458BB}"/>
                <c:ext xmlns:c16="http://schemas.microsoft.com/office/drawing/2014/chart" uri="{C3380CC4-5D6E-409C-BE32-E72D297353CC}">
                  <c16:uniqueId val="{00000008-8F77-440D-A74B-CCA29CE44833}"/>
                </c:ext>
              </c:extLst>
            </c:dLbl>
            <c:dLbl>
              <c:idx val="6"/>
              <c:delete val="1"/>
              <c:extLst>
                <c:ext xmlns:c15="http://schemas.microsoft.com/office/drawing/2012/chart" uri="{CE6537A1-D6FC-4f65-9D91-7224C49458BB}"/>
                <c:ext xmlns:c16="http://schemas.microsoft.com/office/drawing/2014/chart" uri="{C3380CC4-5D6E-409C-BE32-E72D297353CC}">
                  <c16:uniqueId val="{00000009-8F77-440D-A74B-CCA29CE44833}"/>
                </c:ext>
              </c:extLst>
            </c:dLbl>
            <c:dLbl>
              <c:idx val="7"/>
              <c:delete val="1"/>
              <c:extLst>
                <c:ext xmlns:c15="http://schemas.microsoft.com/office/drawing/2012/chart" uri="{CE6537A1-D6FC-4f65-9D91-7224C49458BB}"/>
                <c:ext xmlns:c16="http://schemas.microsoft.com/office/drawing/2014/chart" uri="{C3380CC4-5D6E-409C-BE32-E72D297353CC}">
                  <c16:uniqueId val="{0000000A-8F77-440D-A74B-CCA29CE44833}"/>
                </c:ext>
              </c:extLst>
            </c:dLbl>
            <c:dLbl>
              <c:idx val="8"/>
              <c:delete val="1"/>
              <c:extLst>
                <c:ext xmlns:c15="http://schemas.microsoft.com/office/drawing/2012/chart" uri="{CE6537A1-D6FC-4f65-9D91-7224C49458BB}"/>
                <c:ext xmlns:c16="http://schemas.microsoft.com/office/drawing/2014/chart" uri="{C3380CC4-5D6E-409C-BE32-E72D297353CC}">
                  <c16:uniqueId val="{0000000B-8F77-440D-A74B-CCA29CE44833}"/>
                </c:ext>
              </c:extLst>
            </c:dLbl>
            <c:dLbl>
              <c:idx val="9"/>
              <c:delete val="1"/>
              <c:extLst>
                <c:ext xmlns:c15="http://schemas.microsoft.com/office/drawing/2012/chart" uri="{CE6537A1-D6FC-4f65-9D91-7224C49458BB}"/>
                <c:ext xmlns:c16="http://schemas.microsoft.com/office/drawing/2014/chart" uri="{C3380CC4-5D6E-409C-BE32-E72D297353CC}">
                  <c16:uniqueId val="{0000000C-8F77-440D-A74B-CCA29CE44833}"/>
                </c:ext>
              </c:extLst>
            </c:dLbl>
            <c:dLbl>
              <c:idx val="10"/>
              <c:delete val="1"/>
              <c:extLst>
                <c:ext xmlns:c15="http://schemas.microsoft.com/office/drawing/2012/chart" uri="{CE6537A1-D6FC-4f65-9D91-7224C49458BB}"/>
                <c:ext xmlns:c16="http://schemas.microsoft.com/office/drawing/2014/chart" uri="{C3380CC4-5D6E-409C-BE32-E72D297353CC}">
                  <c16:uniqueId val="{0000000D-8F77-440D-A74B-CCA29CE44833}"/>
                </c:ext>
              </c:extLst>
            </c:dLbl>
            <c:dLbl>
              <c:idx val="11"/>
              <c:delete val="1"/>
              <c:extLst>
                <c:ext xmlns:c15="http://schemas.microsoft.com/office/drawing/2012/chart" uri="{CE6537A1-D6FC-4f65-9D91-7224C49458BB}"/>
                <c:ext xmlns:c16="http://schemas.microsoft.com/office/drawing/2014/chart" uri="{C3380CC4-5D6E-409C-BE32-E72D297353CC}">
                  <c16:uniqueId val="{0000000E-8F77-440D-A74B-CCA29CE44833}"/>
                </c:ext>
              </c:extLst>
            </c:dLbl>
            <c:dLbl>
              <c:idx val="12"/>
              <c:delete val="1"/>
              <c:extLst>
                <c:ext xmlns:c15="http://schemas.microsoft.com/office/drawing/2012/chart" uri="{CE6537A1-D6FC-4f65-9D91-7224C49458BB}"/>
                <c:ext xmlns:c16="http://schemas.microsoft.com/office/drawing/2014/chart" uri="{C3380CC4-5D6E-409C-BE32-E72D297353CC}">
                  <c16:uniqueId val="{0000000F-8F77-440D-A74B-CCA29CE4483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77-440D-A74B-CCA29CE44833}"/>
                </c:ext>
              </c:extLst>
            </c:dLbl>
            <c:dLbl>
              <c:idx val="14"/>
              <c:delete val="1"/>
              <c:extLst>
                <c:ext xmlns:c15="http://schemas.microsoft.com/office/drawing/2012/chart" uri="{CE6537A1-D6FC-4f65-9D91-7224C49458BB}"/>
                <c:ext xmlns:c16="http://schemas.microsoft.com/office/drawing/2014/chart" uri="{C3380CC4-5D6E-409C-BE32-E72D297353CC}">
                  <c16:uniqueId val="{00000011-8F77-440D-A74B-CCA29CE44833}"/>
                </c:ext>
              </c:extLst>
            </c:dLbl>
            <c:dLbl>
              <c:idx val="15"/>
              <c:delete val="1"/>
              <c:extLst>
                <c:ext xmlns:c15="http://schemas.microsoft.com/office/drawing/2012/chart" uri="{CE6537A1-D6FC-4f65-9D91-7224C49458BB}"/>
                <c:ext xmlns:c16="http://schemas.microsoft.com/office/drawing/2014/chart" uri="{C3380CC4-5D6E-409C-BE32-E72D297353CC}">
                  <c16:uniqueId val="{00000012-8F77-440D-A74B-CCA29CE44833}"/>
                </c:ext>
              </c:extLst>
            </c:dLbl>
            <c:dLbl>
              <c:idx val="16"/>
              <c:delete val="1"/>
              <c:extLst>
                <c:ext xmlns:c15="http://schemas.microsoft.com/office/drawing/2012/chart" uri="{CE6537A1-D6FC-4f65-9D91-7224C49458BB}"/>
                <c:ext xmlns:c16="http://schemas.microsoft.com/office/drawing/2014/chart" uri="{C3380CC4-5D6E-409C-BE32-E72D297353CC}">
                  <c16:uniqueId val="{00000013-8F77-440D-A74B-CCA29CE44833}"/>
                </c:ext>
              </c:extLst>
            </c:dLbl>
            <c:dLbl>
              <c:idx val="17"/>
              <c:delete val="1"/>
              <c:extLst>
                <c:ext xmlns:c15="http://schemas.microsoft.com/office/drawing/2012/chart" uri="{CE6537A1-D6FC-4f65-9D91-7224C49458BB}"/>
                <c:ext xmlns:c16="http://schemas.microsoft.com/office/drawing/2014/chart" uri="{C3380CC4-5D6E-409C-BE32-E72D297353CC}">
                  <c16:uniqueId val="{00000014-8F77-440D-A74B-CCA29CE44833}"/>
                </c:ext>
              </c:extLst>
            </c:dLbl>
            <c:dLbl>
              <c:idx val="18"/>
              <c:delete val="1"/>
              <c:extLst>
                <c:ext xmlns:c15="http://schemas.microsoft.com/office/drawing/2012/chart" uri="{CE6537A1-D6FC-4f65-9D91-7224C49458BB}"/>
                <c:ext xmlns:c16="http://schemas.microsoft.com/office/drawing/2014/chart" uri="{C3380CC4-5D6E-409C-BE32-E72D297353CC}">
                  <c16:uniqueId val="{00000015-8F77-440D-A74B-CCA29CE44833}"/>
                </c:ext>
              </c:extLst>
            </c:dLbl>
            <c:dLbl>
              <c:idx val="19"/>
              <c:delete val="1"/>
              <c:extLst>
                <c:ext xmlns:c15="http://schemas.microsoft.com/office/drawing/2012/chart" uri="{CE6537A1-D6FC-4f65-9D91-7224C49458BB}"/>
                <c:ext xmlns:c16="http://schemas.microsoft.com/office/drawing/2014/chart" uri="{C3380CC4-5D6E-409C-BE32-E72D297353CC}">
                  <c16:uniqueId val="{00000016-8F77-440D-A74B-CCA29CE44833}"/>
                </c:ext>
              </c:extLst>
            </c:dLbl>
            <c:dLbl>
              <c:idx val="20"/>
              <c:delete val="1"/>
              <c:extLst>
                <c:ext xmlns:c15="http://schemas.microsoft.com/office/drawing/2012/chart" uri="{CE6537A1-D6FC-4f65-9D91-7224C49458BB}"/>
                <c:ext xmlns:c16="http://schemas.microsoft.com/office/drawing/2014/chart" uri="{C3380CC4-5D6E-409C-BE32-E72D297353CC}">
                  <c16:uniqueId val="{00000017-8F77-440D-A74B-CCA29CE44833}"/>
                </c:ext>
              </c:extLst>
            </c:dLbl>
            <c:dLbl>
              <c:idx val="21"/>
              <c:delete val="1"/>
              <c:extLst>
                <c:ext xmlns:c15="http://schemas.microsoft.com/office/drawing/2012/chart" uri="{CE6537A1-D6FC-4f65-9D91-7224C49458BB}"/>
                <c:ext xmlns:c16="http://schemas.microsoft.com/office/drawing/2014/chart" uri="{C3380CC4-5D6E-409C-BE32-E72D297353CC}">
                  <c16:uniqueId val="{00000018-8F77-440D-A74B-CCA29CE44833}"/>
                </c:ext>
              </c:extLst>
            </c:dLbl>
            <c:dLbl>
              <c:idx val="22"/>
              <c:delete val="1"/>
              <c:extLst>
                <c:ext xmlns:c15="http://schemas.microsoft.com/office/drawing/2012/chart" uri="{CE6537A1-D6FC-4f65-9D91-7224C49458BB}"/>
                <c:ext xmlns:c16="http://schemas.microsoft.com/office/drawing/2014/chart" uri="{C3380CC4-5D6E-409C-BE32-E72D297353CC}">
                  <c16:uniqueId val="{00000019-8F77-440D-A74B-CCA29CE44833}"/>
                </c:ext>
              </c:extLst>
            </c:dLbl>
            <c:dLbl>
              <c:idx val="23"/>
              <c:delete val="1"/>
              <c:extLst>
                <c:ext xmlns:c15="http://schemas.microsoft.com/office/drawing/2012/chart" uri="{CE6537A1-D6FC-4f65-9D91-7224C49458BB}"/>
                <c:ext xmlns:c16="http://schemas.microsoft.com/office/drawing/2014/chart" uri="{C3380CC4-5D6E-409C-BE32-E72D297353CC}">
                  <c16:uniqueId val="{0000001A-8F77-440D-A74B-CCA29CE44833}"/>
                </c:ext>
              </c:extLst>
            </c:dLbl>
            <c:dLbl>
              <c:idx val="24"/>
              <c:delete val="1"/>
              <c:extLst>
                <c:ext xmlns:c15="http://schemas.microsoft.com/office/drawing/2012/chart" uri="{CE6537A1-D6FC-4f65-9D91-7224C49458BB}"/>
                <c:ext xmlns:c16="http://schemas.microsoft.com/office/drawing/2014/chart" uri="{C3380CC4-5D6E-409C-BE32-E72D297353CC}">
                  <c16:uniqueId val="{0000001B-8F77-440D-A74B-CCA29CE4483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F77-440D-A74B-CCA29CE4483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Prignitz (12070)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27494</v>
      </c>
      <c r="F11" s="238">
        <v>27327</v>
      </c>
      <c r="G11" s="238">
        <v>27673</v>
      </c>
      <c r="H11" s="238">
        <v>27177</v>
      </c>
      <c r="I11" s="265">
        <v>26997</v>
      </c>
      <c r="J11" s="263">
        <v>497</v>
      </c>
      <c r="K11" s="266">
        <v>1.8409452902174315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18.116680002909725</v>
      </c>
      <c r="E13" s="115">
        <v>4981</v>
      </c>
      <c r="F13" s="114">
        <v>4910</v>
      </c>
      <c r="G13" s="114">
        <v>5081</v>
      </c>
      <c r="H13" s="114">
        <v>4990</v>
      </c>
      <c r="I13" s="140">
        <v>4889</v>
      </c>
      <c r="J13" s="115">
        <v>92</v>
      </c>
      <c r="K13" s="116">
        <v>1.8817754141951319</v>
      </c>
    </row>
    <row r="14" spans="1:255" ht="14.1" customHeight="1" x14ac:dyDescent="0.2">
      <c r="A14" s="306" t="s">
        <v>230</v>
      </c>
      <c r="B14" s="307"/>
      <c r="C14" s="308"/>
      <c r="D14" s="113">
        <v>62.104459154724665</v>
      </c>
      <c r="E14" s="115">
        <v>17075</v>
      </c>
      <c r="F14" s="114">
        <v>16995</v>
      </c>
      <c r="G14" s="114">
        <v>17155</v>
      </c>
      <c r="H14" s="114">
        <v>16828</v>
      </c>
      <c r="I14" s="140">
        <v>16769</v>
      </c>
      <c r="J14" s="115">
        <v>306</v>
      </c>
      <c r="K14" s="116">
        <v>1.8247957540700102</v>
      </c>
    </row>
    <row r="15" spans="1:255" ht="14.1" customHeight="1" x14ac:dyDescent="0.2">
      <c r="A15" s="306" t="s">
        <v>231</v>
      </c>
      <c r="B15" s="307"/>
      <c r="C15" s="308"/>
      <c r="D15" s="113">
        <v>9.8275987488179233</v>
      </c>
      <c r="E15" s="115">
        <v>2702</v>
      </c>
      <c r="F15" s="114">
        <v>2686</v>
      </c>
      <c r="G15" s="114">
        <v>2692</v>
      </c>
      <c r="H15" s="114">
        <v>2655</v>
      </c>
      <c r="I15" s="140">
        <v>2663</v>
      </c>
      <c r="J15" s="115">
        <v>39</v>
      </c>
      <c r="K15" s="116">
        <v>1.4645137063462261</v>
      </c>
    </row>
    <row r="16" spans="1:255" ht="14.1" customHeight="1" x14ac:dyDescent="0.2">
      <c r="A16" s="306" t="s">
        <v>232</v>
      </c>
      <c r="B16" s="307"/>
      <c r="C16" s="308"/>
      <c r="D16" s="113">
        <v>7.5107296137339059</v>
      </c>
      <c r="E16" s="115">
        <v>2065</v>
      </c>
      <c r="F16" s="114">
        <v>2063</v>
      </c>
      <c r="G16" s="114">
        <v>2070</v>
      </c>
      <c r="H16" s="114">
        <v>2056</v>
      </c>
      <c r="I16" s="140">
        <v>2020</v>
      </c>
      <c r="J16" s="115">
        <v>45</v>
      </c>
      <c r="K16" s="116">
        <v>2.2277227722772279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3.69535171310104</v>
      </c>
      <c r="E18" s="115">
        <v>1016</v>
      </c>
      <c r="F18" s="114">
        <v>991</v>
      </c>
      <c r="G18" s="114">
        <v>1066</v>
      </c>
      <c r="H18" s="114">
        <v>1051</v>
      </c>
      <c r="I18" s="140">
        <v>1046</v>
      </c>
      <c r="J18" s="115">
        <v>-30</v>
      </c>
      <c r="K18" s="116">
        <v>-2.8680688336520075</v>
      </c>
    </row>
    <row r="19" spans="1:255" ht="14.1" customHeight="1" x14ac:dyDescent="0.2">
      <c r="A19" s="306" t="s">
        <v>235</v>
      </c>
      <c r="B19" s="307" t="s">
        <v>236</v>
      </c>
      <c r="C19" s="308"/>
      <c r="D19" s="113">
        <v>2.1495599039790498</v>
      </c>
      <c r="E19" s="115">
        <v>591</v>
      </c>
      <c r="F19" s="114">
        <v>569</v>
      </c>
      <c r="G19" s="114">
        <v>635</v>
      </c>
      <c r="H19" s="114">
        <v>609</v>
      </c>
      <c r="I19" s="140">
        <v>606</v>
      </c>
      <c r="J19" s="115">
        <v>-15</v>
      </c>
      <c r="K19" s="116">
        <v>-2.4752475247524752</v>
      </c>
    </row>
    <row r="20" spans="1:255" ht="14.1" customHeight="1" x14ac:dyDescent="0.2">
      <c r="A20" s="306">
        <v>12</v>
      </c>
      <c r="B20" s="307" t="s">
        <v>237</v>
      </c>
      <c r="C20" s="308"/>
      <c r="D20" s="113">
        <v>0.57830799447152104</v>
      </c>
      <c r="E20" s="115">
        <v>159</v>
      </c>
      <c r="F20" s="114">
        <v>154</v>
      </c>
      <c r="G20" s="114">
        <v>169</v>
      </c>
      <c r="H20" s="114">
        <v>169</v>
      </c>
      <c r="I20" s="140">
        <v>157</v>
      </c>
      <c r="J20" s="115">
        <v>2</v>
      </c>
      <c r="K20" s="116">
        <v>1.2738853503184713</v>
      </c>
    </row>
    <row r="21" spans="1:255" ht="14.1" customHeight="1" x14ac:dyDescent="0.2">
      <c r="A21" s="306">
        <v>21</v>
      </c>
      <c r="B21" s="307" t="s">
        <v>238</v>
      </c>
      <c r="C21" s="308"/>
      <c r="D21" s="113">
        <v>0.43282170655415725</v>
      </c>
      <c r="E21" s="115">
        <v>119</v>
      </c>
      <c r="F21" s="114">
        <v>122</v>
      </c>
      <c r="G21" s="114">
        <v>128</v>
      </c>
      <c r="H21" s="114">
        <v>127</v>
      </c>
      <c r="I21" s="140">
        <v>109</v>
      </c>
      <c r="J21" s="115">
        <v>10</v>
      </c>
      <c r="K21" s="116">
        <v>9.1743119266055047</v>
      </c>
    </row>
    <row r="22" spans="1:255" ht="14.1" customHeight="1" x14ac:dyDescent="0.2">
      <c r="A22" s="306">
        <v>22</v>
      </c>
      <c r="B22" s="307" t="s">
        <v>239</v>
      </c>
      <c r="C22" s="308"/>
      <c r="D22" s="113">
        <v>2.6769476976794939</v>
      </c>
      <c r="E22" s="115">
        <v>736</v>
      </c>
      <c r="F22" s="114">
        <v>726</v>
      </c>
      <c r="G22" s="114">
        <v>728</v>
      </c>
      <c r="H22" s="114">
        <v>711</v>
      </c>
      <c r="I22" s="140">
        <v>708</v>
      </c>
      <c r="J22" s="115">
        <v>28</v>
      </c>
      <c r="K22" s="116">
        <v>3.9548022598870056</v>
      </c>
    </row>
    <row r="23" spans="1:255" ht="14.1" customHeight="1" x14ac:dyDescent="0.2">
      <c r="A23" s="306">
        <v>23</v>
      </c>
      <c r="B23" s="307" t="s">
        <v>240</v>
      </c>
      <c r="C23" s="308"/>
      <c r="D23" s="113">
        <v>0.18185785989670475</v>
      </c>
      <c r="E23" s="115">
        <v>50</v>
      </c>
      <c r="F23" s="114">
        <v>51</v>
      </c>
      <c r="G23" s="114">
        <v>52</v>
      </c>
      <c r="H23" s="114">
        <v>52</v>
      </c>
      <c r="I23" s="140">
        <v>53</v>
      </c>
      <c r="J23" s="115">
        <v>-3</v>
      </c>
      <c r="K23" s="116">
        <v>-5.6603773584905657</v>
      </c>
    </row>
    <row r="24" spans="1:255" ht="14.1" customHeight="1" x14ac:dyDescent="0.2">
      <c r="A24" s="306">
        <v>24</v>
      </c>
      <c r="B24" s="307" t="s">
        <v>241</v>
      </c>
      <c r="C24" s="308"/>
      <c r="D24" s="113">
        <v>4.0190587037171746</v>
      </c>
      <c r="E24" s="115">
        <v>1105</v>
      </c>
      <c r="F24" s="114">
        <v>1065</v>
      </c>
      <c r="G24" s="114">
        <v>1077</v>
      </c>
      <c r="H24" s="114">
        <v>1044</v>
      </c>
      <c r="I24" s="140">
        <v>1036</v>
      </c>
      <c r="J24" s="115">
        <v>69</v>
      </c>
      <c r="K24" s="116">
        <v>6.66023166023166</v>
      </c>
    </row>
    <row r="25" spans="1:255" ht="14.1" customHeight="1" x14ac:dyDescent="0.2">
      <c r="A25" s="306">
        <v>25</v>
      </c>
      <c r="B25" s="307" t="s">
        <v>242</v>
      </c>
      <c r="C25" s="308"/>
      <c r="D25" s="113">
        <v>5.9576634902160475</v>
      </c>
      <c r="E25" s="115">
        <v>1638</v>
      </c>
      <c r="F25" s="114">
        <v>1646</v>
      </c>
      <c r="G25" s="114">
        <v>1630</v>
      </c>
      <c r="H25" s="114">
        <v>1599</v>
      </c>
      <c r="I25" s="140">
        <v>1588</v>
      </c>
      <c r="J25" s="115">
        <v>50</v>
      </c>
      <c r="K25" s="116">
        <v>3.1486146095717884</v>
      </c>
    </row>
    <row r="26" spans="1:255" ht="14.1" customHeight="1" x14ac:dyDescent="0.2">
      <c r="A26" s="306">
        <v>26</v>
      </c>
      <c r="B26" s="307" t="s">
        <v>243</v>
      </c>
      <c r="C26" s="308"/>
      <c r="D26" s="113">
        <v>2.7315050556485052</v>
      </c>
      <c r="E26" s="115">
        <v>751</v>
      </c>
      <c r="F26" s="114">
        <v>779</v>
      </c>
      <c r="G26" s="114">
        <v>801</v>
      </c>
      <c r="H26" s="114">
        <v>772</v>
      </c>
      <c r="I26" s="140">
        <v>759</v>
      </c>
      <c r="J26" s="115">
        <v>-8</v>
      </c>
      <c r="K26" s="116">
        <v>-1.0540184453227932</v>
      </c>
    </row>
    <row r="27" spans="1:255" ht="14.1" customHeight="1" x14ac:dyDescent="0.2">
      <c r="A27" s="306">
        <v>27</v>
      </c>
      <c r="B27" s="307" t="s">
        <v>244</v>
      </c>
      <c r="C27" s="308"/>
      <c r="D27" s="113">
        <v>2.0513566596348296</v>
      </c>
      <c r="E27" s="115">
        <v>564</v>
      </c>
      <c r="F27" s="114">
        <v>575</v>
      </c>
      <c r="G27" s="114">
        <v>569</v>
      </c>
      <c r="H27" s="114">
        <v>576</v>
      </c>
      <c r="I27" s="140">
        <v>576</v>
      </c>
      <c r="J27" s="115">
        <v>-12</v>
      </c>
      <c r="K27" s="116">
        <v>-2.0833333333333335</v>
      </c>
    </row>
    <row r="28" spans="1:255" ht="14.1" customHeight="1" x14ac:dyDescent="0.2">
      <c r="A28" s="306">
        <v>28</v>
      </c>
      <c r="B28" s="307" t="s">
        <v>245</v>
      </c>
      <c r="C28" s="308"/>
      <c r="D28" s="113">
        <v>0.2836982614388594</v>
      </c>
      <c r="E28" s="115">
        <v>78</v>
      </c>
      <c r="F28" s="114">
        <v>74</v>
      </c>
      <c r="G28" s="114">
        <v>74</v>
      </c>
      <c r="H28" s="114">
        <v>72</v>
      </c>
      <c r="I28" s="140">
        <v>69</v>
      </c>
      <c r="J28" s="115">
        <v>9</v>
      </c>
      <c r="K28" s="116">
        <v>13.043478260869565</v>
      </c>
    </row>
    <row r="29" spans="1:255" ht="14.1" customHeight="1" x14ac:dyDescent="0.2">
      <c r="A29" s="306">
        <v>29</v>
      </c>
      <c r="B29" s="307" t="s">
        <v>246</v>
      </c>
      <c r="C29" s="308"/>
      <c r="D29" s="113">
        <v>4.0190587037171746</v>
      </c>
      <c r="E29" s="115">
        <v>1105</v>
      </c>
      <c r="F29" s="114">
        <v>1073</v>
      </c>
      <c r="G29" s="114">
        <v>1093</v>
      </c>
      <c r="H29" s="114">
        <v>1048</v>
      </c>
      <c r="I29" s="140">
        <v>1054</v>
      </c>
      <c r="J29" s="115">
        <v>51</v>
      </c>
      <c r="K29" s="116">
        <v>4.838709677419355</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2.4478067942096455</v>
      </c>
      <c r="E31" s="115">
        <v>673</v>
      </c>
      <c r="F31" s="114">
        <v>655</v>
      </c>
      <c r="G31" s="114">
        <v>667</v>
      </c>
      <c r="H31" s="114">
        <v>627</v>
      </c>
      <c r="I31" s="140">
        <v>616</v>
      </c>
      <c r="J31" s="115">
        <v>57</v>
      </c>
      <c r="K31" s="116">
        <v>9.2532467532467528</v>
      </c>
    </row>
    <row r="32" spans="1:255" ht="14.1" customHeight="1" x14ac:dyDescent="0.2">
      <c r="A32" s="306">
        <v>31</v>
      </c>
      <c r="B32" s="307" t="s">
        <v>251</v>
      </c>
      <c r="C32" s="308"/>
      <c r="D32" s="113">
        <v>0.43645886375209136</v>
      </c>
      <c r="E32" s="115">
        <v>120</v>
      </c>
      <c r="F32" s="114">
        <v>126</v>
      </c>
      <c r="G32" s="114">
        <v>127</v>
      </c>
      <c r="H32" s="114">
        <v>124</v>
      </c>
      <c r="I32" s="140">
        <v>125</v>
      </c>
      <c r="J32" s="115">
        <v>-5</v>
      </c>
      <c r="K32" s="116">
        <v>-4</v>
      </c>
    </row>
    <row r="33" spans="1:11" ht="14.1" customHeight="1" x14ac:dyDescent="0.2">
      <c r="A33" s="306">
        <v>32</v>
      </c>
      <c r="B33" s="307" t="s">
        <v>252</v>
      </c>
      <c r="C33" s="308"/>
      <c r="D33" s="113">
        <v>3.1352295046191898</v>
      </c>
      <c r="E33" s="115">
        <v>862</v>
      </c>
      <c r="F33" s="114">
        <v>867</v>
      </c>
      <c r="G33" s="114">
        <v>912</v>
      </c>
      <c r="H33" s="114">
        <v>893</v>
      </c>
      <c r="I33" s="140">
        <v>881</v>
      </c>
      <c r="J33" s="115">
        <v>-19</v>
      </c>
      <c r="K33" s="116">
        <v>-2.1566401816118046</v>
      </c>
    </row>
    <row r="34" spans="1:11" ht="14.1" customHeight="1" x14ac:dyDescent="0.2">
      <c r="A34" s="306">
        <v>33</v>
      </c>
      <c r="B34" s="307" t="s">
        <v>253</v>
      </c>
      <c r="C34" s="308"/>
      <c r="D34" s="113">
        <v>1.1748017749327127</v>
      </c>
      <c r="E34" s="115">
        <v>323</v>
      </c>
      <c r="F34" s="114">
        <v>320</v>
      </c>
      <c r="G34" s="114">
        <v>337</v>
      </c>
      <c r="H34" s="114">
        <v>331</v>
      </c>
      <c r="I34" s="140">
        <v>330</v>
      </c>
      <c r="J34" s="115">
        <v>-7</v>
      </c>
      <c r="K34" s="116">
        <v>-2.1212121212121211</v>
      </c>
    </row>
    <row r="35" spans="1:11" ht="14.1" customHeight="1" x14ac:dyDescent="0.2">
      <c r="A35" s="306">
        <v>34</v>
      </c>
      <c r="B35" s="307" t="s">
        <v>254</v>
      </c>
      <c r="C35" s="308"/>
      <c r="D35" s="113">
        <v>3.0697606750563757</v>
      </c>
      <c r="E35" s="115">
        <v>844</v>
      </c>
      <c r="F35" s="114">
        <v>851</v>
      </c>
      <c r="G35" s="114">
        <v>857</v>
      </c>
      <c r="H35" s="114">
        <v>832</v>
      </c>
      <c r="I35" s="140">
        <v>834</v>
      </c>
      <c r="J35" s="115">
        <v>10</v>
      </c>
      <c r="K35" s="116">
        <v>1.1990407673860912</v>
      </c>
    </row>
    <row r="36" spans="1:11" ht="14.1" customHeight="1" x14ac:dyDescent="0.2">
      <c r="A36" s="306">
        <v>41</v>
      </c>
      <c r="B36" s="307" t="s">
        <v>255</v>
      </c>
      <c r="C36" s="308"/>
      <c r="D36" s="113">
        <v>0.98930675783807376</v>
      </c>
      <c r="E36" s="115">
        <v>272</v>
      </c>
      <c r="F36" s="114">
        <v>263</v>
      </c>
      <c r="G36" s="114">
        <v>269</v>
      </c>
      <c r="H36" s="114">
        <v>265</v>
      </c>
      <c r="I36" s="140">
        <v>267</v>
      </c>
      <c r="J36" s="115">
        <v>5</v>
      </c>
      <c r="K36" s="116">
        <v>1.8726591760299625</v>
      </c>
    </row>
    <row r="37" spans="1:11" ht="14.1" customHeight="1" x14ac:dyDescent="0.2">
      <c r="A37" s="306">
        <v>42</v>
      </c>
      <c r="B37" s="307" t="s">
        <v>256</v>
      </c>
      <c r="C37" s="308"/>
      <c r="D37" s="113">
        <v>0.11638903033389103</v>
      </c>
      <c r="E37" s="115">
        <v>32</v>
      </c>
      <c r="F37" s="114">
        <v>34</v>
      </c>
      <c r="G37" s="114">
        <v>31</v>
      </c>
      <c r="H37" s="114">
        <v>31</v>
      </c>
      <c r="I37" s="140">
        <v>31</v>
      </c>
      <c r="J37" s="115">
        <v>1</v>
      </c>
      <c r="K37" s="116">
        <v>3.225806451612903</v>
      </c>
    </row>
    <row r="38" spans="1:11" ht="14.1" customHeight="1" x14ac:dyDescent="0.2">
      <c r="A38" s="306">
        <v>43</v>
      </c>
      <c r="B38" s="307" t="s">
        <v>257</v>
      </c>
      <c r="C38" s="308"/>
      <c r="D38" s="113">
        <v>0.43282170655415725</v>
      </c>
      <c r="E38" s="115">
        <v>119</v>
      </c>
      <c r="F38" s="114">
        <v>120</v>
      </c>
      <c r="G38" s="114">
        <v>116</v>
      </c>
      <c r="H38" s="114">
        <v>117</v>
      </c>
      <c r="I38" s="140">
        <v>115</v>
      </c>
      <c r="J38" s="115">
        <v>4</v>
      </c>
      <c r="K38" s="116">
        <v>3.4782608695652173</v>
      </c>
    </row>
    <row r="39" spans="1:11" ht="14.1" customHeight="1" x14ac:dyDescent="0.2">
      <c r="A39" s="306">
        <v>51</v>
      </c>
      <c r="B39" s="307" t="s">
        <v>258</v>
      </c>
      <c r="C39" s="308"/>
      <c r="D39" s="113">
        <v>5.2556921510147667</v>
      </c>
      <c r="E39" s="115">
        <v>1445</v>
      </c>
      <c r="F39" s="114">
        <v>1474</v>
      </c>
      <c r="G39" s="114">
        <v>1469</v>
      </c>
      <c r="H39" s="114">
        <v>1429</v>
      </c>
      <c r="I39" s="140">
        <v>1439</v>
      </c>
      <c r="J39" s="115">
        <v>6</v>
      </c>
      <c r="K39" s="116">
        <v>0.41695621959694235</v>
      </c>
    </row>
    <row r="40" spans="1:11" ht="14.1" customHeight="1" x14ac:dyDescent="0.2">
      <c r="A40" s="306" t="s">
        <v>259</v>
      </c>
      <c r="B40" s="307" t="s">
        <v>260</v>
      </c>
      <c r="C40" s="308"/>
      <c r="D40" s="113">
        <v>3.6917145559031059</v>
      </c>
      <c r="E40" s="115">
        <v>1015</v>
      </c>
      <c r="F40" s="114">
        <v>1037</v>
      </c>
      <c r="G40" s="114">
        <v>1060</v>
      </c>
      <c r="H40" s="114">
        <v>1060</v>
      </c>
      <c r="I40" s="140">
        <v>1047</v>
      </c>
      <c r="J40" s="115">
        <v>-32</v>
      </c>
      <c r="K40" s="116">
        <v>-3.0563514804202483</v>
      </c>
    </row>
    <row r="41" spans="1:11" ht="14.1" customHeight="1" x14ac:dyDescent="0.2">
      <c r="A41" s="306"/>
      <c r="B41" s="307" t="s">
        <v>261</v>
      </c>
      <c r="C41" s="308"/>
      <c r="D41" s="113">
        <v>3.077034989452244</v>
      </c>
      <c r="E41" s="115">
        <v>846</v>
      </c>
      <c r="F41" s="114">
        <v>869</v>
      </c>
      <c r="G41" s="114">
        <v>896</v>
      </c>
      <c r="H41" s="114">
        <v>896</v>
      </c>
      <c r="I41" s="140">
        <v>890</v>
      </c>
      <c r="J41" s="115">
        <v>-44</v>
      </c>
      <c r="K41" s="116">
        <v>-4.9438202247191008</v>
      </c>
    </row>
    <row r="42" spans="1:11" ht="14.1" customHeight="1" x14ac:dyDescent="0.2">
      <c r="A42" s="306">
        <v>52</v>
      </c>
      <c r="B42" s="307" t="s">
        <v>262</v>
      </c>
      <c r="C42" s="308"/>
      <c r="D42" s="113">
        <v>3.6444315123299629</v>
      </c>
      <c r="E42" s="115">
        <v>1002</v>
      </c>
      <c r="F42" s="114">
        <v>984</v>
      </c>
      <c r="G42" s="114">
        <v>1014</v>
      </c>
      <c r="H42" s="114">
        <v>1006</v>
      </c>
      <c r="I42" s="140">
        <v>1001</v>
      </c>
      <c r="J42" s="115">
        <v>1</v>
      </c>
      <c r="K42" s="116">
        <v>9.9900099900099903E-2</v>
      </c>
    </row>
    <row r="43" spans="1:11" ht="14.1" customHeight="1" x14ac:dyDescent="0.2">
      <c r="A43" s="306" t="s">
        <v>263</v>
      </c>
      <c r="B43" s="307" t="s">
        <v>264</v>
      </c>
      <c r="C43" s="308"/>
      <c r="D43" s="113">
        <v>2.5423728813559321</v>
      </c>
      <c r="E43" s="115">
        <v>699</v>
      </c>
      <c r="F43" s="114">
        <v>690</v>
      </c>
      <c r="G43" s="114">
        <v>707</v>
      </c>
      <c r="H43" s="114">
        <v>694</v>
      </c>
      <c r="I43" s="140">
        <v>684</v>
      </c>
      <c r="J43" s="115">
        <v>15</v>
      </c>
      <c r="K43" s="116">
        <v>2.192982456140351</v>
      </c>
    </row>
    <row r="44" spans="1:11" ht="14.1" customHeight="1" x14ac:dyDescent="0.2">
      <c r="A44" s="306">
        <v>53</v>
      </c>
      <c r="B44" s="307" t="s">
        <v>265</v>
      </c>
      <c r="C44" s="308"/>
      <c r="D44" s="113">
        <v>1.4148541499963629</v>
      </c>
      <c r="E44" s="115">
        <v>389</v>
      </c>
      <c r="F44" s="114">
        <v>347</v>
      </c>
      <c r="G44" s="114">
        <v>358</v>
      </c>
      <c r="H44" s="114">
        <v>348</v>
      </c>
      <c r="I44" s="140">
        <v>357</v>
      </c>
      <c r="J44" s="115">
        <v>32</v>
      </c>
      <c r="K44" s="116">
        <v>8.9635854341736696</v>
      </c>
    </row>
    <row r="45" spans="1:11" ht="14.1" customHeight="1" x14ac:dyDescent="0.2">
      <c r="A45" s="306" t="s">
        <v>266</v>
      </c>
      <c r="B45" s="307" t="s">
        <v>267</v>
      </c>
      <c r="C45" s="308"/>
      <c r="D45" s="113">
        <v>1.2875536480686696</v>
      </c>
      <c r="E45" s="115">
        <v>354</v>
      </c>
      <c r="F45" s="114">
        <v>314</v>
      </c>
      <c r="G45" s="114">
        <v>324</v>
      </c>
      <c r="H45" s="114">
        <v>314</v>
      </c>
      <c r="I45" s="140">
        <v>321</v>
      </c>
      <c r="J45" s="115">
        <v>33</v>
      </c>
      <c r="K45" s="116">
        <v>10.280373831775702</v>
      </c>
    </row>
    <row r="46" spans="1:11" ht="14.1" customHeight="1" x14ac:dyDescent="0.2">
      <c r="A46" s="306">
        <v>54</v>
      </c>
      <c r="B46" s="307" t="s">
        <v>268</v>
      </c>
      <c r="C46" s="308"/>
      <c r="D46" s="113">
        <v>3.3243616789117625</v>
      </c>
      <c r="E46" s="115">
        <v>914</v>
      </c>
      <c r="F46" s="114">
        <v>873</v>
      </c>
      <c r="G46" s="114">
        <v>876</v>
      </c>
      <c r="H46" s="114">
        <v>873</v>
      </c>
      <c r="I46" s="140">
        <v>853</v>
      </c>
      <c r="J46" s="115">
        <v>61</v>
      </c>
      <c r="K46" s="116">
        <v>7.1512309495896833</v>
      </c>
    </row>
    <row r="47" spans="1:11" ht="14.1" customHeight="1" x14ac:dyDescent="0.2">
      <c r="A47" s="306">
        <v>61</v>
      </c>
      <c r="B47" s="307" t="s">
        <v>269</v>
      </c>
      <c r="C47" s="308"/>
      <c r="D47" s="113">
        <v>1.4366770931839674</v>
      </c>
      <c r="E47" s="115">
        <v>395</v>
      </c>
      <c r="F47" s="114">
        <v>384</v>
      </c>
      <c r="G47" s="114">
        <v>387</v>
      </c>
      <c r="H47" s="114">
        <v>390</v>
      </c>
      <c r="I47" s="140">
        <v>390</v>
      </c>
      <c r="J47" s="115">
        <v>5</v>
      </c>
      <c r="K47" s="116">
        <v>1.2820512820512822</v>
      </c>
    </row>
    <row r="48" spans="1:11" ht="14.1" customHeight="1" x14ac:dyDescent="0.2">
      <c r="A48" s="306">
        <v>62</v>
      </c>
      <c r="B48" s="307" t="s">
        <v>270</v>
      </c>
      <c r="C48" s="308"/>
      <c r="D48" s="113">
        <v>6.5868916854586459</v>
      </c>
      <c r="E48" s="115">
        <v>1811</v>
      </c>
      <c r="F48" s="114">
        <v>1793</v>
      </c>
      <c r="G48" s="114">
        <v>1797</v>
      </c>
      <c r="H48" s="114">
        <v>1763</v>
      </c>
      <c r="I48" s="140">
        <v>1747</v>
      </c>
      <c r="J48" s="115">
        <v>64</v>
      </c>
      <c r="K48" s="116">
        <v>3.6634230108757873</v>
      </c>
    </row>
    <row r="49" spans="1:11" ht="14.1" customHeight="1" x14ac:dyDescent="0.2">
      <c r="A49" s="306">
        <v>63</v>
      </c>
      <c r="B49" s="307" t="s">
        <v>271</v>
      </c>
      <c r="C49" s="308"/>
      <c r="D49" s="113">
        <v>2.4332581654179095</v>
      </c>
      <c r="E49" s="115">
        <v>669</v>
      </c>
      <c r="F49" s="114">
        <v>683</v>
      </c>
      <c r="G49" s="114">
        <v>688</v>
      </c>
      <c r="H49" s="114">
        <v>689</v>
      </c>
      <c r="I49" s="140">
        <v>668</v>
      </c>
      <c r="J49" s="115">
        <v>1</v>
      </c>
      <c r="K49" s="116">
        <v>0.1497005988023952</v>
      </c>
    </row>
    <row r="50" spans="1:11" ht="14.1" customHeight="1" x14ac:dyDescent="0.2">
      <c r="A50" s="306" t="s">
        <v>272</v>
      </c>
      <c r="B50" s="307" t="s">
        <v>273</v>
      </c>
      <c r="C50" s="308"/>
      <c r="D50" s="113">
        <v>0.35644140539754127</v>
      </c>
      <c r="E50" s="115">
        <v>98</v>
      </c>
      <c r="F50" s="114">
        <v>98</v>
      </c>
      <c r="G50" s="114">
        <v>102</v>
      </c>
      <c r="H50" s="114">
        <v>98</v>
      </c>
      <c r="I50" s="140">
        <v>95</v>
      </c>
      <c r="J50" s="115">
        <v>3</v>
      </c>
      <c r="K50" s="116">
        <v>3.1578947368421053</v>
      </c>
    </row>
    <row r="51" spans="1:11" ht="14.1" customHeight="1" x14ac:dyDescent="0.2">
      <c r="A51" s="306" t="s">
        <v>274</v>
      </c>
      <c r="B51" s="307" t="s">
        <v>275</v>
      </c>
      <c r="C51" s="308"/>
      <c r="D51" s="113">
        <v>1.8658616425401906</v>
      </c>
      <c r="E51" s="115">
        <v>513</v>
      </c>
      <c r="F51" s="114">
        <v>528</v>
      </c>
      <c r="G51" s="114">
        <v>527</v>
      </c>
      <c r="H51" s="114">
        <v>530</v>
      </c>
      <c r="I51" s="140">
        <v>517</v>
      </c>
      <c r="J51" s="115">
        <v>-4</v>
      </c>
      <c r="K51" s="116">
        <v>-0.77369439071566726</v>
      </c>
    </row>
    <row r="52" spans="1:11" ht="14.1" customHeight="1" x14ac:dyDescent="0.2">
      <c r="A52" s="306">
        <v>71</v>
      </c>
      <c r="B52" s="307" t="s">
        <v>276</v>
      </c>
      <c r="C52" s="308"/>
      <c r="D52" s="113">
        <v>8.681894231468684</v>
      </c>
      <c r="E52" s="115">
        <v>2387</v>
      </c>
      <c r="F52" s="114">
        <v>2358</v>
      </c>
      <c r="G52" s="114">
        <v>2369</v>
      </c>
      <c r="H52" s="114">
        <v>2315</v>
      </c>
      <c r="I52" s="140">
        <v>2297</v>
      </c>
      <c r="J52" s="115">
        <v>90</v>
      </c>
      <c r="K52" s="116">
        <v>3.9181541140618199</v>
      </c>
    </row>
    <row r="53" spans="1:11" ht="14.1" customHeight="1" x14ac:dyDescent="0.2">
      <c r="A53" s="306" t="s">
        <v>277</v>
      </c>
      <c r="B53" s="307" t="s">
        <v>278</v>
      </c>
      <c r="C53" s="308"/>
      <c r="D53" s="113">
        <v>2.5496471957518003</v>
      </c>
      <c r="E53" s="115">
        <v>701</v>
      </c>
      <c r="F53" s="114">
        <v>678</v>
      </c>
      <c r="G53" s="114">
        <v>673</v>
      </c>
      <c r="H53" s="114">
        <v>634</v>
      </c>
      <c r="I53" s="140">
        <v>628</v>
      </c>
      <c r="J53" s="115">
        <v>73</v>
      </c>
      <c r="K53" s="116">
        <v>11.624203821656051</v>
      </c>
    </row>
    <row r="54" spans="1:11" ht="14.1" customHeight="1" x14ac:dyDescent="0.2">
      <c r="A54" s="306" t="s">
        <v>279</v>
      </c>
      <c r="B54" s="307" t="s">
        <v>280</v>
      </c>
      <c r="C54" s="308"/>
      <c r="D54" s="113">
        <v>5.0774714483159959</v>
      </c>
      <c r="E54" s="115">
        <v>1396</v>
      </c>
      <c r="F54" s="114">
        <v>1386</v>
      </c>
      <c r="G54" s="114">
        <v>1403</v>
      </c>
      <c r="H54" s="114">
        <v>1394</v>
      </c>
      <c r="I54" s="140">
        <v>1379</v>
      </c>
      <c r="J54" s="115">
        <v>17</v>
      </c>
      <c r="K54" s="116">
        <v>1.2327773749093547</v>
      </c>
    </row>
    <row r="55" spans="1:11" ht="14.1" customHeight="1" x14ac:dyDescent="0.2">
      <c r="A55" s="306">
        <v>72</v>
      </c>
      <c r="B55" s="307" t="s">
        <v>281</v>
      </c>
      <c r="C55" s="308"/>
      <c r="D55" s="113">
        <v>3.1679639194005964</v>
      </c>
      <c r="E55" s="115">
        <v>871</v>
      </c>
      <c r="F55" s="114">
        <v>864</v>
      </c>
      <c r="G55" s="114">
        <v>875</v>
      </c>
      <c r="H55" s="114">
        <v>858</v>
      </c>
      <c r="I55" s="140">
        <v>862</v>
      </c>
      <c r="J55" s="115">
        <v>9</v>
      </c>
      <c r="K55" s="116">
        <v>1.0440835266821347</v>
      </c>
    </row>
    <row r="56" spans="1:11" ht="14.1" customHeight="1" x14ac:dyDescent="0.2">
      <c r="A56" s="306" t="s">
        <v>282</v>
      </c>
      <c r="B56" s="307" t="s">
        <v>283</v>
      </c>
      <c r="C56" s="308"/>
      <c r="D56" s="113">
        <v>1.1748017749327127</v>
      </c>
      <c r="E56" s="115">
        <v>323</v>
      </c>
      <c r="F56" s="114">
        <v>327</v>
      </c>
      <c r="G56" s="114">
        <v>329</v>
      </c>
      <c r="H56" s="114">
        <v>326</v>
      </c>
      <c r="I56" s="140">
        <v>327</v>
      </c>
      <c r="J56" s="115">
        <v>-4</v>
      </c>
      <c r="K56" s="116">
        <v>-1.2232415902140672</v>
      </c>
    </row>
    <row r="57" spans="1:11" ht="14.1" customHeight="1" x14ac:dyDescent="0.2">
      <c r="A57" s="306" t="s">
        <v>284</v>
      </c>
      <c r="B57" s="307" t="s">
        <v>285</v>
      </c>
      <c r="C57" s="308"/>
      <c r="D57" s="113">
        <v>1.4730486651633083</v>
      </c>
      <c r="E57" s="115">
        <v>405</v>
      </c>
      <c r="F57" s="114">
        <v>396</v>
      </c>
      <c r="G57" s="114">
        <v>403</v>
      </c>
      <c r="H57" s="114">
        <v>401</v>
      </c>
      <c r="I57" s="140">
        <v>402</v>
      </c>
      <c r="J57" s="115">
        <v>3</v>
      </c>
      <c r="K57" s="116">
        <v>0.74626865671641796</v>
      </c>
    </row>
    <row r="58" spans="1:11" ht="14.1" customHeight="1" x14ac:dyDescent="0.2">
      <c r="A58" s="306">
        <v>73</v>
      </c>
      <c r="B58" s="307" t="s">
        <v>286</v>
      </c>
      <c r="C58" s="308"/>
      <c r="D58" s="113">
        <v>3.1825125481923329</v>
      </c>
      <c r="E58" s="115">
        <v>875</v>
      </c>
      <c r="F58" s="114">
        <v>880</v>
      </c>
      <c r="G58" s="114">
        <v>880</v>
      </c>
      <c r="H58" s="114">
        <v>866</v>
      </c>
      <c r="I58" s="140">
        <v>866</v>
      </c>
      <c r="J58" s="115">
        <v>9</v>
      </c>
      <c r="K58" s="116">
        <v>1.0392609699769053</v>
      </c>
    </row>
    <row r="59" spans="1:11" ht="14.1" customHeight="1" x14ac:dyDescent="0.2">
      <c r="A59" s="306" t="s">
        <v>287</v>
      </c>
      <c r="B59" s="307" t="s">
        <v>288</v>
      </c>
      <c r="C59" s="308"/>
      <c r="D59" s="113">
        <v>2.847894085982396</v>
      </c>
      <c r="E59" s="115">
        <v>783</v>
      </c>
      <c r="F59" s="114">
        <v>787</v>
      </c>
      <c r="G59" s="114">
        <v>787</v>
      </c>
      <c r="H59" s="114">
        <v>765</v>
      </c>
      <c r="I59" s="140">
        <v>765</v>
      </c>
      <c r="J59" s="115">
        <v>18</v>
      </c>
      <c r="K59" s="116">
        <v>2.3529411764705883</v>
      </c>
    </row>
    <row r="60" spans="1:11" ht="14.1" customHeight="1" x14ac:dyDescent="0.2">
      <c r="A60" s="306">
        <v>81</v>
      </c>
      <c r="B60" s="307" t="s">
        <v>289</v>
      </c>
      <c r="C60" s="308"/>
      <c r="D60" s="113">
        <v>9.5620862733687346</v>
      </c>
      <c r="E60" s="115">
        <v>2629</v>
      </c>
      <c r="F60" s="114">
        <v>2638</v>
      </c>
      <c r="G60" s="114">
        <v>2619</v>
      </c>
      <c r="H60" s="114">
        <v>2642</v>
      </c>
      <c r="I60" s="140">
        <v>2618</v>
      </c>
      <c r="J60" s="115">
        <v>11</v>
      </c>
      <c r="K60" s="116">
        <v>0.42016806722689076</v>
      </c>
    </row>
    <row r="61" spans="1:11" ht="14.1" customHeight="1" x14ac:dyDescent="0.2">
      <c r="A61" s="306" t="s">
        <v>290</v>
      </c>
      <c r="B61" s="307" t="s">
        <v>291</v>
      </c>
      <c r="C61" s="308"/>
      <c r="D61" s="113">
        <v>1.7531097694042337</v>
      </c>
      <c r="E61" s="115">
        <v>482</v>
      </c>
      <c r="F61" s="114">
        <v>478</v>
      </c>
      <c r="G61" s="114">
        <v>490</v>
      </c>
      <c r="H61" s="114">
        <v>487</v>
      </c>
      <c r="I61" s="140">
        <v>485</v>
      </c>
      <c r="J61" s="115">
        <v>-3</v>
      </c>
      <c r="K61" s="116">
        <v>-0.61855670103092786</v>
      </c>
    </row>
    <row r="62" spans="1:11" ht="14.1" customHeight="1" x14ac:dyDescent="0.2">
      <c r="A62" s="306" t="s">
        <v>292</v>
      </c>
      <c r="B62" s="307" t="s">
        <v>293</v>
      </c>
      <c r="C62" s="308"/>
      <c r="D62" s="113">
        <v>5.481195897286681</v>
      </c>
      <c r="E62" s="115">
        <v>1507</v>
      </c>
      <c r="F62" s="114">
        <v>1516</v>
      </c>
      <c r="G62" s="114">
        <v>1480</v>
      </c>
      <c r="H62" s="114">
        <v>1505</v>
      </c>
      <c r="I62" s="140">
        <v>1512</v>
      </c>
      <c r="J62" s="115">
        <v>-5</v>
      </c>
      <c r="K62" s="116">
        <v>-0.3306878306878307</v>
      </c>
    </row>
    <row r="63" spans="1:11" ht="14.1" customHeight="1" x14ac:dyDescent="0.2">
      <c r="A63" s="306"/>
      <c r="B63" s="307" t="s">
        <v>294</v>
      </c>
      <c r="C63" s="308"/>
      <c r="D63" s="113">
        <v>4.6591983705535753</v>
      </c>
      <c r="E63" s="115">
        <v>1281</v>
      </c>
      <c r="F63" s="114">
        <v>1284</v>
      </c>
      <c r="G63" s="114">
        <v>1255</v>
      </c>
      <c r="H63" s="114">
        <v>1283</v>
      </c>
      <c r="I63" s="140">
        <v>1291</v>
      </c>
      <c r="J63" s="115">
        <v>-10</v>
      </c>
      <c r="K63" s="116">
        <v>-0.77459333849728895</v>
      </c>
    </row>
    <row r="64" spans="1:11" ht="14.1" customHeight="1" x14ac:dyDescent="0.2">
      <c r="A64" s="306" t="s">
        <v>295</v>
      </c>
      <c r="B64" s="307" t="s">
        <v>296</v>
      </c>
      <c r="C64" s="308"/>
      <c r="D64" s="113">
        <v>0.69469702480541207</v>
      </c>
      <c r="E64" s="115">
        <v>191</v>
      </c>
      <c r="F64" s="114">
        <v>193</v>
      </c>
      <c r="G64" s="114">
        <v>192</v>
      </c>
      <c r="H64" s="114">
        <v>198</v>
      </c>
      <c r="I64" s="140">
        <v>180</v>
      </c>
      <c r="J64" s="115">
        <v>11</v>
      </c>
      <c r="K64" s="116">
        <v>6.1111111111111107</v>
      </c>
    </row>
    <row r="65" spans="1:11" ht="14.1" customHeight="1" x14ac:dyDescent="0.2">
      <c r="A65" s="306" t="s">
        <v>297</v>
      </c>
      <c r="B65" s="307" t="s">
        <v>298</v>
      </c>
      <c r="C65" s="308"/>
      <c r="D65" s="113">
        <v>0.88746635629591908</v>
      </c>
      <c r="E65" s="115">
        <v>244</v>
      </c>
      <c r="F65" s="114">
        <v>243</v>
      </c>
      <c r="G65" s="114">
        <v>246</v>
      </c>
      <c r="H65" s="114">
        <v>246</v>
      </c>
      <c r="I65" s="140">
        <v>241</v>
      </c>
      <c r="J65" s="115">
        <v>3</v>
      </c>
      <c r="K65" s="116">
        <v>1.2448132780082988</v>
      </c>
    </row>
    <row r="66" spans="1:11" ht="14.1" customHeight="1" x14ac:dyDescent="0.2">
      <c r="A66" s="306">
        <v>82</v>
      </c>
      <c r="B66" s="307" t="s">
        <v>299</v>
      </c>
      <c r="C66" s="308"/>
      <c r="D66" s="113">
        <v>3.5498654251836763</v>
      </c>
      <c r="E66" s="115">
        <v>976</v>
      </c>
      <c r="F66" s="114">
        <v>965</v>
      </c>
      <c r="G66" s="114">
        <v>1075</v>
      </c>
      <c r="H66" s="114">
        <v>1064</v>
      </c>
      <c r="I66" s="140">
        <v>1063</v>
      </c>
      <c r="J66" s="115">
        <v>-87</v>
      </c>
      <c r="K66" s="116">
        <v>-8.1843838193791161</v>
      </c>
    </row>
    <row r="67" spans="1:11" ht="14.1" customHeight="1" x14ac:dyDescent="0.2">
      <c r="A67" s="306" t="s">
        <v>300</v>
      </c>
      <c r="B67" s="307" t="s">
        <v>301</v>
      </c>
      <c r="C67" s="308"/>
      <c r="D67" s="113">
        <v>2.3496035498654253</v>
      </c>
      <c r="E67" s="115">
        <v>646</v>
      </c>
      <c r="F67" s="114">
        <v>629</v>
      </c>
      <c r="G67" s="114">
        <v>734</v>
      </c>
      <c r="H67" s="114">
        <v>722</v>
      </c>
      <c r="I67" s="140">
        <v>715</v>
      </c>
      <c r="J67" s="115">
        <v>-69</v>
      </c>
      <c r="K67" s="116">
        <v>-9.65034965034965</v>
      </c>
    </row>
    <row r="68" spans="1:11" ht="14.1" customHeight="1" x14ac:dyDescent="0.2">
      <c r="A68" s="306" t="s">
        <v>302</v>
      </c>
      <c r="B68" s="307" t="s">
        <v>303</v>
      </c>
      <c r="C68" s="308"/>
      <c r="D68" s="113">
        <v>0.62922819524259843</v>
      </c>
      <c r="E68" s="115">
        <v>173</v>
      </c>
      <c r="F68" s="114">
        <v>180</v>
      </c>
      <c r="G68" s="114">
        <v>185</v>
      </c>
      <c r="H68" s="114">
        <v>189</v>
      </c>
      <c r="I68" s="140">
        <v>192</v>
      </c>
      <c r="J68" s="115">
        <v>-19</v>
      </c>
      <c r="K68" s="116">
        <v>-9.8958333333333339</v>
      </c>
    </row>
    <row r="69" spans="1:11" ht="14.1" customHeight="1" x14ac:dyDescent="0.2">
      <c r="A69" s="306">
        <v>83</v>
      </c>
      <c r="B69" s="307" t="s">
        <v>304</v>
      </c>
      <c r="C69" s="308"/>
      <c r="D69" s="113">
        <v>7.2124827235033102</v>
      </c>
      <c r="E69" s="115">
        <v>1983</v>
      </c>
      <c r="F69" s="114">
        <v>2002</v>
      </c>
      <c r="G69" s="114">
        <v>1986</v>
      </c>
      <c r="H69" s="114">
        <v>1928</v>
      </c>
      <c r="I69" s="140">
        <v>1896</v>
      </c>
      <c r="J69" s="115">
        <v>87</v>
      </c>
      <c r="K69" s="116">
        <v>4.5886075949367084</v>
      </c>
    </row>
    <row r="70" spans="1:11" ht="14.1" customHeight="1" x14ac:dyDescent="0.2">
      <c r="A70" s="306" t="s">
        <v>305</v>
      </c>
      <c r="B70" s="307" t="s">
        <v>306</v>
      </c>
      <c r="C70" s="308"/>
      <c r="D70" s="113">
        <v>6.095875463737543</v>
      </c>
      <c r="E70" s="115">
        <v>1676</v>
      </c>
      <c r="F70" s="114">
        <v>1698</v>
      </c>
      <c r="G70" s="114">
        <v>1690</v>
      </c>
      <c r="H70" s="114">
        <v>1636</v>
      </c>
      <c r="I70" s="140">
        <v>1619</v>
      </c>
      <c r="J70" s="115">
        <v>57</v>
      </c>
      <c r="K70" s="116">
        <v>3.5206917850525015</v>
      </c>
    </row>
    <row r="71" spans="1:11" ht="14.1" customHeight="1" x14ac:dyDescent="0.2">
      <c r="A71" s="306"/>
      <c r="B71" s="307" t="s">
        <v>307</v>
      </c>
      <c r="C71" s="308"/>
      <c r="D71" s="113">
        <v>3.9535898741543609</v>
      </c>
      <c r="E71" s="115">
        <v>1087</v>
      </c>
      <c r="F71" s="114">
        <v>1089</v>
      </c>
      <c r="G71" s="114">
        <v>1067</v>
      </c>
      <c r="H71" s="114">
        <v>1040</v>
      </c>
      <c r="I71" s="140">
        <v>1013</v>
      </c>
      <c r="J71" s="115">
        <v>74</v>
      </c>
      <c r="K71" s="116">
        <v>7.3050345508390917</v>
      </c>
    </row>
    <row r="72" spans="1:11" ht="14.1" customHeight="1" x14ac:dyDescent="0.2">
      <c r="A72" s="306">
        <v>84</v>
      </c>
      <c r="B72" s="307" t="s">
        <v>308</v>
      </c>
      <c r="C72" s="308"/>
      <c r="D72" s="113">
        <v>1.6185349530806721</v>
      </c>
      <c r="E72" s="115">
        <v>445</v>
      </c>
      <c r="F72" s="114">
        <v>433</v>
      </c>
      <c r="G72" s="114">
        <v>430</v>
      </c>
      <c r="H72" s="114">
        <v>409</v>
      </c>
      <c r="I72" s="140">
        <v>411</v>
      </c>
      <c r="J72" s="115">
        <v>34</v>
      </c>
      <c r="K72" s="116">
        <v>8.2725060827250605</v>
      </c>
    </row>
    <row r="73" spans="1:11" ht="14.1" customHeight="1" x14ac:dyDescent="0.2">
      <c r="A73" s="306" t="s">
        <v>309</v>
      </c>
      <c r="B73" s="307" t="s">
        <v>310</v>
      </c>
      <c r="C73" s="308"/>
      <c r="D73" s="113">
        <v>0.90201498508765554</v>
      </c>
      <c r="E73" s="115">
        <v>248</v>
      </c>
      <c r="F73" s="114">
        <v>242</v>
      </c>
      <c r="G73" s="114">
        <v>239</v>
      </c>
      <c r="H73" s="114">
        <v>219</v>
      </c>
      <c r="I73" s="140">
        <v>222</v>
      </c>
      <c r="J73" s="115">
        <v>26</v>
      </c>
      <c r="K73" s="116">
        <v>11.711711711711711</v>
      </c>
    </row>
    <row r="74" spans="1:11" ht="14.1" customHeight="1" x14ac:dyDescent="0.2">
      <c r="A74" s="306" t="s">
        <v>311</v>
      </c>
      <c r="B74" s="307" t="s">
        <v>312</v>
      </c>
      <c r="C74" s="308"/>
      <c r="D74" s="113">
        <v>0.29460973303266169</v>
      </c>
      <c r="E74" s="115">
        <v>81</v>
      </c>
      <c r="F74" s="114">
        <v>80</v>
      </c>
      <c r="G74" s="114">
        <v>80</v>
      </c>
      <c r="H74" s="114">
        <v>76</v>
      </c>
      <c r="I74" s="140">
        <v>81</v>
      </c>
      <c r="J74" s="115">
        <v>0</v>
      </c>
      <c r="K74" s="116">
        <v>0</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0.12366334472975922</v>
      </c>
      <c r="E76" s="115">
        <v>34</v>
      </c>
      <c r="F76" s="114">
        <v>33</v>
      </c>
      <c r="G76" s="114">
        <v>31</v>
      </c>
      <c r="H76" s="114">
        <v>25</v>
      </c>
      <c r="I76" s="140">
        <v>24</v>
      </c>
      <c r="J76" s="115">
        <v>10</v>
      </c>
      <c r="K76" s="116">
        <v>41.666666666666664</v>
      </c>
    </row>
    <row r="77" spans="1:11" ht="14.1" customHeight="1" x14ac:dyDescent="0.2">
      <c r="A77" s="306">
        <v>92</v>
      </c>
      <c r="B77" s="307" t="s">
        <v>316</v>
      </c>
      <c r="C77" s="308"/>
      <c r="D77" s="113">
        <v>0.17822070269877063</v>
      </c>
      <c r="E77" s="115">
        <v>49</v>
      </c>
      <c r="F77" s="114">
        <v>50</v>
      </c>
      <c r="G77" s="114">
        <v>49</v>
      </c>
      <c r="H77" s="114">
        <v>49</v>
      </c>
      <c r="I77" s="140">
        <v>53</v>
      </c>
      <c r="J77" s="115">
        <v>-4</v>
      </c>
      <c r="K77" s="116">
        <v>-7.5471698113207548</v>
      </c>
    </row>
    <row r="78" spans="1:11" ht="14.1" customHeight="1" x14ac:dyDescent="0.2">
      <c r="A78" s="306">
        <v>93</v>
      </c>
      <c r="B78" s="307" t="s">
        <v>317</v>
      </c>
      <c r="C78" s="308"/>
      <c r="D78" s="113">
        <v>7.6380301156615996E-2</v>
      </c>
      <c r="E78" s="115">
        <v>21</v>
      </c>
      <c r="F78" s="114" t="s">
        <v>513</v>
      </c>
      <c r="G78" s="114" t="s">
        <v>513</v>
      </c>
      <c r="H78" s="114" t="s">
        <v>513</v>
      </c>
      <c r="I78" s="140" t="s">
        <v>513</v>
      </c>
      <c r="J78" s="115" t="s">
        <v>513</v>
      </c>
      <c r="K78" s="116" t="s">
        <v>513</v>
      </c>
    </row>
    <row r="79" spans="1:11" ht="14.1" customHeight="1" x14ac:dyDescent="0.2">
      <c r="A79" s="306">
        <v>94</v>
      </c>
      <c r="B79" s="307" t="s">
        <v>318</v>
      </c>
      <c r="C79" s="308"/>
      <c r="D79" s="113">
        <v>0.11638903033389103</v>
      </c>
      <c r="E79" s="115">
        <v>32</v>
      </c>
      <c r="F79" s="114">
        <v>33</v>
      </c>
      <c r="G79" s="114">
        <v>36</v>
      </c>
      <c r="H79" s="114">
        <v>40</v>
      </c>
      <c r="I79" s="140">
        <v>36</v>
      </c>
      <c r="J79" s="115">
        <v>-4</v>
      </c>
      <c r="K79" s="116">
        <v>-11.111111111111111</v>
      </c>
    </row>
    <row r="80" spans="1:11" ht="14.1" customHeight="1" x14ac:dyDescent="0.2">
      <c r="A80" s="306" t="s">
        <v>319</v>
      </c>
      <c r="B80" s="307" t="s">
        <v>320</v>
      </c>
      <c r="C80" s="308"/>
      <c r="D80" s="113">
        <v>1.0911471593802284E-2</v>
      </c>
      <c r="E80" s="115">
        <v>3</v>
      </c>
      <c r="F80" s="114" t="s">
        <v>513</v>
      </c>
      <c r="G80" s="114" t="s">
        <v>513</v>
      </c>
      <c r="H80" s="114" t="s">
        <v>513</v>
      </c>
      <c r="I80" s="140" t="s">
        <v>513</v>
      </c>
      <c r="J80" s="115" t="s">
        <v>513</v>
      </c>
      <c r="K80" s="116" t="s">
        <v>513</v>
      </c>
    </row>
    <row r="81" spans="1:11" ht="14.1" customHeight="1" x14ac:dyDescent="0.2">
      <c r="A81" s="310" t="s">
        <v>321</v>
      </c>
      <c r="B81" s="311" t="s">
        <v>224</v>
      </c>
      <c r="C81" s="312"/>
      <c r="D81" s="125">
        <v>2.4405324798137777</v>
      </c>
      <c r="E81" s="143">
        <v>671</v>
      </c>
      <c r="F81" s="144">
        <v>673</v>
      </c>
      <c r="G81" s="144">
        <v>675</v>
      </c>
      <c r="H81" s="144">
        <v>648</v>
      </c>
      <c r="I81" s="145">
        <v>656</v>
      </c>
      <c r="J81" s="143">
        <v>15</v>
      </c>
      <c r="K81" s="146">
        <v>2.2865853658536586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3285</v>
      </c>
      <c r="E12" s="114">
        <v>3401</v>
      </c>
      <c r="F12" s="114">
        <v>3463</v>
      </c>
      <c r="G12" s="114">
        <v>3476</v>
      </c>
      <c r="H12" s="140">
        <v>3447</v>
      </c>
      <c r="I12" s="115">
        <v>-162</v>
      </c>
      <c r="J12" s="116">
        <v>-4.6997389033942563</v>
      </c>
      <c r="K12"/>
      <c r="L12"/>
      <c r="M12"/>
      <c r="N12"/>
      <c r="O12"/>
      <c r="P12"/>
    </row>
    <row r="13" spans="1:16" s="110" customFormat="1" ht="14.45" customHeight="1" x14ac:dyDescent="0.2">
      <c r="A13" s="120" t="s">
        <v>105</v>
      </c>
      <c r="B13" s="119" t="s">
        <v>106</v>
      </c>
      <c r="C13" s="113">
        <v>46.331811263318116</v>
      </c>
      <c r="D13" s="115">
        <v>1522</v>
      </c>
      <c r="E13" s="114">
        <v>1541</v>
      </c>
      <c r="F13" s="114">
        <v>1549</v>
      </c>
      <c r="G13" s="114">
        <v>1561</v>
      </c>
      <c r="H13" s="140">
        <v>1556</v>
      </c>
      <c r="I13" s="115">
        <v>-34</v>
      </c>
      <c r="J13" s="116">
        <v>-2.1850899742930592</v>
      </c>
      <c r="K13"/>
      <c r="L13"/>
      <c r="M13"/>
      <c r="N13"/>
      <c r="O13"/>
      <c r="P13"/>
    </row>
    <row r="14" spans="1:16" s="110" customFormat="1" ht="14.45" customHeight="1" x14ac:dyDescent="0.2">
      <c r="A14" s="120"/>
      <c r="B14" s="119" t="s">
        <v>107</v>
      </c>
      <c r="C14" s="113">
        <v>53.668188736681884</v>
      </c>
      <c r="D14" s="115">
        <v>1763</v>
      </c>
      <c r="E14" s="114">
        <v>1860</v>
      </c>
      <c r="F14" s="114">
        <v>1914</v>
      </c>
      <c r="G14" s="114">
        <v>1915</v>
      </c>
      <c r="H14" s="140">
        <v>1891</v>
      </c>
      <c r="I14" s="115">
        <v>-128</v>
      </c>
      <c r="J14" s="116">
        <v>-6.7689053410893711</v>
      </c>
      <c r="K14"/>
      <c r="L14"/>
      <c r="M14"/>
      <c r="N14"/>
      <c r="O14"/>
      <c r="P14"/>
    </row>
    <row r="15" spans="1:16" s="110" customFormat="1" ht="14.45" customHeight="1" x14ac:dyDescent="0.2">
      <c r="A15" s="118" t="s">
        <v>105</v>
      </c>
      <c r="B15" s="121" t="s">
        <v>108</v>
      </c>
      <c r="C15" s="113">
        <v>9.7108066971080671</v>
      </c>
      <c r="D15" s="115">
        <v>319</v>
      </c>
      <c r="E15" s="114">
        <v>370</v>
      </c>
      <c r="F15" s="114">
        <v>375</v>
      </c>
      <c r="G15" s="114">
        <v>394</v>
      </c>
      <c r="H15" s="140">
        <v>340</v>
      </c>
      <c r="I15" s="115">
        <v>-21</v>
      </c>
      <c r="J15" s="116">
        <v>-6.1764705882352944</v>
      </c>
      <c r="K15"/>
      <c r="L15"/>
      <c r="M15"/>
      <c r="N15"/>
      <c r="O15"/>
      <c r="P15"/>
    </row>
    <row r="16" spans="1:16" s="110" customFormat="1" ht="14.45" customHeight="1" x14ac:dyDescent="0.2">
      <c r="A16" s="118"/>
      <c r="B16" s="121" t="s">
        <v>109</v>
      </c>
      <c r="C16" s="113">
        <v>36.894977168949772</v>
      </c>
      <c r="D16" s="115">
        <v>1212</v>
      </c>
      <c r="E16" s="114">
        <v>1258</v>
      </c>
      <c r="F16" s="114">
        <v>1301</v>
      </c>
      <c r="G16" s="114">
        <v>1316</v>
      </c>
      <c r="H16" s="140">
        <v>1343</v>
      </c>
      <c r="I16" s="115">
        <v>-131</v>
      </c>
      <c r="J16" s="116">
        <v>-9.7542814594192109</v>
      </c>
      <c r="K16"/>
      <c r="L16"/>
      <c r="M16"/>
      <c r="N16"/>
      <c r="O16"/>
      <c r="P16"/>
    </row>
    <row r="17" spans="1:16" s="110" customFormat="1" ht="14.45" customHeight="1" x14ac:dyDescent="0.2">
      <c r="A17" s="118"/>
      <c r="B17" s="121" t="s">
        <v>110</v>
      </c>
      <c r="C17" s="113">
        <v>27.092846270928462</v>
      </c>
      <c r="D17" s="115">
        <v>890</v>
      </c>
      <c r="E17" s="114">
        <v>897</v>
      </c>
      <c r="F17" s="114">
        <v>916</v>
      </c>
      <c r="G17" s="114">
        <v>908</v>
      </c>
      <c r="H17" s="140">
        <v>936</v>
      </c>
      <c r="I17" s="115">
        <v>-46</v>
      </c>
      <c r="J17" s="116">
        <v>-4.9145299145299148</v>
      </c>
      <c r="K17"/>
      <c r="L17"/>
      <c r="M17"/>
      <c r="N17"/>
      <c r="O17"/>
      <c r="P17"/>
    </row>
    <row r="18" spans="1:16" s="110" customFormat="1" ht="14.45" customHeight="1" x14ac:dyDescent="0.2">
      <c r="A18" s="120"/>
      <c r="B18" s="121" t="s">
        <v>111</v>
      </c>
      <c r="C18" s="113">
        <v>26.301369863013697</v>
      </c>
      <c r="D18" s="115">
        <v>864</v>
      </c>
      <c r="E18" s="114">
        <v>876</v>
      </c>
      <c r="F18" s="114">
        <v>871</v>
      </c>
      <c r="G18" s="114">
        <v>858</v>
      </c>
      <c r="H18" s="140">
        <v>828</v>
      </c>
      <c r="I18" s="115">
        <v>36</v>
      </c>
      <c r="J18" s="116">
        <v>4.3478260869565215</v>
      </c>
      <c r="K18"/>
      <c r="L18"/>
      <c r="M18"/>
      <c r="N18"/>
      <c r="O18"/>
      <c r="P18"/>
    </row>
    <row r="19" spans="1:16" s="110" customFormat="1" ht="14.45" customHeight="1" x14ac:dyDescent="0.2">
      <c r="A19" s="120"/>
      <c r="B19" s="121" t="s">
        <v>112</v>
      </c>
      <c r="C19" s="113">
        <v>3.1963470319634704</v>
      </c>
      <c r="D19" s="115">
        <v>105</v>
      </c>
      <c r="E19" s="114">
        <v>116</v>
      </c>
      <c r="F19" s="114">
        <v>125</v>
      </c>
      <c r="G19" s="114">
        <v>104</v>
      </c>
      <c r="H19" s="140">
        <v>106</v>
      </c>
      <c r="I19" s="115">
        <v>-1</v>
      </c>
      <c r="J19" s="116">
        <v>-0.94339622641509435</v>
      </c>
      <c r="K19"/>
      <c r="L19"/>
      <c r="M19"/>
      <c r="N19"/>
      <c r="O19"/>
      <c r="P19"/>
    </row>
    <row r="20" spans="1:16" s="110" customFormat="1" ht="14.45" customHeight="1" x14ac:dyDescent="0.2">
      <c r="A20" s="120" t="s">
        <v>113</v>
      </c>
      <c r="B20" s="119" t="s">
        <v>116</v>
      </c>
      <c r="C20" s="113">
        <v>97.929984779299843</v>
      </c>
      <c r="D20" s="115">
        <v>3217</v>
      </c>
      <c r="E20" s="114">
        <v>3332</v>
      </c>
      <c r="F20" s="114">
        <v>3391</v>
      </c>
      <c r="G20" s="114">
        <v>3402</v>
      </c>
      <c r="H20" s="140">
        <v>3372</v>
      </c>
      <c r="I20" s="115">
        <v>-155</v>
      </c>
      <c r="J20" s="116">
        <v>-4.5966785290628707</v>
      </c>
      <c r="K20"/>
      <c r="L20"/>
      <c r="M20"/>
      <c r="N20"/>
      <c r="O20"/>
      <c r="P20"/>
    </row>
    <row r="21" spans="1:16" s="110" customFormat="1" ht="14.45" customHeight="1" x14ac:dyDescent="0.2">
      <c r="A21" s="123"/>
      <c r="B21" s="124" t="s">
        <v>117</v>
      </c>
      <c r="C21" s="125">
        <v>2.0700152207001521</v>
      </c>
      <c r="D21" s="143">
        <v>68</v>
      </c>
      <c r="E21" s="144">
        <v>66</v>
      </c>
      <c r="F21" s="144">
        <v>67</v>
      </c>
      <c r="G21" s="144">
        <v>68</v>
      </c>
      <c r="H21" s="145">
        <v>71</v>
      </c>
      <c r="I21" s="143">
        <v>-3</v>
      </c>
      <c r="J21" s="146">
        <v>-4.225352112676056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3747</v>
      </c>
      <c r="E56" s="114">
        <v>3881</v>
      </c>
      <c r="F56" s="114">
        <v>3957</v>
      </c>
      <c r="G56" s="114">
        <v>3992</v>
      </c>
      <c r="H56" s="140">
        <v>3933</v>
      </c>
      <c r="I56" s="115">
        <v>-186</v>
      </c>
      <c r="J56" s="116">
        <v>-4.7292143401983218</v>
      </c>
      <c r="K56"/>
      <c r="L56"/>
      <c r="M56"/>
      <c r="N56"/>
      <c r="O56"/>
      <c r="P56"/>
    </row>
    <row r="57" spans="1:16" s="110" customFormat="1" ht="14.45" customHeight="1" x14ac:dyDescent="0.2">
      <c r="A57" s="120" t="s">
        <v>105</v>
      </c>
      <c r="B57" s="119" t="s">
        <v>106</v>
      </c>
      <c r="C57" s="113">
        <v>46.730717907659461</v>
      </c>
      <c r="D57" s="115">
        <v>1751</v>
      </c>
      <c r="E57" s="114">
        <v>1787</v>
      </c>
      <c r="F57" s="114">
        <v>1818</v>
      </c>
      <c r="G57" s="114">
        <v>1831</v>
      </c>
      <c r="H57" s="140">
        <v>1791</v>
      </c>
      <c r="I57" s="115">
        <v>-40</v>
      </c>
      <c r="J57" s="116">
        <v>-2.2333891680625348</v>
      </c>
    </row>
    <row r="58" spans="1:16" s="110" customFormat="1" ht="14.45" customHeight="1" x14ac:dyDescent="0.2">
      <c r="A58" s="120"/>
      <c r="B58" s="119" t="s">
        <v>107</v>
      </c>
      <c r="C58" s="113">
        <v>53.269282092340539</v>
      </c>
      <c r="D58" s="115">
        <v>1996</v>
      </c>
      <c r="E58" s="114">
        <v>2094</v>
      </c>
      <c r="F58" s="114">
        <v>2139</v>
      </c>
      <c r="G58" s="114">
        <v>2161</v>
      </c>
      <c r="H58" s="140">
        <v>2142</v>
      </c>
      <c r="I58" s="115">
        <v>-146</v>
      </c>
      <c r="J58" s="116">
        <v>-6.8160597572362276</v>
      </c>
    </row>
    <row r="59" spans="1:16" s="110" customFormat="1" ht="14.45" customHeight="1" x14ac:dyDescent="0.2">
      <c r="A59" s="118" t="s">
        <v>105</v>
      </c>
      <c r="B59" s="121" t="s">
        <v>108</v>
      </c>
      <c r="C59" s="113">
        <v>9.6343741659994659</v>
      </c>
      <c r="D59" s="115">
        <v>361</v>
      </c>
      <c r="E59" s="114">
        <v>399</v>
      </c>
      <c r="F59" s="114">
        <v>416</v>
      </c>
      <c r="G59" s="114">
        <v>438</v>
      </c>
      <c r="H59" s="140">
        <v>387</v>
      </c>
      <c r="I59" s="115">
        <v>-26</v>
      </c>
      <c r="J59" s="116">
        <v>-6.7183462532299743</v>
      </c>
    </row>
    <row r="60" spans="1:16" s="110" customFormat="1" ht="14.45" customHeight="1" x14ac:dyDescent="0.2">
      <c r="A60" s="118"/>
      <c r="B60" s="121" t="s">
        <v>109</v>
      </c>
      <c r="C60" s="113">
        <v>38.243928476114228</v>
      </c>
      <c r="D60" s="115">
        <v>1433</v>
      </c>
      <c r="E60" s="114">
        <v>1481</v>
      </c>
      <c r="F60" s="114">
        <v>1515</v>
      </c>
      <c r="G60" s="114">
        <v>1537</v>
      </c>
      <c r="H60" s="140">
        <v>1544</v>
      </c>
      <c r="I60" s="115">
        <v>-111</v>
      </c>
      <c r="J60" s="116">
        <v>-7.1891191709844557</v>
      </c>
    </row>
    <row r="61" spans="1:16" s="110" customFormat="1" ht="14.45" customHeight="1" x14ac:dyDescent="0.2">
      <c r="A61" s="118"/>
      <c r="B61" s="121" t="s">
        <v>110</v>
      </c>
      <c r="C61" s="113">
        <v>26.527888977848946</v>
      </c>
      <c r="D61" s="115">
        <v>994</v>
      </c>
      <c r="E61" s="114">
        <v>1009</v>
      </c>
      <c r="F61" s="114">
        <v>1029</v>
      </c>
      <c r="G61" s="114">
        <v>1035</v>
      </c>
      <c r="H61" s="140">
        <v>1050</v>
      </c>
      <c r="I61" s="115">
        <v>-56</v>
      </c>
      <c r="J61" s="116">
        <v>-5.333333333333333</v>
      </c>
    </row>
    <row r="62" spans="1:16" s="110" customFormat="1" ht="14.45" customHeight="1" x14ac:dyDescent="0.2">
      <c r="A62" s="120"/>
      <c r="B62" s="121" t="s">
        <v>111</v>
      </c>
      <c r="C62" s="113">
        <v>25.593808380037363</v>
      </c>
      <c r="D62" s="115">
        <v>959</v>
      </c>
      <c r="E62" s="114">
        <v>992</v>
      </c>
      <c r="F62" s="114">
        <v>997</v>
      </c>
      <c r="G62" s="114">
        <v>982</v>
      </c>
      <c r="H62" s="140">
        <v>952</v>
      </c>
      <c r="I62" s="115">
        <v>7</v>
      </c>
      <c r="J62" s="116">
        <v>0.73529411764705888</v>
      </c>
    </row>
    <row r="63" spans="1:16" s="110" customFormat="1" ht="14.45" customHeight="1" x14ac:dyDescent="0.2">
      <c r="A63" s="120"/>
      <c r="B63" s="121" t="s">
        <v>112</v>
      </c>
      <c r="C63" s="113">
        <v>3.0691219642380569</v>
      </c>
      <c r="D63" s="115">
        <v>115</v>
      </c>
      <c r="E63" s="114">
        <v>123</v>
      </c>
      <c r="F63" s="114">
        <v>135</v>
      </c>
      <c r="G63" s="114">
        <v>117</v>
      </c>
      <c r="H63" s="140">
        <v>115</v>
      </c>
      <c r="I63" s="115">
        <v>0</v>
      </c>
      <c r="J63" s="116">
        <v>0</v>
      </c>
    </row>
    <row r="64" spans="1:16" s="110" customFormat="1" ht="14.45" customHeight="1" x14ac:dyDescent="0.2">
      <c r="A64" s="120" t="s">
        <v>113</v>
      </c>
      <c r="B64" s="119" t="s">
        <v>116</v>
      </c>
      <c r="C64" s="113">
        <v>97.544702428609554</v>
      </c>
      <c r="D64" s="115">
        <v>3655</v>
      </c>
      <c r="E64" s="114">
        <v>3781</v>
      </c>
      <c r="F64" s="114">
        <v>3856</v>
      </c>
      <c r="G64" s="114">
        <v>3894</v>
      </c>
      <c r="H64" s="140">
        <v>3834</v>
      </c>
      <c r="I64" s="115">
        <v>-179</v>
      </c>
      <c r="J64" s="116">
        <v>-4.6687532603025561</v>
      </c>
    </row>
    <row r="65" spans="1:10" s="110" customFormat="1" ht="14.45" customHeight="1" x14ac:dyDescent="0.2">
      <c r="A65" s="123"/>
      <c r="B65" s="124" t="s">
        <v>117</v>
      </c>
      <c r="C65" s="125">
        <v>2.4552975713904459</v>
      </c>
      <c r="D65" s="143">
        <v>92</v>
      </c>
      <c r="E65" s="144">
        <v>96</v>
      </c>
      <c r="F65" s="144">
        <v>93</v>
      </c>
      <c r="G65" s="144">
        <v>89</v>
      </c>
      <c r="H65" s="145">
        <v>93</v>
      </c>
      <c r="I65" s="143">
        <v>-1</v>
      </c>
      <c r="J65" s="146">
        <v>-1.075268817204301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3285</v>
      </c>
      <c r="G11" s="114">
        <v>3401</v>
      </c>
      <c r="H11" s="114">
        <v>3463</v>
      </c>
      <c r="I11" s="114">
        <v>3476</v>
      </c>
      <c r="J11" s="140">
        <v>3447</v>
      </c>
      <c r="K11" s="114">
        <v>-162</v>
      </c>
      <c r="L11" s="116">
        <v>-4.6997389033942563</v>
      </c>
    </row>
    <row r="12" spans="1:17" s="110" customFormat="1" ht="24" customHeight="1" x14ac:dyDescent="0.2">
      <c r="A12" s="604" t="s">
        <v>185</v>
      </c>
      <c r="B12" s="605"/>
      <c r="C12" s="605"/>
      <c r="D12" s="606"/>
      <c r="E12" s="113">
        <v>46.331811263318116</v>
      </c>
      <c r="F12" s="115">
        <v>1522</v>
      </c>
      <c r="G12" s="114">
        <v>1541</v>
      </c>
      <c r="H12" s="114">
        <v>1549</v>
      </c>
      <c r="I12" s="114">
        <v>1561</v>
      </c>
      <c r="J12" s="140">
        <v>1556</v>
      </c>
      <c r="K12" s="114">
        <v>-34</v>
      </c>
      <c r="L12" s="116">
        <v>-2.1850899742930592</v>
      </c>
    </row>
    <row r="13" spans="1:17" s="110" customFormat="1" ht="15" customHeight="1" x14ac:dyDescent="0.2">
      <c r="A13" s="120"/>
      <c r="B13" s="612" t="s">
        <v>107</v>
      </c>
      <c r="C13" s="612"/>
      <c r="E13" s="113">
        <v>53.668188736681884</v>
      </c>
      <c r="F13" s="115">
        <v>1763</v>
      </c>
      <c r="G13" s="114">
        <v>1860</v>
      </c>
      <c r="H13" s="114">
        <v>1914</v>
      </c>
      <c r="I13" s="114">
        <v>1915</v>
      </c>
      <c r="J13" s="140">
        <v>1891</v>
      </c>
      <c r="K13" s="114">
        <v>-128</v>
      </c>
      <c r="L13" s="116">
        <v>-6.7689053410893711</v>
      </c>
    </row>
    <row r="14" spans="1:17" s="110" customFormat="1" ht="22.5" customHeight="1" x14ac:dyDescent="0.2">
      <c r="A14" s="604" t="s">
        <v>186</v>
      </c>
      <c r="B14" s="605"/>
      <c r="C14" s="605"/>
      <c r="D14" s="606"/>
      <c r="E14" s="113">
        <v>9.7108066971080671</v>
      </c>
      <c r="F14" s="115">
        <v>319</v>
      </c>
      <c r="G14" s="114">
        <v>370</v>
      </c>
      <c r="H14" s="114">
        <v>375</v>
      </c>
      <c r="I14" s="114">
        <v>394</v>
      </c>
      <c r="J14" s="140">
        <v>340</v>
      </c>
      <c r="K14" s="114">
        <v>-21</v>
      </c>
      <c r="L14" s="116">
        <v>-6.1764705882352944</v>
      </c>
    </row>
    <row r="15" spans="1:17" s="110" customFormat="1" ht="15" customHeight="1" x14ac:dyDescent="0.2">
      <c r="A15" s="120"/>
      <c r="B15" s="119"/>
      <c r="C15" s="258" t="s">
        <v>106</v>
      </c>
      <c r="E15" s="113">
        <v>47.021943573667713</v>
      </c>
      <c r="F15" s="115">
        <v>150</v>
      </c>
      <c r="G15" s="114">
        <v>167</v>
      </c>
      <c r="H15" s="114">
        <v>156</v>
      </c>
      <c r="I15" s="114">
        <v>159</v>
      </c>
      <c r="J15" s="140">
        <v>145</v>
      </c>
      <c r="K15" s="114">
        <v>5</v>
      </c>
      <c r="L15" s="116">
        <v>3.4482758620689653</v>
      </c>
    </row>
    <row r="16" spans="1:17" s="110" customFormat="1" ht="15" customHeight="1" x14ac:dyDescent="0.2">
      <c r="A16" s="120"/>
      <c r="B16" s="119"/>
      <c r="C16" s="258" t="s">
        <v>107</v>
      </c>
      <c r="E16" s="113">
        <v>52.978056426332287</v>
      </c>
      <c r="F16" s="115">
        <v>169</v>
      </c>
      <c r="G16" s="114">
        <v>203</v>
      </c>
      <c r="H16" s="114">
        <v>219</v>
      </c>
      <c r="I16" s="114">
        <v>235</v>
      </c>
      <c r="J16" s="140">
        <v>195</v>
      </c>
      <c r="K16" s="114">
        <v>-26</v>
      </c>
      <c r="L16" s="116">
        <v>-13.333333333333334</v>
      </c>
    </row>
    <row r="17" spans="1:12" s="110" customFormat="1" ht="15" customHeight="1" x14ac:dyDescent="0.2">
      <c r="A17" s="120"/>
      <c r="B17" s="121" t="s">
        <v>109</v>
      </c>
      <c r="C17" s="258"/>
      <c r="E17" s="113">
        <v>36.894977168949772</v>
      </c>
      <c r="F17" s="115">
        <v>1212</v>
      </c>
      <c r="G17" s="114">
        <v>1258</v>
      </c>
      <c r="H17" s="114">
        <v>1301</v>
      </c>
      <c r="I17" s="114">
        <v>1316</v>
      </c>
      <c r="J17" s="140">
        <v>1343</v>
      </c>
      <c r="K17" s="114">
        <v>-131</v>
      </c>
      <c r="L17" s="116">
        <v>-9.7542814594192109</v>
      </c>
    </row>
    <row r="18" spans="1:12" s="110" customFormat="1" ht="15" customHeight="1" x14ac:dyDescent="0.2">
      <c r="A18" s="120"/>
      <c r="B18" s="119"/>
      <c r="C18" s="258" t="s">
        <v>106</v>
      </c>
      <c r="E18" s="113">
        <v>41.171617161716171</v>
      </c>
      <c r="F18" s="115">
        <v>499</v>
      </c>
      <c r="G18" s="114">
        <v>506</v>
      </c>
      <c r="H18" s="114">
        <v>516</v>
      </c>
      <c r="I18" s="114">
        <v>530</v>
      </c>
      <c r="J18" s="140">
        <v>538</v>
      </c>
      <c r="K18" s="114">
        <v>-39</v>
      </c>
      <c r="L18" s="116">
        <v>-7.2490706319702598</v>
      </c>
    </row>
    <row r="19" spans="1:12" s="110" customFormat="1" ht="15" customHeight="1" x14ac:dyDescent="0.2">
      <c r="A19" s="120"/>
      <c r="B19" s="119"/>
      <c r="C19" s="258" t="s">
        <v>107</v>
      </c>
      <c r="E19" s="113">
        <v>58.828382838283829</v>
      </c>
      <c r="F19" s="115">
        <v>713</v>
      </c>
      <c r="G19" s="114">
        <v>752</v>
      </c>
      <c r="H19" s="114">
        <v>785</v>
      </c>
      <c r="I19" s="114">
        <v>786</v>
      </c>
      <c r="J19" s="140">
        <v>805</v>
      </c>
      <c r="K19" s="114">
        <v>-92</v>
      </c>
      <c r="L19" s="116">
        <v>-11.428571428571429</v>
      </c>
    </row>
    <row r="20" spans="1:12" s="110" customFormat="1" ht="15" customHeight="1" x14ac:dyDescent="0.2">
      <c r="A20" s="120"/>
      <c r="B20" s="121" t="s">
        <v>110</v>
      </c>
      <c r="C20" s="258"/>
      <c r="E20" s="113">
        <v>27.092846270928462</v>
      </c>
      <c r="F20" s="115">
        <v>890</v>
      </c>
      <c r="G20" s="114">
        <v>897</v>
      </c>
      <c r="H20" s="114">
        <v>916</v>
      </c>
      <c r="I20" s="114">
        <v>908</v>
      </c>
      <c r="J20" s="140">
        <v>936</v>
      </c>
      <c r="K20" s="114">
        <v>-46</v>
      </c>
      <c r="L20" s="116">
        <v>-4.9145299145299148</v>
      </c>
    </row>
    <row r="21" spans="1:12" s="110" customFormat="1" ht="15" customHeight="1" x14ac:dyDescent="0.2">
      <c r="A21" s="120"/>
      <c r="B21" s="119"/>
      <c r="C21" s="258" t="s">
        <v>106</v>
      </c>
      <c r="E21" s="113">
        <v>42.022471910112358</v>
      </c>
      <c r="F21" s="115">
        <v>374</v>
      </c>
      <c r="G21" s="114">
        <v>371</v>
      </c>
      <c r="H21" s="114">
        <v>372</v>
      </c>
      <c r="I21" s="114">
        <v>375</v>
      </c>
      <c r="J21" s="140">
        <v>392</v>
      </c>
      <c r="K21" s="114">
        <v>-18</v>
      </c>
      <c r="L21" s="116">
        <v>-4.591836734693878</v>
      </c>
    </row>
    <row r="22" spans="1:12" s="110" customFormat="1" ht="15" customHeight="1" x14ac:dyDescent="0.2">
      <c r="A22" s="120"/>
      <c r="B22" s="119"/>
      <c r="C22" s="258" t="s">
        <v>107</v>
      </c>
      <c r="E22" s="113">
        <v>57.977528089887642</v>
      </c>
      <c r="F22" s="115">
        <v>516</v>
      </c>
      <c r="G22" s="114">
        <v>526</v>
      </c>
      <c r="H22" s="114">
        <v>544</v>
      </c>
      <c r="I22" s="114">
        <v>533</v>
      </c>
      <c r="J22" s="140">
        <v>544</v>
      </c>
      <c r="K22" s="114">
        <v>-28</v>
      </c>
      <c r="L22" s="116">
        <v>-5.1470588235294121</v>
      </c>
    </row>
    <row r="23" spans="1:12" s="110" customFormat="1" ht="15" customHeight="1" x14ac:dyDescent="0.2">
      <c r="A23" s="120"/>
      <c r="B23" s="121" t="s">
        <v>111</v>
      </c>
      <c r="C23" s="258"/>
      <c r="E23" s="113">
        <v>26.301369863013697</v>
      </c>
      <c r="F23" s="115">
        <v>864</v>
      </c>
      <c r="G23" s="114">
        <v>876</v>
      </c>
      <c r="H23" s="114">
        <v>871</v>
      </c>
      <c r="I23" s="114">
        <v>858</v>
      </c>
      <c r="J23" s="140">
        <v>828</v>
      </c>
      <c r="K23" s="114">
        <v>36</v>
      </c>
      <c r="L23" s="116">
        <v>4.3478260869565215</v>
      </c>
    </row>
    <row r="24" spans="1:12" s="110" customFormat="1" ht="15" customHeight="1" x14ac:dyDescent="0.2">
      <c r="A24" s="120"/>
      <c r="B24" s="119"/>
      <c r="C24" s="258" t="s">
        <v>106</v>
      </c>
      <c r="E24" s="113">
        <v>57.754629629629626</v>
      </c>
      <c r="F24" s="115">
        <v>499</v>
      </c>
      <c r="G24" s="114">
        <v>497</v>
      </c>
      <c r="H24" s="114">
        <v>505</v>
      </c>
      <c r="I24" s="114">
        <v>497</v>
      </c>
      <c r="J24" s="140">
        <v>481</v>
      </c>
      <c r="K24" s="114">
        <v>18</v>
      </c>
      <c r="L24" s="116">
        <v>3.7422037422037424</v>
      </c>
    </row>
    <row r="25" spans="1:12" s="110" customFormat="1" ht="15" customHeight="1" x14ac:dyDescent="0.2">
      <c r="A25" s="120"/>
      <c r="B25" s="119"/>
      <c r="C25" s="258" t="s">
        <v>107</v>
      </c>
      <c r="E25" s="113">
        <v>42.245370370370374</v>
      </c>
      <c r="F25" s="115">
        <v>365</v>
      </c>
      <c r="G25" s="114">
        <v>379</v>
      </c>
      <c r="H25" s="114">
        <v>366</v>
      </c>
      <c r="I25" s="114">
        <v>361</v>
      </c>
      <c r="J25" s="140">
        <v>347</v>
      </c>
      <c r="K25" s="114">
        <v>18</v>
      </c>
      <c r="L25" s="116">
        <v>5.1873198847262252</v>
      </c>
    </row>
    <row r="26" spans="1:12" s="110" customFormat="1" ht="15" customHeight="1" x14ac:dyDescent="0.2">
      <c r="A26" s="120"/>
      <c r="C26" s="121" t="s">
        <v>187</v>
      </c>
      <c r="D26" s="110" t="s">
        <v>188</v>
      </c>
      <c r="E26" s="113">
        <v>3.1963470319634704</v>
      </c>
      <c r="F26" s="115">
        <v>105</v>
      </c>
      <c r="G26" s="114">
        <v>116</v>
      </c>
      <c r="H26" s="114">
        <v>125</v>
      </c>
      <c r="I26" s="114">
        <v>104</v>
      </c>
      <c r="J26" s="140">
        <v>106</v>
      </c>
      <c r="K26" s="114">
        <v>-1</v>
      </c>
      <c r="L26" s="116">
        <v>-0.94339622641509435</v>
      </c>
    </row>
    <row r="27" spans="1:12" s="110" customFormat="1" ht="15" customHeight="1" x14ac:dyDescent="0.2">
      <c r="A27" s="120"/>
      <c r="B27" s="119"/>
      <c r="D27" s="259" t="s">
        <v>106</v>
      </c>
      <c r="E27" s="113">
        <v>52.38095238095238</v>
      </c>
      <c r="F27" s="115">
        <v>55</v>
      </c>
      <c r="G27" s="114">
        <v>63</v>
      </c>
      <c r="H27" s="114">
        <v>75</v>
      </c>
      <c r="I27" s="114">
        <v>61</v>
      </c>
      <c r="J27" s="140">
        <v>63</v>
      </c>
      <c r="K27" s="114">
        <v>-8</v>
      </c>
      <c r="L27" s="116">
        <v>-12.698412698412698</v>
      </c>
    </row>
    <row r="28" spans="1:12" s="110" customFormat="1" ht="15" customHeight="1" x14ac:dyDescent="0.2">
      <c r="A28" s="120"/>
      <c r="B28" s="119"/>
      <c r="D28" s="259" t="s">
        <v>107</v>
      </c>
      <c r="E28" s="113">
        <v>47.61904761904762</v>
      </c>
      <c r="F28" s="115">
        <v>50</v>
      </c>
      <c r="G28" s="114">
        <v>53</v>
      </c>
      <c r="H28" s="114">
        <v>50</v>
      </c>
      <c r="I28" s="114">
        <v>43</v>
      </c>
      <c r="J28" s="140">
        <v>43</v>
      </c>
      <c r="K28" s="114">
        <v>7</v>
      </c>
      <c r="L28" s="116">
        <v>16.279069767441861</v>
      </c>
    </row>
    <row r="29" spans="1:12" s="110" customFormat="1" ht="24" customHeight="1" x14ac:dyDescent="0.2">
      <c r="A29" s="604" t="s">
        <v>189</v>
      </c>
      <c r="B29" s="605"/>
      <c r="C29" s="605"/>
      <c r="D29" s="606"/>
      <c r="E29" s="113">
        <v>97.929984779299843</v>
      </c>
      <c r="F29" s="115">
        <v>3217</v>
      </c>
      <c r="G29" s="114">
        <v>3332</v>
      </c>
      <c r="H29" s="114">
        <v>3391</v>
      </c>
      <c r="I29" s="114">
        <v>3402</v>
      </c>
      <c r="J29" s="140">
        <v>3372</v>
      </c>
      <c r="K29" s="114">
        <v>-155</v>
      </c>
      <c r="L29" s="116">
        <v>-4.5966785290628707</v>
      </c>
    </row>
    <row r="30" spans="1:12" s="110" customFormat="1" ht="15" customHeight="1" x14ac:dyDescent="0.2">
      <c r="A30" s="120"/>
      <c r="B30" s="119"/>
      <c r="C30" s="258" t="s">
        <v>106</v>
      </c>
      <c r="E30" s="113">
        <v>46.129934721790491</v>
      </c>
      <c r="F30" s="115">
        <v>1484</v>
      </c>
      <c r="G30" s="114">
        <v>1497</v>
      </c>
      <c r="H30" s="114">
        <v>1505</v>
      </c>
      <c r="I30" s="114">
        <v>1513</v>
      </c>
      <c r="J30" s="140">
        <v>1512</v>
      </c>
      <c r="K30" s="114">
        <v>-28</v>
      </c>
      <c r="L30" s="116">
        <v>-1.8518518518518519</v>
      </c>
    </row>
    <row r="31" spans="1:12" s="110" customFormat="1" ht="15" customHeight="1" x14ac:dyDescent="0.2">
      <c r="A31" s="120"/>
      <c r="B31" s="119"/>
      <c r="C31" s="258" t="s">
        <v>107</v>
      </c>
      <c r="E31" s="113">
        <v>53.870065278209509</v>
      </c>
      <c r="F31" s="115">
        <v>1733</v>
      </c>
      <c r="G31" s="114">
        <v>1835</v>
      </c>
      <c r="H31" s="114">
        <v>1886</v>
      </c>
      <c r="I31" s="114">
        <v>1889</v>
      </c>
      <c r="J31" s="140">
        <v>1860</v>
      </c>
      <c r="K31" s="114">
        <v>-127</v>
      </c>
      <c r="L31" s="116">
        <v>-6.827956989247312</v>
      </c>
    </row>
    <row r="32" spans="1:12" s="110" customFormat="1" ht="15" customHeight="1" x14ac:dyDescent="0.2">
      <c r="A32" s="120"/>
      <c r="B32" s="119" t="s">
        <v>117</v>
      </c>
      <c r="C32" s="258"/>
      <c r="E32" s="113">
        <v>2.0700152207001521</v>
      </c>
      <c r="F32" s="114">
        <v>68</v>
      </c>
      <c r="G32" s="114">
        <v>66</v>
      </c>
      <c r="H32" s="114">
        <v>67</v>
      </c>
      <c r="I32" s="114">
        <v>68</v>
      </c>
      <c r="J32" s="140">
        <v>71</v>
      </c>
      <c r="K32" s="114">
        <v>-3</v>
      </c>
      <c r="L32" s="116">
        <v>-4.225352112676056</v>
      </c>
    </row>
    <row r="33" spans="1:12" s="110" customFormat="1" ht="15" customHeight="1" x14ac:dyDescent="0.2">
      <c r="A33" s="120"/>
      <c r="B33" s="119"/>
      <c r="C33" s="258" t="s">
        <v>106</v>
      </c>
      <c r="E33" s="113">
        <v>55.882352941176471</v>
      </c>
      <c r="F33" s="114">
        <v>38</v>
      </c>
      <c r="G33" s="114">
        <v>42</v>
      </c>
      <c r="H33" s="114">
        <v>41</v>
      </c>
      <c r="I33" s="114">
        <v>45</v>
      </c>
      <c r="J33" s="140">
        <v>43</v>
      </c>
      <c r="K33" s="114">
        <v>-5</v>
      </c>
      <c r="L33" s="116">
        <v>-11.627906976744185</v>
      </c>
    </row>
    <row r="34" spans="1:12" s="110" customFormat="1" ht="15" customHeight="1" x14ac:dyDescent="0.2">
      <c r="A34" s="120"/>
      <c r="B34" s="119"/>
      <c r="C34" s="258" t="s">
        <v>107</v>
      </c>
      <c r="E34" s="113">
        <v>44.117647058823529</v>
      </c>
      <c r="F34" s="114">
        <v>30</v>
      </c>
      <c r="G34" s="114">
        <v>24</v>
      </c>
      <c r="H34" s="114">
        <v>26</v>
      </c>
      <c r="I34" s="114">
        <v>23</v>
      </c>
      <c r="J34" s="140">
        <v>28</v>
      </c>
      <c r="K34" s="114">
        <v>2</v>
      </c>
      <c r="L34" s="116">
        <v>7.1428571428571432</v>
      </c>
    </row>
    <row r="35" spans="1:12" s="110" customFormat="1" ht="24" customHeight="1" x14ac:dyDescent="0.2">
      <c r="A35" s="604" t="s">
        <v>192</v>
      </c>
      <c r="B35" s="605"/>
      <c r="C35" s="605"/>
      <c r="D35" s="606"/>
      <c r="E35" s="113">
        <v>8.8584474885844742</v>
      </c>
      <c r="F35" s="114">
        <v>291</v>
      </c>
      <c r="G35" s="114">
        <v>330</v>
      </c>
      <c r="H35" s="114">
        <v>340</v>
      </c>
      <c r="I35" s="114">
        <v>363</v>
      </c>
      <c r="J35" s="114">
        <v>325</v>
      </c>
      <c r="K35" s="318">
        <v>-34</v>
      </c>
      <c r="L35" s="319">
        <v>-10.461538461538462</v>
      </c>
    </row>
    <row r="36" spans="1:12" s="110" customFormat="1" ht="15" customHeight="1" x14ac:dyDescent="0.2">
      <c r="A36" s="120"/>
      <c r="B36" s="119"/>
      <c r="C36" s="258" t="s">
        <v>106</v>
      </c>
      <c r="E36" s="113">
        <v>48.797250859106526</v>
      </c>
      <c r="F36" s="114">
        <v>142</v>
      </c>
      <c r="G36" s="114">
        <v>151</v>
      </c>
      <c r="H36" s="114">
        <v>150</v>
      </c>
      <c r="I36" s="114">
        <v>155</v>
      </c>
      <c r="J36" s="114">
        <v>139</v>
      </c>
      <c r="K36" s="318">
        <v>3</v>
      </c>
      <c r="L36" s="116">
        <v>2.1582733812949639</v>
      </c>
    </row>
    <row r="37" spans="1:12" s="110" customFormat="1" ht="15" customHeight="1" x14ac:dyDescent="0.2">
      <c r="A37" s="120"/>
      <c r="B37" s="119"/>
      <c r="C37" s="258" t="s">
        <v>107</v>
      </c>
      <c r="E37" s="113">
        <v>51.202749140893474</v>
      </c>
      <c r="F37" s="114">
        <v>149</v>
      </c>
      <c r="G37" s="114">
        <v>179</v>
      </c>
      <c r="H37" s="114">
        <v>190</v>
      </c>
      <c r="I37" s="114">
        <v>208</v>
      </c>
      <c r="J37" s="140">
        <v>186</v>
      </c>
      <c r="K37" s="114">
        <v>-37</v>
      </c>
      <c r="L37" s="116">
        <v>-19.892473118279568</v>
      </c>
    </row>
    <row r="38" spans="1:12" s="110" customFormat="1" ht="15" customHeight="1" x14ac:dyDescent="0.2">
      <c r="A38" s="120"/>
      <c r="B38" s="119" t="s">
        <v>328</v>
      </c>
      <c r="C38" s="258"/>
      <c r="E38" s="113">
        <v>68.097412480974128</v>
      </c>
      <c r="F38" s="114">
        <v>2237</v>
      </c>
      <c r="G38" s="114">
        <v>2264</v>
      </c>
      <c r="H38" s="114">
        <v>2304</v>
      </c>
      <c r="I38" s="114">
        <v>2274</v>
      </c>
      <c r="J38" s="140">
        <v>2290</v>
      </c>
      <c r="K38" s="114">
        <v>-53</v>
      </c>
      <c r="L38" s="116">
        <v>-2.3144104803493448</v>
      </c>
    </row>
    <row r="39" spans="1:12" s="110" customFormat="1" ht="15" customHeight="1" x14ac:dyDescent="0.2">
      <c r="A39" s="120"/>
      <c r="B39" s="119"/>
      <c r="C39" s="258" t="s">
        <v>106</v>
      </c>
      <c r="E39" s="113">
        <v>46.580241394725078</v>
      </c>
      <c r="F39" s="115">
        <v>1042</v>
      </c>
      <c r="G39" s="114">
        <v>1038</v>
      </c>
      <c r="H39" s="114">
        <v>1046</v>
      </c>
      <c r="I39" s="114">
        <v>1027</v>
      </c>
      <c r="J39" s="140">
        <v>1049</v>
      </c>
      <c r="K39" s="114">
        <v>-7</v>
      </c>
      <c r="L39" s="116">
        <v>-0.66730219256434697</v>
      </c>
    </row>
    <row r="40" spans="1:12" s="110" customFormat="1" ht="15" customHeight="1" x14ac:dyDescent="0.2">
      <c r="A40" s="120"/>
      <c r="B40" s="119"/>
      <c r="C40" s="258" t="s">
        <v>107</v>
      </c>
      <c r="E40" s="113">
        <v>53.419758605274922</v>
      </c>
      <c r="F40" s="115">
        <v>1195</v>
      </c>
      <c r="G40" s="114">
        <v>1226</v>
      </c>
      <c r="H40" s="114">
        <v>1258</v>
      </c>
      <c r="I40" s="114">
        <v>1247</v>
      </c>
      <c r="J40" s="140">
        <v>1241</v>
      </c>
      <c r="K40" s="114">
        <v>-46</v>
      </c>
      <c r="L40" s="116">
        <v>-3.7066881547139405</v>
      </c>
    </row>
    <row r="41" spans="1:12" s="110" customFormat="1" ht="15" customHeight="1" x14ac:dyDescent="0.2">
      <c r="A41" s="120"/>
      <c r="B41" s="320" t="s">
        <v>516</v>
      </c>
      <c r="C41" s="258"/>
      <c r="E41" s="113">
        <v>8.1582952815829533</v>
      </c>
      <c r="F41" s="115">
        <v>268</v>
      </c>
      <c r="G41" s="114">
        <v>275</v>
      </c>
      <c r="H41" s="114">
        <v>271</v>
      </c>
      <c r="I41" s="114">
        <v>275</v>
      </c>
      <c r="J41" s="140">
        <v>271</v>
      </c>
      <c r="K41" s="114">
        <v>-3</v>
      </c>
      <c r="L41" s="116">
        <v>-1.1070110701107012</v>
      </c>
    </row>
    <row r="42" spans="1:12" s="110" customFormat="1" ht="15" customHeight="1" x14ac:dyDescent="0.2">
      <c r="A42" s="120"/>
      <c r="B42" s="119"/>
      <c r="C42" s="268" t="s">
        <v>106</v>
      </c>
      <c r="D42" s="182"/>
      <c r="E42" s="113">
        <v>40.298507462686565</v>
      </c>
      <c r="F42" s="115">
        <v>108</v>
      </c>
      <c r="G42" s="114">
        <v>112</v>
      </c>
      <c r="H42" s="114">
        <v>106</v>
      </c>
      <c r="I42" s="114">
        <v>112</v>
      </c>
      <c r="J42" s="140">
        <v>113</v>
      </c>
      <c r="K42" s="114">
        <v>-5</v>
      </c>
      <c r="L42" s="116">
        <v>-4.4247787610619467</v>
      </c>
    </row>
    <row r="43" spans="1:12" s="110" customFormat="1" ht="15" customHeight="1" x14ac:dyDescent="0.2">
      <c r="A43" s="120"/>
      <c r="B43" s="119"/>
      <c r="C43" s="268" t="s">
        <v>107</v>
      </c>
      <c r="D43" s="182"/>
      <c r="E43" s="113">
        <v>59.701492537313435</v>
      </c>
      <c r="F43" s="115">
        <v>160</v>
      </c>
      <c r="G43" s="114">
        <v>163</v>
      </c>
      <c r="H43" s="114">
        <v>165</v>
      </c>
      <c r="I43" s="114">
        <v>163</v>
      </c>
      <c r="J43" s="140">
        <v>158</v>
      </c>
      <c r="K43" s="114">
        <v>2</v>
      </c>
      <c r="L43" s="116">
        <v>1.2658227848101267</v>
      </c>
    </row>
    <row r="44" spans="1:12" s="110" customFormat="1" ht="15" customHeight="1" x14ac:dyDescent="0.2">
      <c r="A44" s="120"/>
      <c r="B44" s="119" t="s">
        <v>205</v>
      </c>
      <c r="C44" s="268"/>
      <c r="D44" s="182"/>
      <c r="E44" s="113">
        <v>14.885844748858448</v>
      </c>
      <c r="F44" s="115">
        <v>489</v>
      </c>
      <c r="G44" s="114">
        <v>532</v>
      </c>
      <c r="H44" s="114">
        <v>548</v>
      </c>
      <c r="I44" s="114">
        <v>564</v>
      </c>
      <c r="J44" s="140">
        <v>561</v>
      </c>
      <c r="K44" s="114">
        <v>-72</v>
      </c>
      <c r="L44" s="116">
        <v>-12.834224598930481</v>
      </c>
    </row>
    <row r="45" spans="1:12" s="110" customFormat="1" ht="15" customHeight="1" x14ac:dyDescent="0.2">
      <c r="A45" s="120"/>
      <c r="B45" s="119"/>
      <c r="C45" s="268" t="s">
        <v>106</v>
      </c>
      <c r="D45" s="182"/>
      <c r="E45" s="113">
        <v>47.034764826175866</v>
      </c>
      <c r="F45" s="115">
        <v>230</v>
      </c>
      <c r="G45" s="114">
        <v>240</v>
      </c>
      <c r="H45" s="114">
        <v>247</v>
      </c>
      <c r="I45" s="114">
        <v>267</v>
      </c>
      <c r="J45" s="140">
        <v>255</v>
      </c>
      <c r="K45" s="114">
        <v>-25</v>
      </c>
      <c r="L45" s="116">
        <v>-9.8039215686274517</v>
      </c>
    </row>
    <row r="46" spans="1:12" s="110" customFormat="1" ht="15" customHeight="1" x14ac:dyDescent="0.2">
      <c r="A46" s="123"/>
      <c r="B46" s="124"/>
      <c r="C46" s="260" t="s">
        <v>107</v>
      </c>
      <c r="D46" s="261"/>
      <c r="E46" s="125">
        <v>52.965235173824134</v>
      </c>
      <c r="F46" s="143">
        <v>259</v>
      </c>
      <c r="G46" s="144">
        <v>292</v>
      </c>
      <c r="H46" s="144">
        <v>301</v>
      </c>
      <c r="I46" s="144">
        <v>297</v>
      </c>
      <c r="J46" s="145">
        <v>306</v>
      </c>
      <c r="K46" s="144">
        <v>-47</v>
      </c>
      <c r="L46" s="146">
        <v>-15.359477124183007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3285</v>
      </c>
      <c r="E11" s="114">
        <v>3401</v>
      </c>
      <c r="F11" s="114">
        <v>3463</v>
      </c>
      <c r="G11" s="114">
        <v>3476</v>
      </c>
      <c r="H11" s="140">
        <v>3447</v>
      </c>
      <c r="I11" s="115">
        <v>-162</v>
      </c>
      <c r="J11" s="116">
        <v>-4.6997389033942563</v>
      </c>
    </row>
    <row r="12" spans="1:15" s="110" customFormat="1" ht="24.95" customHeight="1" x14ac:dyDescent="0.2">
      <c r="A12" s="193" t="s">
        <v>132</v>
      </c>
      <c r="B12" s="194" t="s">
        <v>133</v>
      </c>
      <c r="C12" s="113">
        <v>7.4885844748858448</v>
      </c>
      <c r="D12" s="115">
        <v>246</v>
      </c>
      <c r="E12" s="114">
        <v>249</v>
      </c>
      <c r="F12" s="114">
        <v>247</v>
      </c>
      <c r="G12" s="114">
        <v>235</v>
      </c>
      <c r="H12" s="140">
        <v>241</v>
      </c>
      <c r="I12" s="115">
        <v>5</v>
      </c>
      <c r="J12" s="116">
        <v>2.0746887966804981</v>
      </c>
    </row>
    <row r="13" spans="1:15" s="110" customFormat="1" ht="24.95" customHeight="1" x14ac:dyDescent="0.2">
      <c r="A13" s="193" t="s">
        <v>134</v>
      </c>
      <c r="B13" s="199" t="s">
        <v>214</v>
      </c>
      <c r="C13" s="113">
        <v>1.2480974124809741</v>
      </c>
      <c r="D13" s="115">
        <v>41</v>
      </c>
      <c r="E13" s="114">
        <v>41</v>
      </c>
      <c r="F13" s="114">
        <v>43</v>
      </c>
      <c r="G13" s="114">
        <v>41</v>
      </c>
      <c r="H13" s="140">
        <v>36</v>
      </c>
      <c r="I13" s="115">
        <v>5</v>
      </c>
      <c r="J13" s="116">
        <v>13.888888888888889</v>
      </c>
    </row>
    <row r="14" spans="1:15" s="287" customFormat="1" ht="24.95" customHeight="1" x14ac:dyDescent="0.2">
      <c r="A14" s="193" t="s">
        <v>215</v>
      </c>
      <c r="B14" s="199" t="s">
        <v>137</v>
      </c>
      <c r="C14" s="113">
        <v>8.7671232876712324</v>
      </c>
      <c r="D14" s="115">
        <v>288</v>
      </c>
      <c r="E14" s="114">
        <v>277</v>
      </c>
      <c r="F14" s="114">
        <v>286</v>
      </c>
      <c r="G14" s="114">
        <v>277</v>
      </c>
      <c r="H14" s="140">
        <v>282</v>
      </c>
      <c r="I14" s="115">
        <v>6</v>
      </c>
      <c r="J14" s="116">
        <v>2.1276595744680851</v>
      </c>
      <c r="K14" s="110"/>
      <c r="L14" s="110"/>
      <c r="M14" s="110"/>
      <c r="N14" s="110"/>
      <c r="O14" s="110"/>
    </row>
    <row r="15" spans="1:15" s="110" customFormat="1" ht="24.95" customHeight="1" x14ac:dyDescent="0.2">
      <c r="A15" s="193" t="s">
        <v>216</v>
      </c>
      <c r="B15" s="199" t="s">
        <v>217</v>
      </c>
      <c r="C15" s="113">
        <v>2.4353120243531201</v>
      </c>
      <c r="D15" s="115">
        <v>80</v>
      </c>
      <c r="E15" s="114">
        <v>77</v>
      </c>
      <c r="F15" s="114">
        <v>80</v>
      </c>
      <c r="G15" s="114">
        <v>79</v>
      </c>
      <c r="H15" s="140">
        <v>76</v>
      </c>
      <c r="I15" s="115">
        <v>4</v>
      </c>
      <c r="J15" s="116">
        <v>5.2631578947368425</v>
      </c>
    </row>
    <row r="16" spans="1:15" s="287" customFormat="1" ht="24.95" customHeight="1" x14ac:dyDescent="0.2">
      <c r="A16" s="193" t="s">
        <v>218</v>
      </c>
      <c r="B16" s="199" t="s">
        <v>141</v>
      </c>
      <c r="C16" s="113">
        <v>4.5966514459665149</v>
      </c>
      <c r="D16" s="115">
        <v>151</v>
      </c>
      <c r="E16" s="114">
        <v>148</v>
      </c>
      <c r="F16" s="114">
        <v>159</v>
      </c>
      <c r="G16" s="114">
        <v>157</v>
      </c>
      <c r="H16" s="140">
        <v>149</v>
      </c>
      <c r="I16" s="115">
        <v>2</v>
      </c>
      <c r="J16" s="116">
        <v>1.3422818791946309</v>
      </c>
      <c r="K16" s="110"/>
      <c r="L16" s="110"/>
      <c r="M16" s="110"/>
      <c r="N16" s="110"/>
      <c r="O16" s="110"/>
    </row>
    <row r="17" spans="1:15" s="110" customFormat="1" ht="24.95" customHeight="1" x14ac:dyDescent="0.2">
      <c r="A17" s="193" t="s">
        <v>142</v>
      </c>
      <c r="B17" s="199" t="s">
        <v>220</v>
      </c>
      <c r="C17" s="113">
        <v>1.7351598173515981</v>
      </c>
      <c r="D17" s="115">
        <v>57</v>
      </c>
      <c r="E17" s="114">
        <v>52</v>
      </c>
      <c r="F17" s="114">
        <v>47</v>
      </c>
      <c r="G17" s="114">
        <v>41</v>
      </c>
      <c r="H17" s="140">
        <v>57</v>
      </c>
      <c r="I17" s="115">
        <v>0</v>
      </c>
      <c r="J17" s="116">
        <v>0</v>
      </c>
    </row>
    <row r="18" spans="1:15" s="287" customFormat="1" ht="24.95" customHeight="1" x14ac:dyDescent="0.2">
      <c r="A18" s="201" t="s">
        <v>144</v>
      </c>
      <c r="B18" s="202" t="s">
        <v>145</v>
      </c>
      <c r="C18" s="113">
        <v>7.9452054794520546</v>
      </c>
      <c r="D18" s="115">
        <v>261</v>
      </c>
      <c r="E18" s="114">
        <v>258</v>
      </c>
      <c r="F18" s="114">
        <v>277</v>
      </c>
      <c r="G18" s="114">
        <v>281</v>
      </c>
      <c r="H18" s="140">
        <v>285</v>
      </c>
      <c r="I18" s="115">
        <v>-24</v>
      </c>
      <c r="J18" s="116">
        <v>-8.4210526315789469</v>
      </c>
      <c r="K18" s="110"/>
      <c r="L18" s="110"/>
      <c r="M18" s="110"/>
      <c r="N18" s="110"/>
      <c r="O18" s="110"/>
    </row>
    <row r="19" spans="1:15" s="110" customFormat="1" ht="24.95" customHeight="1" x14ac:dyDescent="0.2">
      <c r="A19" s="193" t="s">
        <v>146</v>
      </c>
      <c r="B19" s="199" t="s">
        <v>147</v>
      </c>
      <c r="C19" s="113">
        <v>13.455098934550989</v>
      </c>
      <c r="D19" s="115">
        <v>442</v>
      </c>
      <c r="E19" s="114">
        <v>439</v>
      </c>
      <c r="F19" s="114">
        <v>437</v>
      </c>
      <c r="G19" s="114">
        <v>446</v>
      </c>
      <c r="H19" s="140">
        <v>445</v>
      </c>
      <c r="I19" s="115">
        <v>-3</v>
      </c>
      <c r="J19" s="116">
        <v>-0.6741573033707865</v>
      </c>
    </row>
    <row r="20" spans="1:15" s="287" customFormat="1" ht="24.95" customHeight="1" x14ac:dyDescent="0.2">
      <c r="A20" s="193" t="s">
        <v>148</v>
      </c>
      <c r="B20" s="199" t="s">
        <v>149</v>
      </c>
      <c r="C20" s="113">
        <v>4.9315068493150687</v>
      </c>
      <c r="D20" s="115">
        <v>162</v>
      </c>
      <c r="E20" s="114">
        <v>162</v>
      </c>
      <c r="F20" s="114">
        <v>164</v>
      </c>
      <c r="G20" s="114">
        <v>171</v>
      </c>
      <c r="H20" s="140">
        <v>186</v>
      </c>
      <c r="I20" s="115">
        <v>-24</v>
      </c>
      <c r="J20" s="116">
        <v>-12.903225806451612</v>
      </c>
      <c r="K20" s="110"/>
      <c r="L20" s="110"/>
      <c r="M20" s="110"/>
      <c r="N20" s="110"/>
      <c r="O20" s="110"/>
    </row>
    <row r="21" spans="1:15" s="110" customFormat="1" ht="24.95" customHeight="1" x14ac:dyDescent="0.2">
      <c r="A21" s="201" t="s">
        <v>150</v>
      </c>
      <c r="B21" s="202" t="s">
        <v>151</v>
      </c>
      <c r="C21" s="113">
        <v>10.776255707762557</v>
      </c>
      <c r="D21" s="115">
        <v>354</v>
      </c>
      <c r="E21" s="114">
        <v>455</v>
      </c>
      <c r="F21" s="114">
        <v>482</v>
      </c>
      <c r="G21" s="114">
        <v>466</v>
      </c>
      <c r="H21" s="140">
        <v>435</v>
      </c>
      <c r="I21" s="115">
        <v>-81</v>
      </c>
      <c r="J21" s="116">
        <v>-18.620689655172413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0.88280060882800604</v>
      </c>
      <c r="D23" s="115">
        <v>29</v>
      </c>
      <c r="E23" s="114">
        <v>32</v>
      </c>
      <c r="F23" s="114">
        <v>34</v>
      </c>
      <c r="G23" s="114">
        <v>29</v>
      </c>
      <c r="H23" s="140">
        <v>30</v>
      </c>
      <c r="I23" s="115">
        <v>-1</v>
      </c>
      <c r="J23" s="116">
        <v>-3.3333333333333335</v>
      </c>
    </row>
    <row r="24" spans="1:15" s="110" customFormat="1" ht="24.95" customHeight="1" x14ac:dyDescent="0.2">
      <c r="A24" s="193" t="s">
        <v>156</v>
      </c>
      <c r="B24" s="199" t="s">
        <v>221</v>
      </c>
      <c r="C24" s="113">
        <v>8.4627092846270937</v>
      </c>
      <c r="D24" s="115">
        <v>278</v>
      </c>
      <c r="E24" s="114">
        <v>268</v>
      </c>
      <c r="F24" s="114">
        <v>263</v>
      </c>
      <c r="G24" s="114">
        <v>261</v>
      </c>
      <c r="H24" s="140">
        <v>263</v>
      </c>
      <c r="I24" s="115">
        <v>15</v>
      </c>
      <c r="J24" s="116">
        <v>5.7034220532319395</v>
      </c>
    </row>
    <row r="25" spans="1:15" s="110" customFormat="1" ht="24.95" customHeight="1" x14ac:dyDescent="0.2">
      <c r="A25" s="193" t="s">
        <v>222</v>
      </c>
      <c r="B25" s="204" t="s">
        <v>159</v>
      </c>
      <c r="C25" s="113">
        <v>7.762557077625571</v>
      </c>
      <c r="D25" s="115">
        <v>255</v>
      </c>
      <c r="E25" s="114">
        <v>286</v>
      </c>
      <c r="F25" s="114">
        <v>288</v>
      </c>
      <c r="G25" s="114">
        <v>300</v>
      </c>
      <c r="H25" s="140">
        <v>296</v>
      </c>
      <c r="I25" s="115">
        <v>-41</v>
      </c>
      <c r="J25" s="116">
        <v>-13.851351351351351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2.1613394216133943</v>
      </c>
      <c r="D27" s="115">
        <v>71</v>
      </c>
      <c r="E27" s="114">
        <v>72</v>
      </c>
      <c r="F27" s="114">
        <v>75</v>
      </c>
      <c r="G27" s="114">
        <v>79</v>
      </c>
      <c r="H27" s="140">
        <v>71</v>
      </c>
      <c r="I27" s="115">
        <v>0</v>
      </c>
      <c r="J27" s="116">
        <v>0</v>
      </c>
    </row>
    <row r="28" spans="1:15" s="110" customFormat="1" ht="24.95" customHeight="1" x14ac:dyDescent="0.2">
      <c r="A28" s="193" t="s">
        <v>163</v>
      </c>
      <c r="B28" s="199" t="s">
        <v>164</v>
      </c>
      <c r="C28" s="113">
        <v>1.4916286149162861</v>
      </c>
      <c r="D28" s="115">
        <v>49</v>
      </c>
      <c r="E28" s="114">
        <v>46</v>
      </c>
      <c r="F28" s="114">
        <v>50</v>
      </c>
      <c r="G28" s="114">
        <v>56</v>
      </c>
      <c r="H28" s="140">
        <v>53</v>
      </c>
      <c r="I28" s="115">
        <v>-4</v>
      </c>
      <c r="J28" s="116">
        <v>-7.5471698113207548</v>
      </c>
    </row>
    <row r="29" spans="1:15" s="110" customFormat="1" ht="24.95" customHeight="1" x14ac:dyDescent="0.2">
      <c r="A29" s="193">
        <v>86</v>
      </c>
      <c r="B29" s="199" t="s">
        <v>165</v>
      </c>
      <c r="C29" s="113">
        <v>6.6362252663622527</v>
      </c>
      <c r="D29" s="115">
        <v>218</v>
      </c>
      <c r="E29" s="114">
        <v>210</v>
      </c>
      <c r="F29" s="114">
        <v>206</v>
      </c>
      <c r="G29" s="114">
        <v>204</v>
      </c>
      <c r="H29" s="140">
        <v>213</v>
      </c>
      <c r="I29" s="115">
        <v>5</v>
      </c>
      <c r="J29" s="116">
        <v>2.347417840375587</v>
      </c>
    </row>
    <row r="30" spans="1:15" s="110" customFormat="1" ht="24.95" customHeight="1" x14ac:dyDescent="0.2">
      <c r="A30" s="193">
        <v>87.88</v>
      </c>
      <c r="B30" s="204" t="s">
        <v>166</v>
      </c>
      <c r="C30" s="113">
        <v>6.788432267884323</v>
      </c>
      <c r="D30" s="115">
        <v>223</v>
      </c>
      <c r="E30" s="114">
        <v>224</v>
      </c>
      <c r="F30" s="114">
        <v>224</v>
      </c>
      <c r="G30" s="114">
        <v>233</v>
      </c>
      <c r="H30" s="140">
        <v>234</v>
      </c>
      <c r="I30" s="115">
        <v>-11</v>
      </c>
      <c r="J30" s="116">
        <v>-4.700854700854701</v>
      </c>
    </row>
    <row r="31" spans="1:15" s="110" customFormat="1" ht="24.95" customHeight="1" x14ac:dyDescent="0.2">
      <c r="A31" s="193" t="s">
        <v>167</v>
      </c>
      <c r="B31" s="199" t="s">
        <v>168</v>
      </c>
      <c r="C31" s="113">
        <v>9.7716894977168955</v>
      </c>
      <c r="D31" s="115">
        <v>321</v>
      </c>
      <c r="E31" s="114">
        <v>335</v>
      </c>
      <c r="F31" s="114">
        <v>339</v>
      </c>
      <c r="G31" s="114">
        <v>346</v>
      </c>
      <c r="H31" s="140">
        <v>324</v>
      </c>
      <c r="I31" s="115">
        <v>-3</v>
      </c>
      <c r="J31" s="116">
        <v>-0.92592592592592593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7.4885844748858448</v>
      </c>
      <c r="D34" s="115">
        <v>246</v>
      </c>
      <c r="E34" s="114">
        <v>249</v>
      </c>
      <c r="F34" s="114">
        <v>247</v>
      </c>
      <c r="G34" s="114">
        <v>235</v>
      </c>
      <c r="H34" s="140">
        <v>241</v>
      </c>
      <c r="I34" s="115">
        <v>5</v>
      </c>
      <c r="J34" s="116">
        <v>2.0746887966804981</v>
      </c>
    </row>
    <row r="35" spans="1:10" s="110" customFormat="1" ht="24.95" customHeight="1" x14ac:dyDescent="0.2">
      <c r="A35" s="292" t="s">
        <v>171</v>
      </c>
      <c r="B35" s="293" t="s">
        <v>172</v>
      </c>
      <c r="C35" s="113">
        <v>17.960426179604262</v>
      </c>
      <c r="D35" s="115">
        <v>590</v>
      </c>
      <c r="E35" s="114">
        <v>576</v>
      </c>
      <c r="F35" s="114">
        <v>606</v>
      </c>
      <c r="G35" s="114">
        <v>599</v>
      </c>
      <c r="H35" s="140">
        <v>603</v>
      </c>
      <c r="I35" s="115">
        <v>-13</v>
      </c>
      <c r="J35" s="116">
        <v>-2.1558872305140961</v>
      </c>
    </row>
    <row r="36" spans="1:10" s="110" customFormat="1" ht="24.95" customHeight="1" x14ac:dyDescent="0.2">
      <c r="A36" s="294" t="s">
        <v>173</v>
      </c>
      <c r="B36" s="295" t="s">
        <v>174</v>
      </c>
      <c r="C36" s="125">
        <v>74.55098934550989</v>
      </c>
      <c r="D36" s="143">
        <v>2449</v>
      </c>
      <c r="E36" s="144">
        <v>2576</v>
      </c>
      <c r="F36" s="144">
        <v>2610</v>
      </c>
      <c r="G36" s="144">
        <v>2642</v>
      </c>
      <c r="H36" s="145">
        <v>2603</v>
      </c>
      <c r="I36" s="143">
        <v>-154</v>
      </c>
      <c r="J36" s="146">
        <v>-5.9162504802151368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3285</v>
      </c>
      <c r="F11" s="264">
        <v>3401</v>
      </c>
      <c r="G11" s="264">
        <v>3463</v>
      </c>
      <c r="H11" s="264">
        <v>3476</v>
      </c>
      <c r="I11" s="265">
        <v>3447</v>
      </c>
      <c r="J11" s="263">
        <v>-162</v>
      </c>
      <c r="K11" s="266">
        <v>-4.6997389033942563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37.747336377473367</v>
      </c>
      <c r="E13" s="115">
        <v>1240</v>
      </c>
      <c r="F13" s="114">
        <v>1286</v>
      </c>
      <c r="G13" s="114">
        <v>1316</v>
      </c>
      <c r="H13" s="114">
        <v>1342</v>
      </c>
      <c r="I13" s="140">
        <v>1312</v>
      </c>
      <c r="J13" s="115">
        <v>-72</v>
      </c>
      <c r="K13" s="116">
        <v>-5.4878048780487809</v>
      </c>
    </row>
    <row r="14" spans="1:15" ht="15.95" customHeight="1" x14ac:dyDescent="0.2">
      <c r="A14" s="306" t="s">
        <v>230</v>
      </c>
      <c r="B14" s="307"/>
      <c r="C14" s="308"/>
      <c r="D14" s="113">
        <v>48.949771689497716</v>
      </c>
      <c r="E14" s="115">
        <v>1608</v>
      </c>
      <c r="F14" s="114">
        <v>1683</v>
      </c>
      <c r="G14" s="114">
        <v>1708</v>
      </c>
      <c r="H14" s="114">
        <v>1702</v>
      </c>
      <c r="I14" s="140">
        <v>1707</v>
      </c>
      <c r="J14" s="115">
        <v>-99</v>
      </c>
      <c r="K14" s="116">
        <v>-5.7996485061511427</v>
      </c>
    </row>
    <row r="15" spans="1:15" ht="15.95" customHeight="1" x14ac:dyDescent="0.2">
      <c r="A15" s="306" t="s">
        <v>231</v>
      </c>
      <c r="B15" s="307"/>
      <c r="C15" s="308"/>
      <c r="D15" s="113">
        <v>6.6057838660578385</v>
      </c>
      <c r="E15" s="115">
        <v>217</v>
      </c>
      <c r="F15" s="114">
        <v>212</v>
      </c>
      <c r="G15" s="114">
        <v>212</v>
      </c>
      <c r="H15" s="114">
        <v>204</v>
      </c>
      <c r="I15" s="140">
        <v>205</v>
      </c>
      <c r="J15" s="115">
        <v>12</v>
      </c>
      <c r="K15" s="116">
        <v>5.8536585365853657</v>
      </c>
    </row>
    <row r="16" spans="1:15" ht="15.95" customHeight="1" x14ac:dyDescent="0.2">
      <c r="A16" s="306" t="s">
        <v>232</v>
      </c>
      <c r="B16" s="307"/>
      <c r="C16" s="308"/>
      <c r="D16" s="113">
        <v>3.6834094368340944</v>
      </c>
      <c r="E16" s="115">
        <v>121</v>
      </c>
      <c r="F16" s="114">
        <v>115</v>
      </c>
      <c r="G16" s="114">
        <v>116</v>
      </c>
      <c r="H16" s="114">
        <v>114</v>
      </c>
      <c r="I16" s="140">
        <v>114</v>
      </c>
      <c r="J16" s="115">
        <v>7</v>
      </c>
      <c r="K16" s="116">
        <v>6.1403508771929829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5.1445966514459665</v>
      </c>
      <c r="E18" s="115">
        <v>169</v>
      </c>
      <c r="F18" s="114">
        <v>160</v>
      </c>
      <c r="G18" s="114">
        <v>166</v>
      </c>
      <c r="H18" s="114">
        <v>157</v>
      </c>
      <c r="I18" s="140">
        <v>161</v>
      </c>
      <c r="J18" s="115">
        <v>8</v>
      </c>
      <c r="K18" s="116">
        <v>4.9689440993788816</v>
      </c>
    </row>
    <row r="19" spans="1:11" ht="14.1" customHeight="1" x14ac:dyDescent="0.2">
      <c r="A19" s="306" t="s">
        <v>235</v>
      </c>
      <c r="B19" s="307" t="s">
        <v>236</v>
      </c>
      <c r="C19" s="308"/>
      <c r="D19" s="113">
        <v>3.6225266362252664</v>
      </c>
      <c r="E19" s="115">
        <v>119</v>
      </c>
      <c r="F19" s="114">
        <v>114</v>
      </c>
      <c r="G19" s="114">
        <v>122</v>
      </c>
      <c r="H19" s="114">
        <v>113</v>
      </c>
      <c r="I19" s="140">
        <v>110</v>
      </c>
      <c r="J19" s="115">
        <v>9</v>
      </c>
      <c r="K19" s="116">
        <v>8.1818181818181817</v>
      </c>
    </row>
    <row r="20" spans="1:11" ht="14.1" customHeight="1" x14ac:dyDescent="0.2">
      <c r="A20" s="306">
        <v>12</v>
      </c>
      <c r="B20" s="307" t="s">
        <v>237</v>
      </c>
      <c r="C20" s="308"/>
      <c r="D20" s="113">
        <v>0.70015220700152203</v>
      </c>
      <c r="E20" s="115">
        <v>23</v>
      </c>
      <c r="F20" s="114">
        <v>24</v>
      </c>
      <c r="G20" s="114">
        <v>25</v>
      </c>
      <c r="H20" s="114">
        <v>24</v>
      </c>
      <c r="I20" s="140">
        <v>24</v>
      </c>
      <c r="J20" s="115">
        <v>-1</v>
      </c>
      <c r="K20" s="116">
        <v>-4.166666666666667</v>
      </c>
    </row>
    <row r="21" spans="1:11" ht="14.1" customHeight="1" x14ac:dyDescent="0.2">
      <c r="A21" s="306">
        <v>21</v>
      </c>
      <c r="B21" s="307" t="s">
        <v>238</v>
      </c>
      <c r="C21" s="308"/>
      <c r="D21" s="113">
        <v>0.45662100456621002</v>
      </c>
      <c r="E21" s="115">
        <v>15</v>
      </c>
      <c r="F21" s="114">
        <v>11</v>
      </c>
      <c r="G21" s="114">
        <v>7</v>
      </c>
      <c r="H21" s="114">
        <v>8</v>
      </c>
      <c r="I21" s="140">
        <v>14</v>
      </c>
      <c r="J21" s="115">
        <v>1</v>
      </c>
      <c r="K21" s="116">
        <v>7.1428571428571432</v>
      </c>
    </row>
    <row r="22" spans="1:11" ht="14.1" customHeight="1" x14ac:dyDescent="0.2">
      <c r="A22" s="306">
        <v>22</v>
      </c>
      <c r="B22" s="307" t="s">
        <v>239</v>
      </c>
      <c r="C22" s="308"/>
      <c r="D22" s="113">
        <v>0.42617960426179602</v>
      </c>
      <c r="E22" s="115">
        <v>14</v>
      </c>
      <c r="F22" s="114">
        <v>14</v>
      </c>
      <c r="G22" s="114">
        <v>16</v>
      </c>
      <c r="H22" s="114">
        <v>17</v>
      </c>
      <c r="I22" s="140">
        <v>20</v>
      </c>
      <c r="J22" s="115">
        <v>-6</v>
      </c>
      <c r="K22" s="116">
        <v>-30</v>
      </c>
    </row>
    <row r="23" spans="1:11" ht="14.1" customHeight="1" x14ac:dyDescent="0.2">
      <c r="A23" s="306">
        <v>23</v>
      </c>
      <c r="B23" s="307" t="s">
        <v>240</v>
      </c>
      <c r="C23" s="308"/>
      <c r="D23" s="113">
        <v>0.12176560121765601</v>
      </c>
      <c r="E23" s="115">
        <v>4</v>
      </c>
      <c r="F23" s="114">
        <v>5</v>
      </c>
      <c r="G23" s="114">
        <v>4</v>
      </c>
      <c r="H23" s="114">
        <v>5</v>
      </c>
      <c r="I23" s="140">
        <v>5</v>
      </c>
      <c r="J23" s="115">
        <v>-1</v>
      </c>
      <c r="K23" s="116">
        <v>-20</v>
      </c>
    </row>
    <row r="24" spans="1:11" ht="14.1" customHeight="1" x14ac:dyDescent="0.2">
      <c r="A24" s="306">
        <v>24</v>
      </c>
      <c r="B24" s="307" t="s">
        <v>241</v>
      </c>
      <c r="C24" s="308"/>
      <c r="D24" s="113">
        <v>1.4003044140030441</v>
      </c>
      <c r="E24" s="115">
        <v>46</v>
      </c>
      <c r="F24" s="114">
        <v>49</v>
      </c>
      <c r="G24" s="114">
        <v>50</v>
      </c>
      <c r="H24" s="114">
        <v>52</v>
      </c>
      <c r="I24" s="140">
        <v>49</v>
      </c>
      <c r="J24" s="115">
        <v>-3</v>
      </c>
      <c r="K24" s="116">
        <v>-6.1224489795918364</v>
      </c>
    </row>
    <row r="25" spans="1:11" ht="14.1" customHeight="1" x14ac:dyDescent="0.2">
      <c r="A25" s="306">
        <v>25</v>
      </c>
      <c r="B25" s="307" t="s">
        <v>242</v>
      </c>
      <c r="C25" s="308"/>
      <c r="D25" s="113">
        <v>2.4048706240487063</v>
      </c>
      <c r="E25" s="115">
        <v>79</v>
      </c>
      <c r="F25" s="114">
        <v>83</v>
      </c>
      <c r="G25" s="114">
        <v>86</v>
      </c>
      <c r="H25" s="114">
        <v>82</v>
      </c>
      <c r="I25" s="140">
        <v>89</v>
      </c>
      <c r="J25" s="115">
        <v>-10</v>
      </c>
      <c r="K25" s="116">
        <v>-11.235955056179776</v>
      </c>
    </row>
    <row r="26" spans="1:11" ht="14.1" customHeight="1" x14ac:dyDescent="0.2">
      <c r="A26" s="306">
        <v>26</v>
      </c>
      <c r="B26" s="307" t="s">
        <v>243</v>
      </c>
      <c r="C26" s="308"/>
      <c r="D26" s="113">
        <v>1.5525114155251141</v>
      </c>
      <c r="E26" s="115">
        <v>51</v>
      </c>
      <c r="F26" s="114">
        <v>52</v>
      </c>
      <c r="G26" s="114">
        <v>49</v>
      </c>
      <c r="H26" s="114">
        <v>45</v>
      </c>
      <c r="I26" s="140">
        <v>44</v>
      </c>
      <c r="J26" s="115">
        <v>7</v>
      </c>
      <c r="K26" s="116">
        <v>15.909090909090908</v>
      </c>
    </row>
    <row r="27" spans="1:11" ht="14.1" customHeight="1" x14ac:dyDescent="0.2">
      <c r="A27" s="306">
        <v>27</v>
      </c>
      <c r="B27" s="307" t="s">
        <v>244</v>
      </c>
      <c r="C27" s="308"/>
      <c r="D27" s="113">
        <v>0.51750380517503802</v>
      </c>
      <c r="E27" s="115">
        <v>17</v>
      </c>
      <c r="F27" s="114">
        <v>16</v>
      </c>
      <c r="G27" s="114">
        <v>18</v>
      </c>
      <c r="H27" s="114">
        <v>16</v>
      </c>
      <c r="I27" s="140">
        <v>15</v>
      </c>
      <c r="J27" s="115">
        <v>2</v>
      </c>
      <c r="K27" s="116">
        <v>13.333333333333334</v>
      </c>
    </row>
    <row r="28" spans="1:11" ht="14.1" customHeight="1" x14ac:dyDescent="0.2">
      <c r="A28" s="306">
        <v>28</v>
      </c>
      <c r="B28" s="307" t="s">
        <v>245</v>
      </c>
      <c r="C28" s="308"/>
      <c r="D28" s="113">
        <v>0.12176560121765601</v>
      </c>
      <c r="E28" s="115">
        <v>4</v>
      </c>
      <c r="F28" s="114">
        <v>5</v>
      </c>
      <c r="G28" s="114">
        <v>7</v>
      </c>
      <c r="H28" s="114">
        <v>5</v>
      </c>
      <c r="I28" s="140">
        <v>6</v>
      </c>
      <c r="J28" s="115">
        <v>-2</v>
      </c>
      <c r="K28" s="116">
        <v>-33.333333333333336</v>
      </c>
    </row>
    <row r="29" spans="1:11" ht="14.1" customHeight="1" x14ac:dyDescent="0.2">
      <c r="A29" s="306">
        <v>29</v>
      </c>
      <c r="B29" s="307" t="s">
        <v>246</v>
      </c>
      <c r="C29" s="308"/>
      <c r="D29" s="113">
        <v>3.7747336377473362</v>
      </c>
      <c r="E29" s="115">
        <v>124</v>
      </c>
      <c r="F29" s="114">
        <v>161</v>
      </c>
      <c r="G29" s="114">
        <v>167</v>
      </c>
      <c r="H29" s="114">
        <v>161</v>
      </c>
      <c r="I29" s="140">
        <v>145</v>
      </c>
      <c r="J29" s="115">
        <v>-21</v>
      </c>
      <c r="K29" s="116">
        <v>-14.482758620689655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2.8919330289193304</v>
      </c>
      <c r="E31" s="115">
        <v>95</v>
      </c>
      <c r="F31" s="114">
        <v>127</v>
      </c>
      <c r="G31" s="114">
        <v>130</v>
      </c>
      <c r="H31" s="114">
        <v>125</v>
      </c>
      <c r="I31" s="140">
        <v>112</v>
      </c>
      <c r="J31" s="115">
        <v>-17</v>
      </c>
      <c r="K31" s="116">
        <v>-15.178571428571429</v>
      </c>
    </row>
    <row r="32" spans="1:11" ht="14.1" customHeight="1" x14ac:dyDescent="0.2">
      <c r="A32" s="306">
        <v>31</v>
      </c>
      <c r="B32" s="307" t="s">
        <v>251</v>
      </c>
      <c r="C32" s="308"/>
      <c r="D32" s="113">
        <v>0.24353120243531201</v>
      </c>
      <c r="E32" s="115">
        <v>8</v>
      </c>
      <c r="F32" s="114">
        <v>7</v>
      </c>
      <c r="G32" s="114">
        <v>7</v>
      </c>
      <c r="H32" s="114">
        <v>6</v>
      </c>
      <c r="I32" s="140">
        <v>5</v>
      </c>
      <c r="J32" s="115">
        <v>3</v>
      </c>
      <c r="K32" s="116">
        <v>60</v>
      </c>
    </row>
    <row r="33" spans="1:11" ht="14.1" customHeight="1" x14ac:dyDescent="0.2">
      <c r="A33" s="306">
        <v>32</v>
      </c>
      <c r="B33" s="307" t="s">
        <v>252</v>
      </c>
      <c r="C33" s="308"/>
      <c r="D33" s="113">
        <v>1.7351598173515981</v>
      </c>
      <c r="E33" s="115">
        <v>57</v>
      </c>
      <c r="F33" s="114">
        <v>49</v>
      </c>
      <c r="G33" s="114">
        <v>57</v>
      </c>
      <c r="H33" s="114">
        <v>63</v>
      </c>
      <c r="I33" s="140">
        <v>70</v>
      </c>
      <c r="J33" s="115">
        <v>-13</v>
      </c>
      <c r="K33" s="116">
        <v>-18.571428571428573</v>
      </c>
    </row>
    <row r="34" spans="1:11" ht="14.1" customHeight="1" x14ac:dyDescent="0.2">
      <c r="A34" s="306">
        <v>33</v>
      </c>
      <c r="B34" s="307" t="s">
        <v>253</v>
      </c>
      <c r="C34" s="308"/>
      <c r="D34" s="113">
        <v>0.48706240487062402</v>
      </c>
      <c r="E34" s="115">
        <v>16</v>
      </c>
      <c r="F34" s="114">
        <v>15</v>
      </c>
      <c r="G34" s="114">
        <v>13</v>
      </c>
      <c r="H34" s="114">
        <v>19</v>
      </c>
      <c r="I34" s="140">
        <v>18</v>
      </c>
      <c r="J34" s="115">
        <v>-2</v>
      </c>
      <c r="K34" s="116">
        <v>-11.111111111111111</v>
      </c>
    </row>
    <row r="35" spans="1:11" ht="14.1" customHeight="1" x14ac:dyDescent="0.2">
      <c r="A35" s="306">
        <v>34</v>
      </c>
      <c r="B35" s="307" t="s">
        <v>254</v>
      </c>
      <c r="C35" s="308"/>
      <c r="D35" s="113">
        <v>7.7321156773211568</v>
      </c>
      <c r="E35" s="115">
        <v>254</v>
      </c>
      <c r="F35" s="114">
        <v>262</v>
      </c>
      <c r="G35" s="114">
        <v>267</v>
      </c>
      <c r="H35" s="114">
        <v>269</v>
      </c>
      <c r="I35" s="140">
        <v>269</v>
      </c>
      <c r="J35" s="115">
        <v>-15</v>
      </c>
      <c r="K35" s="116">
        <v>-5.5762081784386615</v>
      </c>
    </row>
    <row r="36" spans="1:11" ht="14.1" customHeight="1" x14ac:dyDescent="0.2">
      <c r="A36" s="306">
        <v>41</v>
      </c>
      <c r="B36" s="307" t="s">
        <v>255</v>
      </c>
      <c r="C36" s="308"/>
      <c r="D36" s="113">
        <v>0.42617960426179602</v>
      </c>
      <c r="E36" s="115">
        <v>14</v>
      </c>
      <c r="F36" s="114">
        <v>15</v>
      </c>
      <c r="G36" s="114">
        <v>18</v>
      </c>
      <c r="H36" s="114">
        <v>15</v>
      </c>
      <c r="I36" s="140">
        <v>15</v>
      </c>
      <c r="J36" s="115">
        <v>-1</v>
      </c>
      <c r="K36" s="116">
        <v>-6.666666666666667</v>
      </c>
    </row>
    <row r="37" spans="1:11" ht="14.1" customHeight="1" x14ac:dyDescent="0.2">
      <c r="A37" s="306">
        <v>42</v>
      </c>
      <c r="B37" s="307" t="s">
        <v>256</v>
      </c>
      <c r="C37" s="308"/>
      <c r="D37" s="113" t="s">
        <v>513</v>
      </c>
      <c r="E37" s="115" t="s">
        <v>513</v>
      </c>
      <c r="F37" s="114" t="s">
        <v>513</v>
      </c>
      <c r="G37" s="114" t="s">
        <v>513</v>
      </c>
      <c r="H37" s="114">
        <v>0</v>
      </c>
      <c r="I37" s="140">
        <v>0</v>
      </c>
      <c r="J37" s="115" t="s">
        <v>513</v>
      </c>
      <c r="K37" s="116" t="s">
        <v>513</v>
      </c>
    </row>
    <row r="38" spans="1:11" ht="14.1" customHeight="1" x14ac:dyDescent="0.2">
      <c r="A38" s="306">
        <v>43</v>
      </c>
      <c r="B38" s="307" t="s">
        <v>257</v>
      </c>
      <c r="C38" s="308"/>
      <c r="D38" s="113">
        <v>0.24353120243531201</v>
      </c>
      <c r="E38" s="115">
        <v>8</v>
      </c>
      <c r="F38" s="114">
        <v>7</v>
      </c>
      <c r="G38" s="114">
        <v>7</v>
      </c>
      <c r="H38" s="114">
        <v>7</v>
      </c>
      <c r="I38" s="140">
        <v>5</v>
      </c>
      <c r="J38" s="115">
        <v>3</v>
      </c>
      <c r="K38" s="116">
        <v>60</v>
      </c>
    </row>
    <row r="39" spans="1:11" ht="14.1" customHeight="1" x14ac:dyDescent="0.2">
      <c r="A39" s="306">
        <v>51</v>
      </c>
      <c r="B39" s="307" t="s">
        <v>258</v>
      </c>
      <c r="C39" s="308"/>
      <c r="D39" s="113">
        <v>4.2922374429223744</v>
      </c>
      <c r="E39" s="115">
        <v>141</v>
      </c>
      <c r="F39" s="114">
        <v>137</v>
      </c>
      <c r="G39" s="114">
        <v>127</v>
      </c>
      <c r="H39" s="114">
        <v>133</v>
      </c>
      <c r="I39" s="140">
        <v>131</v>
      </c>
      <c r="J39" s="115">
        <v>10</v>
      </c>
      <c r="K39" s="116">
        <v>7.6335877862595423</v>
      </c>
    </row>
    <row r="40" spans="1:11" ht="14.1" customHeight="1" x14ac:dyDescent="0.2">
      <c r="A40" s="306" t="s">
        <v>259</v>
      </c>
      <c r="B40" s="307" t="s">
        <v>260</v>
      </c>
      <c r="C40" s="308"/>
      <c r="D40" s="113">
        <v>3.6834094368340944</v>
      </c>
      <c r="E40" s="115">
        <v>121</v>
      </c>
      <c r="F40" s="114">
        <v>116</v>
      </c>
      <c r="G40" s="114">
        <v>105</v>
      </c>
      <c r="H40" s="114">
        <v>110</v>
      </c>
      <c r="I40" s="140">
        <v>108</v>
      </c>
      <c r="J40" s="115">
        <v>13</v>
      </c>
      <c r="K40" s="116">
        <v>12.037037037037036</v>
      </c>
    </row>
    <row r="41" spans="1:11" ht="14.1" customHeight="1" x14ac:dyDescent="0.2">
      <c r="A41" s="306"/>
      <c r="B41" s="307" t="s">
        <v>261</v>
      </c>
      <c r="C41" s="308"/>
      <c r="D41" s="113">
        <v>2.4961948249619481</v>
      </c>
      <c r="E41" s="115">
        <v>82</v>
      </c>
      <c r="F41" s="114">
        <v>81</v>
      </c>
      <c r="G41" s="114">
        <v>77</v>
      </c>
      <c r="H41" s="114">
        <v>80</v>
      </c>
      <c r="I41" s="140">
        <v>83</v>
      </c>
      <c r="J41" s="115">
        <v>-1</v>
      </c>
      <c r="K41" s="116">
        <v>-1.2048192771084338</v>
      </c>
    </row>
    <row r="42" spans="1:11" ht="14.1" customHeight="1" x14ac:dyDescent="0.2">
      <c r="A42" s="306">
        <v>52</v>
      </c>
      <c r="B42" s="307" t="s">
        <v>262</v>
      </c>
      <c r="C42" s="308"/>
      <c r="D42" s="113">
        <v>7.5494672754946723</v>
      </c>
      <c r="E42" s="115">
        <v>248</v>
      </c>
      <c r="F42" s="114">
        <v>253</v>
      </c>
      <c r="G42" s="114">
        <v>250</v>
      </c>
      <c r="H42" s="114">
        <v>242</v>
      </c>
      <c r="I42" s="140">
        <v>245</v>
      </c>
      <c r="J42" s="115">
        <v>3</v>
      </c>
      <c r="K42" s="116">
        <v>1.2244897959183674</v>
      </c>
    </row>
    <row r="43" spans="1:11" ht="14.1" customHeight="1" x14ac:dyDescent="0.2">
      <c r="A43" s="306" t="s">
        <v>263</v>
      </c>
      <c r="B43" s="307" t="s">
        <v>264</v>
      </c>
      <c r="C43" s="308"/>
      <c r="D43" s="113">
        <v>6.910197869101979</v>
      </c>
      <c r="E43" s="115">
        <v>227</v>
      </c>
      <c r="F43" s="114">
        <v>225</v>
      </c>
      <c r="G43" s="114">
        <v>225</v>
      </c>
      <c r="H43" s="114">
        <v>223</v>
      </c>
      <c r="I43" s="140">
        <v>223</v>
      </c>
      <c r="J43" s="115">
        <v>4</v>
      </c>
      <c r="K43" s="116">
        <v>1.7937219730941705</v>
      </c>
    </row>
    <row r="44" spans="1:11" ht="14.1" customHeight="1" x14ac:dyDescent="0.2">
      <c r="A44" s="306">
        <v>53</v>
      </c>
      <c r="B44" s="307" t="s">
        <v>265</v>
      </c>
      <c r="C44" s="308"/>
      <c r="D44" s="113">
        <v>1.7047184170471841</v>
      </c>
      <c r="E44" s="115">
        <v>56</v>
      </c>
      <c r="F44" s="114">
        <v>69</v>
      </c>
      <c r="G44" s="114">
        <v>74</v>
      </c>
      <c r="H44" s="114">
        <v>72</v>
      </c>
      <c r="I44" s="140">
        <v>72</v>
      </c>
      <c r="J44" s="115">
        <v>-16</v>
      </c>
      <c r="K44" s="116">
        <v>-22.222222222222221</v>
      </c>
    </row>
    <row r="45" spans="1:11" ht="14.1" customHeight="1" x14ac:dyDescent="0.2">
      <c r="A45" s="306" t="s">
        <v>266</v>
      </c>
      <c r="B45" s="307" t="s">
        <v>267</v>
      </c>
      <c r="C45" s="308"/>
      <c r="D45" s="113">
        <v>1.7047184170471841</v>
      </c>
      <c r="E45" s="115">
        <v>56</v>
      </c>
      <c r="F45" s="114">
        <v>69</v>
      </c>
      <c r="G45" s="114">
        <v>74</v>
      </c>
      <c r="H45" s="114">
        <v>72</v>
      </c>
      <c r="I45" s="140">
        <v>72</v>
      </c>
      <c r="J45" s="115">
        <v>-16</v>
      </c>
      <c r="K45" s="116">
        <v>-22.222222222222221</v>
      </c>
    </row>
    <row r="46" spans="1:11" ht="14.1" customHeight="1" x14ac:dyDescent="0.2">
      <c r="A46" s="306">
        <v>54</v>
      </c>
      <c r="B46" s="307" t="s">
        <v>268</v>
      </c>
      <c r="C46" s="308"/>
      <c r="D46" s="113">
        <v>11.659056316590563</v>
      </c>
      <c r="E46" s="115">
        <v>383</v>
      </c>
      <c r="F46" s="114">
        <v>385</v>
      </c>
      <c r="G46" s="114">
        <v>394</v>
      </c>
      <c r="H46" s="114">
        <v>400</v>
      </c>
      <c r="I46" s="140">
        <v>411</v>
      </c>
      <c r="J46" s="115">
        <v>-28</v>
      </c>
      <c r="K46" s="116">
        <v>-6.8126520681265204</v>
      </c>
    </row>
    <row r="47" spans="1:11" ht="14.1" customHeight="1" x14ac:dyDescent="0.2">
      <c r="A47" s="306">
        <v>61</v>
      </c>
      <c r="B47" s="307" t="s">
        <v>269</v>
      </c>
      <c r="C47" s="308"/>
      <c r="D47" s="113">
        <v>0.42617960426179602</v>
      </c>
      <c r="E47" s="115">
        <v>14</v>
      </c>
      <c r="F47" s="114">
        <v>16</v>
      </c>
      <c r="G47" s="114">
        <v>15</v>
      </c>
      <c r="H47" s="114">
        <v>13</v>
      </c>
      <c r="I47" s="140">
        <v>13</v>
      </c>
      <c r="J47" s="115">
        <v>1</v>
      </c>
      <c r="K47" s="116">
        <v>7.6923076923076925</v>
      </c>
    </row>
    <row r="48" spans="1:11" ht="14.1" customHeight="1" x14ac:dyDescent="0.2">
      <c r="A48" s="306">
        <v>62</v>
      </c>
      <c r="B48" s="307" t="s">
        <v>270</v>
      </c>
      <c r="C48" s="308"/>
      <c r="D48" s="113">
        <v>7.397260273972603</v>
      </c>
      <c r="E48" s="115">
        <v>243</v>
      </c>
      <c r="F48" s="114">
        <v>246</v>
      </c>
      <c r="G48" s="114">
        <v>255</v>
      </c>
      <c r="H48" s="114">
        <v>279</v>
      </c>
      <c r="I48" s="140">
        <v>266</v>
      </c>
      <c r="J48" s="115">
        <v>-23</v>
      </c>
      <c r="K48" s="116">
        <v>-8.6466165413533833</v>
      </c>
    </row>
    <row r="49" spans="1:11" ht="14.1" customHeight="1" x14ac:dyDescent="0.2">
      <c r="A49" s="306">
        <v>63</v>
      </c>
      <c r="B49" s="307" t="s">
        <v>271</v>
      </c>
      <c r="C49" s="308"/>
      <c r="D49" s="113">
        <v>8.1887366818873666</v>
      </c>
      <c r="E49" s="115">
        <v>269</v>
      </c>
      <c r="F49" s="114">
        <v>335</v>
      </c>
      <c r="G49" s="114">
        <v>356</v>
      </c>
      <c r="H49" s="114">
        <v>350</v>
      </c>
      <c r="I49" s="140">
        <v>323</v>
      </c>
      <c r="J49" s="115">
        <v>-54</v>
      </c>
      <c r="K49" s="116">
        <v>-16.71826625386997</v>
      </c>
    </row>
    <row r="50" spans="1:11" ht="14.1" customHeight="1" x14ac:dyDescent="0.2">
      <c r="A50" s="306" t="s">
        <v>272</v>
      </c>
      <c r="B50" s="307" t="s">
        <v>273</v>
      </c>
      <c r="C50" s="308"/>
      <c r="D50" s="113">
        <v>0.54794520547945202</v>
      </c>
      <c r="E50" s="115">
        <v>18</v>
      </c>
      <c r="F50" s="114">
        <v>20</v>
      </c>
      <c r="G50" s="114">
        <v>20</v>
      </c>
      <c r="H50" s="114">
        <v>25</v>
      </c>
      <c r="I50" s="140">
        <v>22</v>
      </c>
      <c r="J50" s="115">
        <v>-4</v>
      </c>
      <c r="K50" s="116">
        <v>-18.181818181818183</v>
      </c>
    </row>
    <row r="51" spans="1:11" ht="14.1" customHeight="1" x14ac:dyDescent="0.2">
      <c r="A51" s="306" t="s">
        <v>274</v>
      </c>
      <c r="B51" s="307" t="s">
        <v>275</v>
      </c>
      <c r="C51" s="308"/>
      <c r="D51" s="113">
        <v>6.910197869101979</v>
      </c>
      <c r="E51" s="115">
        <v>227</v>
      </c>
      <c r="F51" s="114">
        <v>291</v>
      </c>
      <c r="G51" s="114">
        <v>314</v>
      </c>
      <c r="H51" s="114">
        <v>302</v>
      </c>
      <c r="I51" s="140">
        <v>276</v>
      </c>
      <c r="J51" s="115">
        <v>-49</v>
      </c>
      <c r="K51" s="116">
        <v>-17.753623188405797</v>
      </c>
    </row>
    <row r="52" spans="1:11" ht="14.1" customHeight="1" x14ac:dyDescent="0.2">
      <c r="A52" s="306">
        <v>71</v>
      </c>
      <c r="B52" s="307" t="s">
        <v>276</v>
      </c>
      <c r="C52" s="308"/>
      <c r="D52" s="113">
        <v>14.824961948249619</v>
      </c>
      <c r="E52" s="115">
        <v>487</v>
      </c>
      <c r="F52" s="114">
        <v>490</v>
      </c>
      <c r="G52" s="114">
        <v>493</v>
      </c>
      <c r="H52" s="114">
        <v>487</v>
      </c>
      <c r="I52" s="140">
        <v>495</v>
      </c>
      <c r="J52" s="115">
        <v>-8</v>
      </c>
      <c r="K52" s="116">
        <v>-1.6161616161616161</v>
      </c>
    </row>
    <row r="53" spans="1:11" ht="14.1" customHeight="1" x14ac:dyDescent="0.2">
      <c r="A53" s="306" t="s">
        <v>277</v>
      </c>
      <c r="B53" s="307" t="s">
        <v>278</v>
      </c>
      <c r="C53" s="308"/>
      <c r="D53" s="113">
        <v>1.4611872146118721</v>
      </c>
      <c r="E53" s="115">
        <v>48</v>
      </c>
      <c r="F53" s="114">
        <v>47</v>
      </c>
      <c r="G53" s="114">
        <v>47</v>
      </c>
      <c r="H53" s="114">
        <v>46</v>
      </c>
      <c r="I53" s="140">
        <v>47</v>
      </c>
      <c r="J53" s="115">
        <v>1</v>
      </c>
      <c r="K53" s="116">
        <v>2.1276595744680851</v>
      </c>
    </row>
    <row r="54" spans="1:11" ht="14.1" customHeight="1" x14ac:dyDescent="0.2">
      <c r="A54" s="306" t="s">
        <v>279</v>
      </c>
      <c r="B54" s="307" t="s">
        <v>280</v>
      </c>
      <c r="C54" s="308"/>
      <c r="D54" s="113">
        <v>12.602739726027398</v>
      </c>
      <c r="E54" s="115">
        <v>414</v>
      </c>
      <c r="F54" s="114">
        <v>422</v>
      </c>
      <c r="G54" s="114">
        <v>424</v>
      </c>
      <c r="H54" s="114">
        <v>418</v>
      </c>
      <c r="I54" s="140">
        <v>424</v>
      </c>
      <c r="J54" s="115">
        <v>-10</v>
      </c>
      <c r="K54" s="116">
        <v>-2.358490566037736</v>
      </c>
    </row>
    <row r="55" spans="1:11" ht="14.1" customHeight="1" x14ac:dyDescent="0.2">
      <c r="A55" s="306">
        <v>72</v>
      </c>
      <c r="B55" s="307" t="s">
        <v>281</v>
      </c>
      <c r="C55" s="308"/>
      <c r="D55" s="113">
        <v>2.5570776255707761</v>
      </c>
      <c r="E55" s="115">
        <v>84</v>
      </c>
      <c r="F55" s="114">
        <v>81</v>
      </c>
      <c r="G55" s="114">
        <v>85</v>
      </c>
      <c r="H55" s="114">
        <v>85</v>
      </c>
      <c r="I55" s="140">
        <v>85</v>
      </c>
      <c r="J55" s="115">
        <v>-1</v>
      </c>
      <c r="K55" s="116">
        <v>-1.1764705882352942</v>
      </c>
    </row>
    <row r="56" spans="1:11" ht="14.1" customHeight="1" x14ac:dyDescent="0.2">
      <c r="A56" s="306" t="s">
        <v>282</v>
      </c>
      <c r="B56" s="307" t="s">
        <v>283</v>
      </c>
      <c r="C56" s="308"/>
      <c r="D56" s="113">
        <v>9.1324200913242004E-2</v>
      </c>
      <c r="E56" s="115">
        <v>3</v>
      </c>
      <c r="F56" s="114">
        <v>3</v>
      </c>
      <c r="G56" s="114">
        <v>3</v>
      </c>
      <c r="H56" s="114">
        <v>3</v>
      </c>
      <c r="I56" s="140">
        <v>3</v>
      </c>
      <c r="J56" s="115">
        <v>0</v>
      </c>
      <c r="K56" s="116">
        <v>0</v>
      </c>
    </row>
    <row r="57" spans="1:11" ht="14.1" customHeight="1" x14ac:dyDescent="0.2">
      <c r="A57" s="306" t="s">
        <v>284</v>
      </c>
      <c r="B57" s="307" t="s">
        <v>285</v>
      </c>
      <c r="C57" s="308"/>
      <c r="D57" s="113">
        <v>2.1917808219178081</v>
      </c>
      <c r="E57" s="115">
        <v>72</v>
      </c>
      <c r="F57" s="114">
        <v>69</v>
      </c>
      <c r="G57" s="114">
        <v>73</v>
      </c>
      <c r="H57" s="114">
        <v>72</v>
      </c>
      <c r="I57" s="140">
        <v>71</v>
      </c>
      <c r="J57" s="115">
        <v>1</v>
      </c>
      <c r="K57" s="116">
        <v>1.408450704225352</v>
      </c>
    </row>
    <row r="58" spans="1:11" ht="14.1" customHeight="1" x14ac:dyDescent="0.2">
      <c r="A58" s="306">
        <v>73</v>
      </c>
      <c r="B58" s="307" t="s">
        <v>286</v>
      </c>
      <c r="C58" s="308"/>
      <c r="D58" s="113">
        <v>0.57838660578386603</v>
      </c>
      <c r="E58" s="115">
        <v>19</v>
      </c>
      <c r="F58" s="114">
        <v>15</v>
      </c>
      <c r="G58" s="114">
        <v>15</v>
      </c>
      <c r="H58" s="114">
        <v>19</v>
      </c>
      <c r="I58" s="140">
        <v>20</v>
      </c>
      <c r="J58" s="115">
        <v>-1</v>
      </c>
      <c r="K58" s="116">
        <v>-5</v>
      </c>
    </row>
    <row r="59" spans="1:11" ht="14.1" customHeight="1" x14ac:dyDescent="0.2">
      <c r="A59" s="306" t="s">
        <v>287</v>
      </c>
      <c r="B59" s="307" t="s">
        <v>288</v>
      </c>
      <c r="C59" s="308"/>
      <c r="D59" s="113">
        <v>0.45662100456621002</v>
      </c>
      <c r="E59" s="115">
        <v>15</v>
      </c>
      <c r="F59" s="114">
        <v>10</v>
      </c>
      <c r="G59" s="114">
        <v>10</v>
      </c>
      <c r="H59" s="114">
        <v>13</v>
      </c>
      <c r="I59" s="140">
        <v>13</v>
      </c>
      <c r="J59" s="115">
        <v>2</v>
      </c>
      <c r="K59" s="116">
        <v>15.384615384615385</v>
      </c>
    </row>
    <row r="60" spans="1:11" ht="14.1" customHeight="1" x14ac:dyDescent="0.2">
      <c r="A60" s="306">
        <v>81</v>
      </c>
      <c r="B60" s="307" t="s">
        <v>289</v>
      </c>
      <c r="C60" s="308"/>
      <c r="D60" s="113">
        <v>3.4094368340943682</v>
      </c>
      <c r="E60" s="115">
        <v>112</v>
      </c>
      <c r="F60" s="114">
        <v>112</v>
      </c>
      <c r="G60" s="114">
        <v>108</v>
      </c>
      <c r="H60" s="114">
        <v>110</v>
      </c>
      <c r="I60" s="140">
        <v>106</v>
      </c>
      <c r="J60" s="115">
        <v>6</v>
      </c>
      <c r="K60" s="116">
        <v>5.6603773584905657</v>
      </c>
    </row>
    <row r="61" spans="1:11" ht="14.1" customHeight="1" x14ac:dyDescent="0.2">
      <c r="A61" s="306" t="s">
        <v>290</v>
      </c>
      <c r="B61" s="307" t="s">
        <v>291</v>
      </c>
      <c r="C61" s="308"/>
      <c r="D61" s="113">
        <v>0.82191780821917804</v>
      </c>
      <c r="E61" s="115">
        <v>27</v>
      </c>
      <c r="F61" s="114">
        <v>30</v>
      </c>
      <c r="G61" s="114">
        <v>28</v>
      </c>
      <c r="H61" s="114">
        <v>29</v>
      </c>
      <c r="I61" s="140">
        <v>29</v>
      </c>
      <c r="J61" s="115">
        <v>-2</v>
      </c>
      <c r="K61" s="116">
        <v>-6.8965517241379306</v>
      </c>
    </row>
    <row r="62" spans="1:11" ht="14.1" customHeight="1" x14ac:dyDescent="0.2">
      <c r="A62" s="306" t="s">
        <v>292</v>
      </c>
      <c r="B62" s="307" t="s">
        <v>293</v>
      </c>
      <c r="C62" s="308"/>
      <c r="D62" s="113">
        <v>1.3089802130898021</v>
      </c>
      <c r="E62" s="115">
        <v>43</v>
      </c>
      <c r="F62" s="114">
        <v>38</v>
      </c>
      <c r="G62" s="114">
        <v>38</v>
      </c>
      <c r="H62" s="114">
        <v>39</v>
      </c>
      <c r="I62" s="140">
        <v>35</v>
      </c>
      <c r="J62" s="115">
        <v>8</v>
      </c>
      <c r="K62" s="116">
        <v>22.857142857142858</v>
      </c>
    </row>
    <row r="63" spans="1:11" ht="14.1" customHeight="1" x14ac:dyDescent="0.2">
      <c r="A63" s="306"/>
      <c r="B63" s="307" t="s">
        <v>294</v>
      </c>
      <c r="C63" s="308"/>
      <c r="D63" s="113">
        <v>1.1263318112633181</v>
      </c>
      <c r="E63" s="115">
        <v>37</v>
      </c>
      <c r="F63" s="114">
        <v>33</v>
      </c>
      <c r="G63" s="114">
        <v>32</v>
      </c>
      <c r="H63" s="114">
        <v>32</v>
      </c>
      <c r="I63" s="140">
        <v>30</v>
      </c>
      <c r="J63" s="115">
        <v>7</v>
      </c>
      <c r="K63" s="116">
        <v>23.333333333333332</v>
      </c>
    </row>
    <row r="64" spans="1:11" ht="14.1" customHeight="1" x14ac:dyDescent="0.2">
      <c r="A64" s="306" t="s">
        <v>295</v>
      </c>
      <c r="B64" s="307" t="s">
        <v>296</v>
      </c>
      <c r="C64" s="308"/>
      <c r="D64" s="113">
        <v>9.1324200913242004E-2</v>
      </c>
      <c r="E64" s="115">
        <v>3</v>
      </c>
      <c r="F64" s="114">
        <v>4</v>
      </c>
      <c r="G64" s="114">
        <v>4</v>
      </c>
      <c r="H64" s="114">
        <v>4</v>
      </c>
      <c r="I64" s="140">
        <v>4</v>
      </c>
      <c r="J64" s="115">
        <v>-1</v>
      </c>
      <c r="K64" s="116">
        <v>-25</v>
      </c>
    </row>
    <row r="65" spans="1:11" ht="14.1" customHeight="1" x14ac:dyDescent="0.2">
      <c r="A65" s="306" t="s">
        <v>297</v>
      </c>
      <c r="B65" s="307" t="s">
        <v>298</v>
      </c>
      <c r="C65" s="308"/>
      <c r="D65" s="113">
        <v>0.70015220700152203</v>
      </c>
      <c r="E65" s="115">
        <v>23</v>
      </c>
      <c r="F65" s="114">
        <v>23</v>
      </c>
      <c r="G65" s="114">
        <v>22</v>
      </c>
      <c r="H65" s="114">
        <v>23</v>
      </c>
      <c r="I65" s="140">
        <v>24</v>
      </c>
      <c r="J65" s="115">
        <v>-1</v>
      </c>
      <c r="K65" s="116">
        <v>-4.166666666666667</v>
      </c>
    </row>
    <row r="66" spans="1:11" ht="14.1" customHeight="1" x14ac:dyDescent="0.2">
      <c r="A66" s="306">
        <v>82</v>
      </c>
      <c r="B66" s="307" t="s">
        <v>299</v>
      </c>
      <c r="C66" s="308"/>
      <c r="D66" s="113">
        <v>1.9178082191780821</v>
      </c>
      <c r="E66" s="115">
        <v>63</v>
      </c>
      <c r="F66" s="114">
        <v>65</v>
      </c>
      <c r="G66" s="114">
        <v>62</v>
      </c>
      <c r="H66" s="114">
        <v>65</v>
      </c>
      <c r="I66" s="140">
        <v>63</v>
      </c>
      <c r="J66" s="115">
        <v>0</v>
      </c>
      <c r="K66" s="116">
        <v>0</v>
      </c>
    </row>
    <row r="67" spans="1:11" ht="14.1" customHeight="1" x14ac:dyDescent="0.2">
      <c r="A67" s="306" t="s">
        <v>300</v>
      </c>
      <c r="B67" s="307" t="s">
        <v>301</v>
      </c>
      <c r="C67" s="308"/>
      <c r="D67" s="113">
        <v>1.035007610350076</v>
      </c>
      <c r="E67" s="115">
        <v>34</v>
      </c>
      <c r="F67" s="114">
        <v>35</v>
      </c>
      <c r="G67" s="114">
        <v>34</v>
      </c>
      <c r="H67" s="114">
        <v>36</v>
      </c>
      <c r="I67" s="140">
        <v>36</v>
      </c>
      <c r="J67" s="115">
        <v>-2</v>
      </c>
      <c r="K67" s="116">
        <v>-5.5555555555555554</v>
      </c>
    </row>
    <row r="68" spans="1:11" ht="14.1" customHeight="1" x14ac:dyDescent="0.2">
      <c r="A68" s="306" t="s">
        <v>302</v>
      </c>
      <c r="B68" s="307" t="s">
        <v>303</v>
      </c>
      <c r="C68" s="308"/>
      <c r="D68" s="113">
        <v>0.33485540334855401</v>
      </c>
      <c r="E68" s="115">
        <v>11</v>
      </c>
      <c r="F68" s="114">
        <v>11</v>
      </c>
      <c r="G68" s="114">
        <v>12</v>
      </c>
      <c r="H68" s="114">
        <v>10</v>
      </c>
      <c r="I68" s="140">
        <v>9</v>
      </c>
      <c r="J68" s="115">
        <v>2</v>
      </c>
      <c r="K68" s="116">
        <v>22.222222222222221</v>
      </c>
    </row>
    <row r="69" spans="1:11" ht="14.1" customHeight="1" x14ac:dyDescent="0.2">
      <c r="A69" s="306">
        <v>83</v>
      </c>
      <c r="B69" s="307" t="s">
        <v>304</v>
      </c>
      <c r="C69" s="308"/>
      <c r="D69" s="113">
        <v>3.1354642313546424</v>
      </c>
      <c r="E69" s="115">
        <v>103</v>
      </c>
      <c r="F69" s="114">
        <v>99</v>
      </c>
      <c r="G69" s="114">
        <v>95</v>
      </c>
      <c r="H69" s="114">
        <v>98</v>
      </c>
      <c r="I69" s="140">
        <v>97</v>
      </c>
      <c r="J69" s="115">
        <v>6</v>
      </c>
      <c r="K69" s="116">
        <v>6.1855670103092786</v>
      </c>
    </row>
    <row r="70" spans="1:11" ht="14.1" customHeight="1" x14ac:dyDescent="0.2">
      <c r="A70" s="306" t="s">
        <v>305</v>
      </c>
      <c r="B70" s="307" t="s">
        <v>306</v>
      </c>
      <c r="C70" s="308"/>
      <c r="D70" s="113">
        <v>1.7656012176560121</v>
      </c>
      <c r="E70" s="115">
        <v>58</v>
      </c>
      <c r="F70" s="114">
        <v>56</v>
      </c>
      <c r="G70" s="114">
        <v>55</v>
      </c>
      <c r="H70" s="114">
        <v>55</v>
      </c>
      <c r="I70" s="140">
        <v>55</v>
      </c>
      <c r="J70" s="115">
        <v>3</v>
      </c>
      <c r="K70" s="116">
        <v>5.4545454545454541</v>
      </c>
    </row>
    <row r="71" spans="1:11" ht="14.1" customHeight="1" x14ac:dyDescent="0.2">
      <c r="A71" s="306"/>
      <c r="B71" s="307" t="s">
        <v>307</v>
      </c>
      <c r="C71" s="308"/>
      <c r="D71" s="113">
        <v>1.1263318112633181</v>
      </c>
      <c r="E71" s="115">
        <v>37</v>
      </c>
      <c r="F71" s="114">
        <v>35</v>
      </c>
      <c r="G71" s="114">
        <v>34</v>
      </c>
      <c r="H71" s="114">
        <v>33</v>
      </c>
      <c r="I71" s="140">
        <v>35</v>
      </c>
      <c r="J71" s="115">
        <v>2</v>
      </c>
      <c r="K71" s="116">
        <v>5.7142857142857144</v>
      </c>
    </row>
    <row r="72" spans="1:11" ht="14.1" customHeight="1" x14ac:dyDescent="0.2">
      <c r="A72" s="306">
        <v>84</v>
      </c>
      <c r="B72" s="307" t="s">
        <v>308</v>
      </c>
      <c r="C72" s="308"/>
      <c r="D72" s="113">
        <v>1.2480974124809741</v>
      </c>
      <c r="E72" s="115">
        <v>41</v>
      </c>
      <c r="F72" s="114">
        <v>40</v>
      </c>
      <c r="G72" s="114">
        <v>40</v>
      </c>
      <c r="H72" s="114">
        <v>43</v>
      </c>
      <c r="I72" s="140">
        <v>42</v>
      </c>
      <c r="J72" s="115">
        <v>-1</v>
      </c>
      <c r="K72" s="116">
        <v>-2.3809523809523809</v>
      </c>
    </row>
    <row r="73" spans="1:11" ht="14.1" customHeight="1" x14ac:dyDescent="0.2">
      <c r="A73" s="306" t="s">
        <v>309</v>
      </c>
      <c r="B73" s="307" t="s">
        <v>310</v>
      </c>
      <c r="C73" s="308"/>
      <c r="D73" s="113">
        <v>0.12176560121765601</v>
      </c>
      <c r="E73" s="115">
        <v>4</v>
      </c>
      <c r="F73" s="114">
        <v>6</v>
      </c>
      <c r="G73" s="114">
        <v>7</v>
      </c>
      <c r="H73" s="114">
        <v>7</v>
      </c>
      <c r="I73" s="140">
        <v>10</v>
      </c>
      <c r="J73" s="115">
        <v>-6</v>
      </c>
      <c r="K73" s="116">
        <v>-60</v>
      </c>
    </row>
    <row r="74" spans="1:11" ht="14.1" customHeight="1" x14ac:dyDescent="0.2">
      <c r="A74" s="306" t="s">
        <v>311</v>
      </c>
      <c r="B74" s="307" t="s">
        <v>312</v>
      </c>
      <c r="C74" s="308"/>
      <c r="D74" s="113">
        <v>0.36529680365296802</v>
      </c>
      <c r="E74" s="115">
        <v>12</v>
      </c>
      <c r="F74" s="114">
        <v>10</v>
      </c>
      <c r="G74" s="114">
        <v>9</v>
      </c>
      <c r="H74" s="114">
        <v>9</v>
      </c>
      <c r="I74" s="140">
        <v>7</v>
      </c>
      <c r="J74" s="115">
        <v>5</v>
      </c>
      <c r="K74" s="116">
        <v>71.428571428571431</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0.21308980213089801</v>
      </c>
      <c r="E77" s="115">
        <v>7</v>
      </c>
      <c r="F77" s="114">
        <v>5</v>
      </c>
      <c r="G77" s="114">
        <v>6</v>
      </c>
      <c r="H77" s="114">
        <v>5</v>
      </c>
      <c r="I77" s="140">
        <v>5</v>
      </c>
      <c r="J77" s="115">
        <v>2</v>
      </c>
      <c r="K77" s="116">
        <v>40</v>
      </c>
    </row>
    <row r="78" spans="1:11" ht="14.1" customHeight="1" x14ac:dyDescent="0.2">
      <c r="A78" s="306">
        <v>93</v>
      </c>
      <c r="B78" s="307" t="s">
        <v>317</v>
      </c>
      <c r="C78" s="308"/>
      <c r="D78" s="113">
        <v>9.1324200913242004E-2</v>
      </c>
      <c r="E78" s="115">
        <v>3</v>
      </c>
      <c r="F78" s="114">
        <v>3</v>
      </c>
      <c r="G78" s="114">
        <v>3</v>
      </c>
      <c r="H78" s="114" t="s">
        <v>513</v>
      </c>
      <c r="I78" s="140" t="s">
        <v>513</v>
      </c>
      <c r="J78" s="115" t="s">
        <v>513</v>
      </c>
      <c r="K78" s="116" t="s">
        <v>513</v>
      </c>
    </row>
    <row r="79" spans="1:11" ht="14.1" customHeight="1" x14ac:dyDescent="0.2">
      <c r="A79" s="306">
        <v>94</v>
      </c>
      <c r="B79" s="307" t="s">
        <v>318</v>
      </c>
      <c r="C79" s="308"/>
      <c r="D79" s="113">
        <v>0.18264840182648401</v>
      </c>
      <c r="E79" s="115">
        <v>6</v>
      </c>
      <c r="F79" s="114">
        <v>6</v>
      </c>
      <c r="G79" s="114">
        <v>6</v>
      </c>
      <c r="H79" s="114">
        <v>5</v>
      </c>
      <c r="I79" s="140">
        <v>5</v>
      </c>
      <c r="J79" s="115">
        <v>1</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3.0136986301369864</v>
      </c>
      <c r="E81" s="143">
        <v>99</v>
      </c>
      <c r="F81" s="144">
        <v>105</v>
      </c>
      <c r="G81" s="144">
        <v>111</v>
      </c>
      <c r="H81" s="144">
        <v>114</v>
      </c>
      <c r="I81" s="145">
        <v>109</v>
      </c>
      <c r="J81" s="143">
        <v>-10</v>
      </c>
      <c r="K81" s="146">
        <v>-9.1743119266055047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2127</v>
      </c>
      <c r="G12" s="536">
        <v>1439</v>
      </c>
      <c r="H12" s="536">
        <v>2243</v>
      </c>
      <c r="I12" s="536">
        <v>1718</v>
      </c>
      <c r="J12" s="537">
        <v>1860</v>
      </c>
      <c r="K12" s="538">
        <v>267</v>
      </c>
      <c r="L12" s="349">
        <v>14.35483870967742</v>
      </c>
    </row>
    <row r="13" spans="1:17" s="110" customFormat="1" ht="15" customHeight="1" x14ac:dyDescent="0.2">
      <c r="A13" s="350" t="s">
        <v>344</v>
      </c>
      <c r="B13" s="351" t="s">
        <v>345</v>
      </c>
      <c r="C13" s="347"/>
      <c r="D13" s="347"/>
      <c r="E13" s="348"/>
      <c r="F13" s="536">
        <v>1167</v>
      </c>
      <c r="G13" s="536">
        <v>743</v>
      </c>
      <c r="H13" s="536">
        <v>1300</v>
      </c>
      <c r="I13" s="536">
        <v>973</v>
      </c>
      <c r="J13" s="537">
        <v>1147</v>
      </c>
      <c r="K13" s="538">
        <v>20</v>
      </c>
      <c r="L13" s="349">
        <v>1.7436791630340018</v>
      </c>
    </row>
    <row r="14" spans="1:17" s="110" customFormat="1" ht="22.5" customHeight="1" x14ac:dyDescent="0.2">
      <c r="A14" s="350"/>
      <c r="B14" s="351" t="s">
        <v>346</v>
      </c>
      <c r="C14" s="347"/>
      <c r="D14" s="347"/>
      <c r="E14" s="348"/>
      <c r="F14" s="536">
        <v>960</v>
      </c>
      <c r="G14" s="536">
        <v>696</v>
      </c>
      <c r="H14" s="536">
        <v>943</v>
      </c>
      <c r="I14" s="536">
        <v>745</v>
      </c>
      <c r="J14" s="537">
        <v>713</v>
      </c>
      <c r="K14" s="538">
        <v>247</v>
      </c>
      <c r="L14" s="349">
        <v>34.642356241234225</v>
      </c>
    </row>
    <row r="15" spans="1:17" s="110" customFormat="1" ht="15" customHeight="1" x14ac:dyDescent="0.2">
      <c r="A15" s="350" t="s">
        <v>347</v>
      </c>
      <c r="B15" s="351" t="s">
        <v>108</v>
      </c>
      <c r="C15" s="347"/>
      <c r="D15" s="347"/>
      <c r="E15" s="348"/>
      <c r="F15" s="536">
        <v>300</v>
      </c>
      <c r="G15" s="536">
        <v>277</v>
      </c>
      <c r="H15" s="536">
        <v>752</v>
      </c>
      <c r="I15" s="536">
        <v>268</v>
      </c>
      <c r="J15" s="537">
        <v>288</v>
      </c>
      <c r="K15" s="538">
        <v>12</v>
      </c>
      <c r="L15" s="349">
        <v>4.166666666666667</v>
      </c>
    </row>
    <row r="16" spans="1:17" s="110" customFormat="1" ht="15" customHeight="1" x14ac:dyDescent="0.2">
      <c r="A16" s="350"/>
      <c r="B16" s="351" t="s">
        <v>109</v>
      </c>
      <c r="C16" s="347"/>
      <c r="D16" s="347"/>
      <c r="E16" s="348"/>
      <c r="F16" s="536">
        <v>1395</v>
      </c>
      <c r="G16" s="536">
        <v>963</v>
      </c>
      <c r="H16" s="536">
        <v>1227</v>
      </c>
      <c r="I16" s="536">
        <v>1185</v>
      </c>
      <c r="J16" s="537">
        <v>1280</v>
      </c>
      <c r="K16" s="538">
        <v>115</v>
      </c>
      <c r="L16" s="349">
        <v>8.984375</v>
      </c>
    </row>
    <row r="17" spans="1:12" s="110" customFormat="1" ht="15" customHeight="1" x14ac:dyDescent="0.2">
      <c r="A17" s="350"/>
      <c r="B17" s="351" t="s">
        <v>110</v>
      </c>
      <c r="C17" s="347"/>
      <c r="D17" s="347"/>
      <c r="E17" s="348"/>
      <c r="F17" s="536">
        <v>382</v>
      </c>
      <c r="G17" s="536">
        <v>172</v>
      </c>
      <c r="H17" s="536">
        <v>234</v>
      </c>
      <c r="I17" s="536">
        <v>229</v>
      </c>
      <c r="J17" s="537">
        <v>247</v>
      </c>
      <c r="K17" s="538">
        <v>135</v>
      </c>
      <c r="L17" s="349">
        <v>54.655870445344128</v>
      </c>
    </row>
    <row r="18" spans="1:12" s="110" customFormat="1" ht="15" customHeight="1" x14ac:dyDescent="0.2">
      <c r="A18" s="350"/>
      <c r="B18" s="351" t="s">
        <v>111</v>
      </c>
      <c r="C18" s="347"/>
      <c r="D18" s="347"/>
      <c r="E18" s="348"/>
      <c r="F18" s="536">
        <v>50</v>
      </c>
      <c r="G18" s="536">
        <v>27</v>
      </c>
      <c r="H18" s="536">
        <v>30</v>
      </c>
      <c r="I18" s="536">
        <v>36</v>
      </c>
      <c r="J18" s="537">
        <v>45</v>
      </c>
      <c r="K18" s="538">
        <v>5</v>
      </c>
      <c r="L18" s="349">
        <v>11.111111111111111</v>
      </c>
    </row>
    <row r="19" spans="1:12" s="110" customFormat="1" ht="15" customHeight="1" x14ac:dyDescent="0.2">
      <c r="A19" s="118" t="s">
        <v>113</v>
      </c>
      <c r="B19" s="119" t="s">
        <v>181</v>
      </c>
      <c r="C19" s="347"/>
      <c r="D19" s="347"/>
      <c r="E19" s="348"/>
      <c r="F19" s="536">
        <v>1336</v>
      </c>
      <c r="G19" s="536">
        <v>888</v>
      </c>
      <c r="H19" s="536">
        <v>1597</v>
      </c>
      <c r="I19" s="536">
        <v>1044</v>
      </c>
      <c r="J19" s="537">
        <v>1245</v>
      </c>
      <c r="K19" s="538">
        <v>91</v>
      </c>
      <c r="L19" s="349">
        <v>7.309236947791165</v>
      </c>
    </row>
    <row r="20" spans="1:12" s="110" customFormat="1" ht="15" customHeight="1" x14ac:dyDescent="0.2">
      <c r="A20" s="118"/>
      <c r="B20" s="119" t="s">
        <v>182</v>
      </c>
      <c r="C20" s="347"/>
      <c r="D20" s="347"/>
      <c r="E20" s="348"/>
      <c r="F20" s="536">
        <v>791</v>
      </c>
      <c r="G20" s="536">
        <v>551</v>
      </c>
      <c r="H20" s="536">
        <v>646</v>
      </c>
      <c r="I20" s="536">
        <v>674</v>
      </c>
      <c r="J20" s="537">
        <v>615</v>
      </c>
      <c r="K20" s="538">
        <v>176</v>
      </c>
      <c r="L20" s="349">
        <v>28.617886178861788</v>
      </c>
    </row>
    <row r="21" spans="1:12" s="110" customFormat="1" ht="15" customHeight="1" x14ac:dyDescent="0.2">
      <c r="A21" s="118" t="s">
        <v>113</v>
      </c>
      <c r="B21" s="119" t="s">
        <v>116</v>
      </c>
      <c r="C21" s="347"/>
      <c r="D21" s="347"/>
      <c r="E21" s="348"/>
      <c r="F21" s="536">
        <v>1954</v>
      </c>
      <c r="G21" s="536">
        <v>1323</v>
      </c>
      <c r="H21" s="536">
        <v>2051</v>
      </c>
      <c r="I21" s="536">
        <v>1595</v>
      </c>
      <c r="J21" s="537">
        <v>1685</v>
      </c>
      <c r="K21" s="538">
        <v>269</v>
      </c>
      <c r="L21" s="349">
        <v>15.964391691394658</v>
      </c>
    </row>
    <row r="22" spans="1:12" s="110" customFormat="1" ht="15" customHeight="1" x14ac:dyDescent="0.2">
      <c r="A22" s="118"/>
      <c r="B22" s="119" t="s">
        <v>117</v>
      </c>
      <c r="C22" s="347"/>
      <c r="D22" s="347"/>
      <c r="E22" s="348"/>
      <c r="F22" s="536">
        <v>172</v>
      </c>
      <c r="G22" s="536">
        <v>115</v>
      </c>
      <c r="H22" s="536">
        <v>191</v>
      </c>
      <c r="I22" s="536">
        <v>123</v>
      </c>
      <c r="J22" s="537">
        <v>174</v>
      </c>
      <c r="K22" s="538">
        <v>-2</v>
      </c>
      <c r="L22" s="349">
        <v>-1.1494252873563218</v>
      </c>
    </row>
    <row r="23" spans="1:12" s="110" customFormat="1" ht="15" customHeight="1" x14ac:dyDescent="0.2">
      <c r="A23" s="352" t="s">
        <v>347</v>
      </c>
      <c r="B23" s="353" t="s">
        <v>193</v>
      </c>
      <c r="C23" s="354"/>
      <c r="D23" s="354"/>
      <c r="E23" s="355"/>
      <c r="F23" s="539">
        <v>15</v>
      </c>
      <c r="G23" s="539">
        <v>83</v>
      </c>
      <c r="H23" s="539">
        <v>393</v>
      </c>
      <c r="I23" s="539">
        <v>29</v>
      </c>
      <c r="J23" s="540">
        <v>25</v>
      </c>
      <c r="K23" s="541">
        <v>-10</v>
      </c>
      <c r="L23" s="356">
        <v>-40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24.9</v>
      </c>
      <c r="G25" s="542">
        <v>34</v>
      </c>
      <c r="H25" s="542">
        <v>31.4</v>
      </c>
      <c r="I25" s="542">
        <v>30.5</v>
      </c>
      <c r="J25" s="542">
        <v>25.8</v>
      </c>
      <c r="K25" s="543" t="s">
        <v>349</v>
      </c>
      <c r="L25" s="364">
        <v>-0.90000000000000213</v>
      </c>
    </row>
    <row r="26" spans="1:12" s="110" customFormat="1" ht="15" customHeight="1" x14ac:dyDescent="0.2">
      <c r="A26" s="365" t="s">
        <v>105</v>
      </c>
      <c r="B26" s="366" t="s">
        <v>345</v>
      </c>
      <c r="C26" s="362"/>
      <c r="D26" s="362"/>
      <c r="E26" s="363"/>
      <c r="F26" s="542">
        <v>22.2</v>
      </c>
      <c r="G26" s="542">
        <v>33.5</v>
      </c>
      <c r="H26" s="542">
        <v>27.7</v>
      </c>
      <c r="I26" s="542">
        <v>27.3</v>
      </c>
      <c r="J26" s="544">
        <v>23</v>
      </c>
      <c r="K26" s="543" t="s">
        <v>349</v>
      </c>
      <c r="L26" s="364">
        <v>-0.80000000000000071</v>
      </c>
    </row>
    <row r="27" spans="1:12" s="110" customFormat="1" ht="15" customHeight="1" x14ac:dyDescent="0.2">
      <c r="A27" s="365"/>
      <c r="B27" s="366" t="s">
        <v>346</v>
      </c>
      <c r="C27" s="362"/>
      <c r="D27" s="362"/>
      <c r="E27" s="363"/>
      <c r="F27" s="542">
        <v>28.3</v>
      </c>
      <c r="G27" s="542">
        <v>34.6</v>
      </c>
      <c r="H27" s="542">
        <v>35.700000000000003</v>
      </c>
      <c r="I27" s="542">
        <v>34.799999999999997</v>
      </c>
      <c r="J27" s="542">
        <v>30.3</v>
      </c>
      <c r="K27" s="543" t="s">
        <v>349</v>
      </c>
      <c r="L27" s="364">
        <v>-2</v>
      </c>
    </row>
    <row r="28" spans="1:12" s="110" customFormat="1" ht="15" customHeight="1" x14ac:dyDescent="0.2">
      <c r="A28" s="365" t="s">
        <v>113</v>
      </c>
      <c r="B28" s="366" t="s">
        <v>108</v>
      </c>
      <c r="C28" s="362"/>
      <c r="D28" s="362"/>
      <c r="E28" s="363"/>
      <c r="F28" s="542">
        <v>27</v>
      </c>
      <c r="G28" s="542">
        <v>33.700000000000003</v>
      </c>
      <c r="H28" s="542">
        <v>34.5</v>
      </c>
      <c r="I28" s="542">
        <v>34</v>
      </c>
      <c r="J28" s="542">
        <v>25.4</v>
      </c>
      <c r="K28" s="543" t="s">
        <v>349</v>
      </c>
      <c r="L28" s="364">
        <v>1.6000000000000014</v>
      </c>
    </row>
    <row r="29" spans="1:12" s="110" customFormat="1" ht="11.25" x14ac:dyDescent="0.2">
      <c r="A29" s="365"/>
      <c r="B29" s="366" t="s">
        <v>109</v>
      </c>
      <c r="C29" s="362"/>
      <c r="D29" s="362"/>
      <c r="E29" s="363"/>
      <c r="F29" s="542">
        <v>23.4</v>
      </c>
      <c r="G29" s="542">
        <v>31.8</v>
      </c>
      <c r="H29" s="542">
        <v>29.4</v>
      </c>
      <c r="I29" s="542">
        <v>29</v>
      </c>
      <c r="J29" s="544">
        <v>25.4</v>
      </c>
      <c r="K29" s="543" t="s">
        <v>349</v>
      </c>
      <c r="L29" s="364">
        <v>-2</v>
      </c>
    </row>
    <row r="30" spans="1:12" s="110" customFormat="1" ht="15" customHeight="1" x14ac:dyDescent="0.2">
      <c r="A30" s="365"/>
      <c r="B30" s="366" t="s">
        <v>110</v>
      </c>
      <c r="C30" s="362"/>
      <c r="D30" s="362"/>
      <c r="E30" s="363"/>
      <c r="F30" s="542">
        <v>25.4</v>
      </c>
      <c r="G30" s="542">
        <v>39</v>
      </c>
      <c r="H30" s="542">
        <v>32.5</v>
      </c>
      <c r="I30" s="542">
        <v>29.7</v>
      </c>
      <c r="J30" s="542">
        <v>19.399999999999999</v>
      </c>
      <c r="K30" s="543" t="s">
        <v>349</v>
      </c>
      <c r="L30" s="364">
        <v>6</v>
      </c>
    </row>
    <row r="31" spans="1:12" s="110" customFormat="1" ht="15" customHeight="1" x14ac:dyDescent="0.2">
      <c r="A31" s="365"/>
      <c r="B31" s="366" t="s">
        <v>111</v>
      </c>
      <c r="C31" s="362"/>
      <c r="D31" s="362"/>
      <c r="E31" s="363"/>
      <c r="F31" s="542">
        <v>52</v>
      </c>
      <c r="G31" s="542">
        <v>81.5</v>
      </c>
      <c r="H31" s="542">
        <v>66.7</v>
      </c>
      <c r="I31" s="542">
        <v>63.9</v>
      </c>
      <c r="J31" s="542">
        <v>73.3</v>
      </c>
      <c r="K31" s="543" t="s">
        <v>349</v>
      </c>
      <c r="L31" s="364">
        <v>-21.299999999999997</v>
      </c>
    </row>
    <row r="32" spans="1:12" s="110" customFormat="1" ht="15" customHeight="1" x14ac:dyDescent="0.2">
      <c r="A32" s="367" t="s">
        <v>113</v>
      </c>
      <c r="B32" s="368" t="s">
        <v>181</v>
      </c>
      <c r="C32" s="362"/>
      <c r="D32" s="362"/>
      <c r="E32" s="363"/>
      <c r="F32" s="542">
        <v>18</v>
      </c>
      <c r="G32" s="542">
        <v>27.3</v>
      </c>
      <c r="H32" s="542">
        <v>24.7</v>
      </c>
      <c r="I32" s="542">
        <v>22</v>
      </c>
      <c r="J32" s="544">
        <v>18.100000000000001</v>
      </c>
      <c r="K32" s="543" t="s">
        <v>349</v>
      </c>
      <c r="L32" s="364">
        <v>-0.10000000000000142</v>
      </c>
    </row>
    <row r="33" spans="1:12" s="110" customFormat="1" ht="15" customHeight="1" x14ac:dyDescent="0.2">
      <c r="A33" s="367"/>
      <c r="B33" s="368" t="s">
        <v>182</v>
      </c>
      <c r="C33" s="362"/>
      <c r="D33" s="362"/>
      <c r="E33" s="363"/>
      <c r="F33" s="542">
        <v>36.5</v>
      </c>
      <c r="G33" s="542">
        <v>43.8</v>
      </c>
      <c r="H33" s="542">
        <v>44</v>
      </c>
      <c r="I33" s="542">
        <v>43.5</v>
      </c>
      <c r="J33" s="542">
        <v>41</v>
      </c>
      <c r="K33" s="543" t="s">
        <v>349</v>
      </c>
      <c r="L33" s="364">
        <v>-4.5</v>
      </c>
    </row>
    <row r="34" spans="1:12" s="369" customFormat="1" ht="15" customHeight="1" x14ac:dyDescent="0.2">
      <c r="A34" s="367" t="s">
        <v>113</v>
      </c>
      <c r="B34" s="368" t="s">
        <v>116</v>
      </c>
      <c r="C34" s="362"/>
      <c r="D34" s="362"/>
      <c r="E34" s="363"/>
      <c r="F34" s="542">
        <v>24</v>
      </c>
      <c r="G34" s="542">
        <v>33.4</v>
      </c>
      <c r="H34" s="542">
        <v>31</v>
      </c>
      <c r="I34" s="542">
        <v>30</v>
      </c>
      <c r="J34" s="542">
        <v>24.5</v>
      </c>
      <c r="K34" s="543" t="s">
        <v>349</v>
      </c>
      <c r="L34" s="364">
        <v>-0.5</v>
      </c>
    </row>
    <row r="35" spans="1:12" s="369" customFormat="1" ht="11.25" x14ac:dyDescent="0.2">
      <c r="A35" s="370"/>
      <c r="B35" s="371" t="s">
        <v>117</v>
      </c>
      <c r="C35" s="372"/>
      <c r="D35" s="372"/>
      <c r="E35" s="373"/>
      <c r="F35" s="545">
        <v>35.299999999999997</v>
      </c>
      <c r="G35" s="545">
        <v>41.4</v>
      </c>
      <c r="H35" s="545">
        <v>35.5</v>
      </c>
      <c r="I35" s="545">
        <v>37.4</v>
      </c>
      <c r="J35" s="546">
        <v>38.200000000000003</v>
      </c>
      <c r="K35" s="547" t="s">
        <v>349</v>
      </c>
      <c r="L35" s="374">
        <v>-2.9000000000000057</v>
      </c>
    </row>
    <row r="36" spans="1:12" s="369" customFormat="1" ht="15.95" customHeight="1" x14ac:dyDescent="0.2">
      <c r="A36" s="375" t="s">
        <v>350</v>
      </c>
      <c r="B36" s="376"/>
      <c r="C36" s="377"/>
      <c r="D36" s="376"/>
      <c r="E36" s="378"/>
      <c r="F36" s="548">
        <v>2105</v>
      </c>
      <c r="G36" s="548">
        <v>1341</v>
      </c>
      <c r="H36" s="548">
        <v>1812</v>
      </c>
      <c r="I36" s="548">
        <v>1683</v>
      </c>
      <c r="J36" s="548">
        <v>1830</v>
      </c>
      <c r="K36" s="549">
        <v>275</v>
      </c>
      <c r="L36" s="380">
        <v>15.027322404371585</v>
      </c>
    </row>
    <row r="37" spans="1:12" s="369" customFormat="1" ht="15.95" customHeight="1" x14ac:dyDescent="0.2">
      <c r="A37" s="381"/>
      <c r="B37" s="382" t="s">
        <v>113</v>
      </c>
      <c r="C37" s="382" t="s">
        <v>351</v>
      </c>
      <c r="D37" s="382"/>
      <c r="E37" s="383"/>
      <c r="F37" s="548">
        <v>525</v>
      </c>
      <c r="G37" s="548">
        <v>456</v>
      </c>
      <c r="H37" s="548">
        <v>569</v>
      </c>
      <c r="I37" s="548">
        <v>514</v>
      </c>
      <c r="J37" s="548">
        <v>472</v>
      </c>
      <c r="K37" s="549">
        <v>53</v>
      </c>
      <c r="L37" s="380">
        <v>11.228813559322035</v>
      </c>
    </row>
    <row r="38" spans="1:12" s="369" customFormat="1" ht="15.95" customHeight="1" x14ac:dyDescent="0.2">
      <c r="A38" s="381"/>
      <c r="B38" s="384" t="s">
        <v>105</v>
      </c>
      <c r="C38" s="384" t="s">
        <v>106</v>
      </c>
      <c r="D38" s="385"/>
      <c r="E38" s="383"/>
      <c r="F38" s="548">
        <v>1155</v>
      </c>
      <c r="G38" s="548">
        <v>702</v>
      </c>
      <c r="H38" s="548">
        <v>984</v>
      </c>
      <c r="I38" s="548">
        <v>959</v>
      </c>
      <c r="J38" s="550">
        <v>1131</v>
      </c>
      <c r="K38" s="549">
        <v>24</v>
      </c>
      <c r="L38" s="380">
        <v>2.1220159151193636</v>
      </c>
    </row>
    <row r="39" spans="1:12" s="369" customFormat="1" ht="15.95" customHeight="1" x14ac:dyDescent="0.2">
      <c r="A39" s="381"/>
      <c r="B39" s="385"/>
      <c r="C39" s="382" t="s">
        <v>352</v>
      </c>
      <c r="D39" s="385"/>
      <c r="E39" s="383"/>
      <c r="F39" s="548">
        <v>256</v>
      </c>
      <c r="G39" s="548">
        <v>235</v>
      </c>
      <c r="H39" s="548">
        <v>273</v>
      </c>
      <c r="I39" s="548">
        <v>262</v>
      </c>
      <c r="J39" s="548">
        <v>260</v>
      </c>
      <c r="K39" s="549">
        <v>-4</v>
      </c>
      <c r="L39" s="380">
        <v>-1.5384615384615385</v>
      </c>
    </row>
    <row r="40" spans="1:12" s="369" customFormat="1" ht="15.95" customHeight="1" x14ac:dyDescent="0.2">
      <c r="A40" s="381"/>
      <c r="B40" s="384"/>
      <c r="C40" s="384" t="s">
        <v>107</v>
      </c>
      <c r="D40" s="385"/>
      <c r="E40" s="383"/>
      <c r="F40" s="548">
        <v>950</v>
      </c>
      <c r="G40" s="548">
        <v>639</v>
      </c>
      <c r="H40" s="548">
        <v>828</v>
      </c>
      <c r="I40" s="548">
        <v>724</v>
      </c>
      <c r="J40" s="548">
        <v>699</v>
      </c>
      <c r="K40" s="549">
        <v>251</v>
      </c>
      <c r="L40" s="380">
        <v>35.908440629470675</v>
      </c>
    </row>
    <row r="41" spans="1:12" s="369" customFormat="1" ht="24" customHeight="1" x14ac:dyDescent="0.2">
      <c r="A41" s="381"/>
      <c r="B41" s="385"/>
      <c r="C41" s="382" t="s">
        <v>352</v>
      </c>
      <c r="D41" s="385"/>
      <c r="E41" s="383"/>
      <c r="F41" s="548">
        <v>269</v>
      </c>
      <c r="G41" s="548">
        <v>221</v>
      </c>
      <c r="H41" s="548">
        <v>296</v>
      </c>
      <c r="I41" s="548">
        <v>252</v>
      </c>
      <c r="J41" s="550">
        <v>212</v>
      </c>
      <c r="K41" s="549">
        <v>57</v>
      </c>
      <c r="L41" s="380">
        <v>26.886792452830189</v>
      </c>
    </row>
    <row r="42" spans="1:12" s="110" customFormat="1" ht="15" customHeight="1" x14ac:dyDescent="0.2">
      <c r="A42" s="381"/>
      <c r="B42" s="384" t="s">
        <v>113</v>
      </c>
      <c r="C42" s="384" t="s">
        <v>353</v>
      </c>
      <c r="D42" s="385"/>
      <c r="E42" s="383"/>
      <c r="F42" s="548">
        <v>281</v>
      </c>
      <c r="G42" s="548">
        <v>190</v>
      </c>
      <c r="H42" s="548">
        <v>351</v>
      </c>
      <c r="I42" s="548">
        <v>241</v>
      </c>
      <c r="J42" s="548">
        <v>260</v>
      </c>
      <c r="K42" s="549">
        <v>21</v>
      </c>
      <c r="L42" s="380">
        <v>8.0769230769230766</v>
      </c>
    </row>
    <row r="43" spans="1:12" s="110" customFormat="1" ht="15" customHeight="1" x14ac:dyDescent="0.2">
      <c r="A43" s="381"/>
      <c r="B43" s="385"/>
      <c r="C43" s="382" t="s">
        <v>352</v>
      </c>
      <c r="D43" s="385"/>
      <c r="E43" s="383"/>
      <c r="F43" s="548">
        <v>76</v>
      </c>
      <c r="G43" s="548">
        <v>64</v>
      </c>
      <c r="H43" s="548">
        <v>121</v>
      </c>
      <c r="I43" s="548">
        <v>82</v>
      </c>
      <c r="J43" s="548">
        <v>66</v>
      </c>
      <c r="K43" s="549">
        <v>10</v>
      </c>
      <c r="L43" s="380">
        <v>15.151515151515152</v>
      </c>
    </row>
    <row r="44" spans="1:12" s="110" customFormat="1" ht="15" customHeight="1" x14ac:dyDescent="0.2">
      <c r="A44" s="381"/>
      <c r="B44" s="384"/>
      <c r="C44" s="366" t="s">
        <v>109</v>
      </c>
      <c r="D44" s="385"/>
      <c r="E44" s="383"/>
      <c r="F44" s="548">
        <v>1392</v>
      </c>
      <c r="G44" s="548">
        <v>952</v>
      </c>
      <c r="H44" s="548">
        <v>1197</v>
      </c>
      <c r="I44" s="548">
        <v>1177</v>
      </c>
      <c r="J44" s="550">
        <v>1278</v>
      </c>
      <c r="K44" s="549">
        <v>114</v>
      </c>
      <c r="L44" s="380">
        <v>8.92018779342723</v>
      </c>
    </row>
    <row r="45" spans="1:12" s="110" customFormat="1" ht="15" customHeight="1" x14ac:dyDescent="0.2">
      <c r="A45" s="381"/>
      <c r="B45" s="385"/>
      <c r="C45" s="382" t="s">
        <v>352</v>
      </c>
      <c r="D45" s="385"/>
      <c r="E45" s="383"/>
      <c r="F45" s="548">
        <v>326</v>
      </c>
      <c r="G45" s="548">
        <v>303</v>
      </c>
      <c r="H45" s="548">
        <v>352</v>
      </c>
      <c r="I45" s="548">
        <v>341</v>
      </c>
      <c r="J45" s="548">
        <v>325</v>
      </c>
      <c r="K45" s="549">
        <v>1</v>
      </c>
      <c r="L45" s="380">
        <v>0.30769230769230771</v>
      </c>
    </row>
    <row r="46" spans="1:12" s="110" customFormat="1" ht="15" customHeight="1" x14ac:dyDescent="0.2">
      <c r="A46" s="381"/>
      <c r="B46" s="384"/>
      <c r="C46" s="366" t="s">
        <v>110</v>
      </c>
      <c r="D46" s="385"/>
      <c r="E46" s="383"/>
      <c r="F46" s="548">
        <v>382</v>
      </c>
      <c r="G46" s="548">
        <v>172</v>
      </c>
      <c r="H46" s="548">
        <v>234</v>
      </c>
      <c r="I46" s="548">
        <v>229</v>
      </c>
      <c r="J46" s="548">
        <v>247</v>
      </c>
      <c r="K46" s="549">
        <v>135</v>
      </c>
      <c r="L46" s="380">
        <v>54.655870445344128</v>
      </c>
    </row>
    <row r="47" spans="1:12" s="110" customFormat="1" ht="15" customHeight="1" x14ac:dyDescent="0.2">
      <c r="A47" s="381"/>
      <c r="B47" s="385"/>
      <c r="C47" s="382" t="s">
        <v>352</v>
      </c>
      <c r="D47" s="385"/>
      <c r="E47" s="383"/>
      <c r="F47" s="548">
        <v>97</v>
      </c>
      <c r="G47" s="548">
        <v>67</v>
      </c>
      <c r="H47" s="548">
        <v>76</v>
      </c>
      <c r="I47" s="548">
        <v>68</v>
      </c>
      <c r="J47" s="550">
        <v>48</v>
      </c>
      <c r="K47" s="549">
        <v>49</v>
      </c>
      <c r="L47" s="380">
        <v>102.08333333333333</v>
      </c>
    </row>
    <row r="48" spans="1:12" s="110" customFormat="1" ht="15" customHeight="1" x14ac:dyDescent="0.2">
      <c r="A48" s="381"/>
      <c r="B48" s="385"/>
      <c r="C48" s="366" t="s">
        <v>111</v>
      </c>
      <c r="D48" s="386"/>
      <c r="E48" s="387"/>
      <c r="F48" s="548">
        <v>50</v>
      </c>
      <c r="G48" s="548">
        <v>27</v>
      </c>
      <c r="H48" s="548">
        <v>30</v>
      </c>
      <c r="I48" s="548">
        <v>36</v>
      </c>
      <c r="J48" s="548">
        <v>45</v>
      </c>
      <c r="K48" s="549">
        <v>5</v>
      </c>
      <c r="L48" s="380">
        <v>11.111111111111111</v>
      </c>
    </row>
    <row r="49" spans="1:12" s="110" customFormat="1" ht="15" customHeight="1" x14ac:dyDescent="0.2">
      <c r="A49" s="381"/>
      <c r="B49" s="385"/>
      <c r="C49" s="382" t="s">
        <v>352</v>
      </c>
      <c r="D49" s="385"/>
      <c r="E49" s="383"/>
      <c r="F49" s="548">
        <v>26</v>
      </c>
      <c r="G49" s="548">
        <v>22</v>
      </c>
      <c r="H49" s="548">
        <v>20</v>
      </c>
      <c r="I49" s="548">
        <v>23</v>
      </c>
      <c r="J49" s="548">
        <v>33</v>
      </c>
      <c r="K49" s="549">
        <v>-7</v>
      </c>
      <c r="L49" s="380">
        <v>-21.212121212121211</v>
      </c>
    </row>
    <row r="50" spans="1:12" s="110" customFormat="1" ht="15" customHeight="1" x14ac:dyDescent="0.2">
      <c r="A50" s="381"/>
      <c r="B50" s="384" t="s">
        <v>113</v>
      </c>
      <c r="C50" s="382" t="s">
        <v>181</v>
      </c>
      <c r="D50" s="385"/>
      <c r="E50" s="383"/>
      <c r="F50" s="548">
        <v>1315</v>
      </c>
      <c r="G50" s="548">
        <v>795</v>
      </c>
      <c r="H50" s="548">
        <v>1180</v>
      </c>
      <c r="I50" s="548">
        <v>1011</v>
      </c>
      <c r="J50" s="550">
        <v>1216</v>
      </c>
      <c r="K50" s="549">
        <v>99</v>
      </c>
      <c r="L50" s="380">
        <v>8.1414473684210531</v>
      </c>
    </row>
    <row r="51" spans="1:12" s="110" customFormat="1" ht="15" customHeight="1" x14ac:dyDescent="0.2">
      <c r="A51" s="381"/>
      <c r="B51" s="385"/>
      <c r="C51" s="382" t="s">
        <v>352</v>
      </c>
      <c r="D51" s="385"/>
      <c r="E51" s="383"/>
      <c r="F51" s="548">
        <v>237</v>
      </c>
      <c r="G51" s="548">
        <v>217</v>
      </c>
      <c r="H51" s="548">
        <v>291</v>
      </c>
      <c r="I51" s="548">
        <v>222</v>
      </c>
      <c r="J51" s="548">
        <v>220</v>
      </c>
      <c r="K51" s="549">
        <v>17</v>
      </c>
      <c r="L51" s="380">
        <v>7.7272727272727275</v>
      </c>
    </row>
    <row r="52" spans="1:12" s="110" customFormat="1" ht="15" customHeight="1" x14ac:dyDescent="0.2">
      <c r="A52" s="381"/>
      <c r="B52" s="384"/>
      <c r="C52" s="382" t="s">
        <v>182</v>
      </c>
      <c r="D52" s="385"/>
      <c r="E52" s="383"/>
      <c r="F52" s="548">
        <v>790</v>
      </c>
      <c r="G52" s="548">
        <v>546</v>
      </c>
      <c r="H52" s="548">
        <v>632</v>
      </c>
      <c r="I52" s="548">
        <v>672</v>
      </c>
      <c r="J52" s="548">
        <v>614</v>
      </c>
      <c r="K52" s="549">
        <v>176</v>
      </c>
      <c r="L52" s="380">
        <v>28.664495114006513</v>
      </c>
    </row>
    <row r="53" spans="1:12" s="269" customFormat="1" ht="11.25" customHeight="1" x14ac:dyDescent="0.2">
      <c r="A53" s="381"/>
      <c r="B53" s="385"/>
      <c r="C53" s="382" t="s">
        <v>352</v>
      </c>
      <c r="D53" s="385"/>
      <c r="E53" s="383"/>
      <c r="F53" s="548">
        <v>288</v>
      </c>
      <c r="G53" s="548">
        <v>239</v>
      </c>
      <c r="H53" s="548">
        <v>278</v>
      </c>
      <c r="I53" s="548">
        <v>292</v>
      </c>
      <c r="J53" s="550">
        <v>252</v>
      </c>
      <c r="K53" s="549">
        <v>36</v>
      </c>
      <c r="L53" s="380">
        <v>14.285714285714286</v>
      </c>
    </row>
    <row r="54" spans="1:12" s="151" customFormat="1" ht="12.75" customHeight="1" x14ac:dyDescent="0.2">
      <c r="A54" s="381"/>
      <c r="B54" s="384" t="s">
        <v>113</v>
      </c>
      <c r="C54" s="384" t="s">
        <v>116</v>
      </c>
      <c r="D54" s="385"/>
      <c r="E54" s="383"/>
      <c r="F54" s="548">
        <v>1934</v>
      </c>
      <c r="G54" s="548">
        <v>1229</v>
      </c>
      <c r="H54" s="548">
        <v>1639</v>
      </c>
      <c r="I54" s="548">
        <v>1560</v>
      </c>
      <c r="J54" s="548">
        <v>1656</v>
      </c>
      <c r="K54" s="549">
        <v>278</v>
      </c>
      <c r="L54" s="380">
        <v>16.787439613526569</v>
      </c>
    </row>
    <row r="55" spans="1:12" ht="11.25" x14ac:dyDescent="0.2">
      <c r="A55" s="381"/>
      <c r="B55" s="385"/>
      <c r="C55" s="382" t="s">
        <v>352</v>
      </c>
      <c r="D55" s="385"/>
      <c r="E55" s="383"/>
      <c r="F55" s="548">
        <v>465</v>
      </c>
      <c r="G55" s="548">
        <v>410</v>
      </c>
      <c r="H55" s="548">
        <v>508</v>
      </c>
      <c r="I55" s="548">
        <v>468</v>
      </c>
      <c r="J55" s="548">
        <v>406</v>
      </c>
      <c r="K55" s="549">
        <v>59</v>
      </c>
      <c r="L55" s="380">
        <v>14.532019704433498</v>
      </c>
    </row>
    <row r="56" spans="1:12" ht="14.25" customHeight="1" x14ac:dyDescent="0.2">
      <c r="A56" s="381"/>
      <c r="B56" s="385"/>
      <c r="C56" s="384" t="s">
        <v>117</v>
      </c>
      <c r="D56" s="385"/>
      <c r="E56" s="383"/>
      <c r="F56" s="548">
        <v>170</v>
      </c>
      <c r="G56" s="548">
        <v>111</v>
      </c>
      <c r="H56" s="548">
        <v>172</v>
      </c>
      <c r="I56" s="548">
        <v>123</v>
      </c>
      <c r="J56" s="548">
        <v>173</v>
      </c>
      <c r="K56" s="549">
        <v>-3</v>
      </c>
      <c r="L56" s="380">
        <v>-1.7341040462427746</v>
      </c>
    </row>
    <row r="57" spans="1:12" ht="18.75" customHeight="1" x14ac:dyDescent="0.2">
      <c r="A57" s="388"/>
      <c r="B57" s="389"/>
      <c r="C57" s="390" t="s">
        <v>352</v>
      </c>
      <c r="D57" s="389"/>
      <c r="E57" s="391"/>
      <c r="F57" s="551">
        <v>60</v>
      </c>
      <c r="G57" s="552">
        <v>46</v>
      </c>
      <c r="H57" s="552">
        <v>61</v>
      </c>
      <c r="I57" s="552">
        <v>46</v>
      </c>
      <c r="J57" s="552">
        <v>66</v>
      </c>
      <c r="K57" s="553">
        <f t="shared" ref="K57" si="0">IF(OR(F57=".",J57=".")=TRUE,".",IF(OR(F57="*",J57="*")=TRUE,"*",IF(AND(F57="-",J57="-")=TRUE,"-",IF(AND(ISNUMBER(J57),ISNUMBER(F57))=TRUE,IF(F57-J57=0,0,F57-J57),IF(ISNUMBER(F57)=TRUE,F57,-J57)))))</f>
        <v>-6</v>
      </c>
      <c r="L57" s="392">
        <f t="shared" ref="L57" si="1">IF(K57 =".",".",IF(K57 ="*","*",IF(K57="-","-",IF(K57=0,0,IF(OR(J57="-",J57=".",F57="-",F57=".")=TRUE,"X",IF(J57=0,"0,0",IF(ABS(K57*100/J57)&gt;250,".X",(K57*100/J57))))))))</f>
        <v>-9.0909090909090917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2127</v>
      </c>
      <c r="E11" s="114">
        <v>1439</v>
      </c>
      <c r="F11" s="114">
        <v>2243</v>
      </c>
      <c r="G11" s="114">
        <v>1718</v>
      </c>
      <c r="H11" s="140">
        <v>1860</v>
      </c>
      <c r="I11" s="115">
        <v>267</v>
      </c>
      <c r="J11" s="116">
        <v>14.35483870967742</v>
      </c>
    </row>
    <row r="12" spans="1:15" s="110" customFormat="1" ht="24.95" customHeight="1" x14ac:dyDescent="0.2">
      <c r="A12" s="193" t="s">
        <v>132</v>
      </c>
      <c r="B12" s="194" t="s">
        <v>133</v>
      </c>
      <c r="C12" s="113">
        <v>8.1805359661495061</v>
      </c>
      <c r="D12" s="115">
        <v>174</v>
      </c>
      <c r="E12" s="114">
        <v>62</v>
      </c>
      <c r="F12" s="114">
        <v>147</v>
      </c>
      <c r="G12" s="114">
        <v>105</v>
      </c>
      <c r="H12" s="140">
        <v>170</v>
      </c>
      <c r="I12" s="115">
        <v>4</v>
      </c>
      <c r="J12" s="116">
        <v>2.3529411764705883</v>
      </c>
    </row>
    <row r="13" spans="1:15" s="110" customFormat="1" ht="24.95" customHeight="1" x14ac:dyDescent="0.2">
      <c r="A13" s="193" t="s">
        <v>134</v>
      </c>
      <c r="B13" s="199" t="s">
        <v>214</v>
      </c>
      <c r="C13" s="113">
        <v>1.2693935119887165</v>
      </c>
      <c r="D13" s="115">
        <v>27</v>
      </c>
      <c r="E13" s="114">
        <v>22</v>
      </c>
      <c r="F13" s="114">
        <v>39</v>
      </c>
      <c r="G13" s="114">
        <v>34</v>
      </c>
      <c r="H13" s="140">
        <v>52</v>
      </c>
      <c r="I13" s="115">
        <v>-25</v>
      </c>
      <c r="J13" s="116">
        <v>-48.07692307692308</v>
      </c>
    </row>
    <row r="14" spans="1:15" s="287" customFormat="1" ht="24.95" customHeight="1" x14ac:dyDescent="0.2">
      <c r="A14" s="193" t="s">
        <v>215</v>
      </c>
      <c r="B14" s="199" t="s">
        <v>137</v>
      </c>
      <c r="C14" s="113">
        <v>17.160319699106722</v>
      </c>
      <c r="D14" s="115">
        <v>365</v>
      </c>
      <c r="E14" s="114">
        <v>230</v>
      </c>
      <c r="F14" s="114">
        <v>381</v>
      </c>
      <c r="G14" s="114">
        <v>271</v>
      </c>
      <c r="H14" s="140">
        <v>289</v>
      </c>
      <c r="I14" s="115">
        <v>76</v>
      </c>
      <c r="J14" s="116">
        <v>26.297577854671282</v>
      </c>
      <c r="K14" s="110"/>
      <c r="L14" s="110"/>
      <c r="M14" s="110"/>
      <c r="N14" s="110"/>
      <c r="O14" s="110"/>
    </row>
    <row r="15" spans="1:15" s="110" customFormat="1" ht="24.95" customHeight="1" x14ac:dyDescent="0.2">
      <c r="A15" s="193" t="s">
        <v>216</v>
      </c>
      <c r="B15" s="199" t="s">
        <v>217</v>
      </c>
      <c r="C15" s="113">
        <v>5.8768218147625761</v>
      </c>
      <c r="D15" s="115">
        <v>125</v>
      </c>
      <c r="E15" s="114">
        <v>98</v>
      </c>
      <c r="F15" s="114">
        <v>116</v>
      </c>
      <c r="G15" s="114">
        <v>90</v>
      </c>
      <c r="H15" s="140">
        <v>87</v>
      </c>
      <c r="I15" s="115">
        <v>38</v>
      </c>
      <c r="J15" s="116">
        <v>43.678160919540232</v>
      </c>
    </row>
    <row r="16" spans="1:15" s="287" customFormat="1" ht="24.95" customHeight="1" x14ac:dyDescent="0.2">
      <c r="A16" s="193" t="s">
        <v>218</v>
      </c>
      <c r="B16" s="199" t="s">
        <v>141</v>
      </c>
      <c r="C16" s="113">
        <v>8.1805359661495061</v>
      </c>
      <c r="D16" s="115">
        <v>174</v>
      </c>
      <c r="E16" s="114">
        <v>90</v>
      </c>
      <c r="F16" s="114">
        <v>183</v>
      </c>
      <c r="G16" s="114">
        <v>110</v>
      </c>
      <c r="H16" s="140">
        <v>150</v>
      </c>
      <c r="I16" s="115">
        <v>24</v>
      </c>
      <c r="J16" s="116">
        <v>16</v>
      </c>
      <c r="K16" s="110"/>
      <c r="L16" s="110"/>
      <c r="M16" s="110"/>
      <c r="N16" s="110"/>
      <c r="O16" s="110"/>
    </row>
    <row r="17" spans="1:15" s="110" customFormat="1" ht="24.95" customHeight="1" x14ac:dyDescent="0.2">
      <c r="A17" s="193" t="s">
        <v>142</v>
      </c>
      <c r="B17" s="199" t="s">
        <v>220</v>
      </c>
      <c r="C17" s="113">
        <v>3.1029619181946404</v>
      </c>
      <c r="D17" s="115">
        <v>66</v>
      </c>
      <c r="E17" s="114">
        <v>42</v>
      </c>
      <c r="F17" s="114">
        <v>82</v>
      </c>
      <c r="G17" s="114">
        <v>71</v>
      </c>
      <c r="H17" s="140">
        <v>52</v>
      </c>
      <c r="I17" s="115">
        <v>14</v>
      </c>
      <c r="J17" s="116">
        <v>26.923076923076923</v>
      </c>
    </row>
    <row r="18" spans="1:15" s="287" customFormat="1" ht="24.95" customHeight="1" x14ac:dyDescent="0.2">
      <c r="A18" s="201" t="s">
        <v>144</v>
      </c>
      <c r="B18" s="202" t="s">
        <v>145</v>
      </c>
      <c r="C18" s="113">
        <v>10.907381288199343</v>
      </c>
      <c r="D18" s="115">
        <v>232</v>
      </c>
      <c r="E18" s="114">
        <v>64</v>
      </c>
      <c r="F18" s="114">
        <v>143</v>
      </c>
      <c r="G18" s="114">
        <v>146</v>
      </c>
      <c r="H18" s="140">
        <v>180</v>
      </c>
      <c r="I18" s="115">
        <v>52</v>
      </c>
      <c r="J18" s="116">
        <v>28.888888888888889</v>
      </c>
      <c r="K18" s="110"/>
      <c r="L18" s="110"/>
      <c r="M18" s="110"/>
      <c r="N18" s="110"/>
      <c r="O18" s="110"/>
    </row>
    <row r="19" spans="1:15" s="110" customFormat="1" ht="24.95" customHeight="1" x14ac:dyDescent="0.2">
      <c r="A19" s="193" t="s">
        <v>146</v>
      </c>
      <c r="B19" s="199" t="s">
        <v>147</v>
      </c>
      <c r="C19" s="113">
        <v>11.894687353079455</v>
      </c>
      <c r="D19" s="115">
        <v>253</v>
      </c>
      <c r="E19" s="114">
        <v>180</v>
      </c>
      <c r="F19" s="114">
        <v>303</v>
      </c>
      <c r="G19" s="114">
        <v>171</v>
      </c>
      <c r="H19" s="140">
        <v>178</v>
      </c>
      <c r="I19" s="115">
        <v>75</v>
      </c>
      <c r="J19" s="116">
        <v>42.134831460674157</v>
      </c>
    </row>
    <row r="20" spans="1:15" s="287" customFormat="1" ht="24.95" customHeight="1" x14ac:dyDescent="0.2">
      <c r="A20" s="193" t="s">
        <v>148</v>
      </c>
      <c r="B20" s="199" t="s">
        <v>149</v>
      </c>
      <c r="C20" s="113">
        <v>4.6074283027738598</v>
      </c>
      <c r="D20" s="115">
        <v>98</v>
      </c>
      <c r="E20" s="114">
        <v>69</v>
      </c>
      <c r="F20" s="114">
        <v>107</v>
      </c>
      <c r="G20" s="114">
        <v>97</v>
      </c>
      <c r="H20" s="140">
        <v>125</v>
      </c>
      <c r="I20" s="115">
        <v>-27</v>
      </c>
      <c r="J20" s="116">
        <v>-21.6</v>
      </c>
      <c r="K20" s="110"/>
      <c r="L20" s="110"/>
      <c r="M20" s="110"/>
      <c r="N20" s="110"/>
      <c r="O20" s="110"/>
    </row>
    <row r="21" spans="1:15" s="110" customFormat="1" ht="24.95" customHeight="1" x14ac:dyDescent="0.2">
      <c r="A21" s="201" t="s">
        <v>150</v>
      </c>
      <c r="B21" s="202" t="s">
        <v>151</v>
      </c>
      <c r="C21" s="113">
        <v>6.2999529854254819</v>
      </c>
      <c r="D21" s="115">
        <v>134</v>
      </c>
      <c r="E21" s="114">
        <v>91</v>
      </c>
      <c r="F21" s="114">
        <v>146</v>
      </c>
      <c r="G21" s="114">
        <v>119</v>
      </c>
      <c r="H21" s="140">
        <v>92</v>
      </c>
      <c r="I21" s="115">
        <v>42</v>
      </c>
      <c r="J21" s="116">
        <v>45.652173913043477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0.28208744710860367</v>
      </c>
      <c r="D23" s="115">
        <v>6</v>
      </c>
      <c r="E23" s="114" t="s">
        <v>513</v>
      </c>
      <c r="F23" s="114">
        <v>19</v>
      </c>
      <c r="G23" s="114">
        <v>9</v>
      </c>
      <c r="H23" s="140">
        <v>6</v>
      </c>
      <c r="I23" s="115">
        <v>0</v>
      </c>
      <c r="J23" s="116">
        <v>0</v>
      </c>
    </row>
    <row r="24" spans="1:15" s="110" customFormat="1" ht="24.95" customHeight="1" x14ac:dyDescent="0.2">
      <c r="A24" s="193" t="s">
        <v>156</v>
      </c>
      <c r="B24" s="199" t="s">
        <v>221</v>
      </c>
      <c r="C24" s="113">
        <v>3.0089327691584393</v>
      </c>
      <c r="D24" s="115">
        <v>64</v>
      </c>
      <c r="E24" s="114">
        <v>33</v>
      </c>
      <c r="F24" s="114">
        <v>69</v>
      </c>
      <c r="G24" s="114">
        <v>66</v>
      </c>
      <c r="H24" s="140">
        <v>61</v>
      </c>
      <c r="I24" s="115">
        <v>3</v>
      </c>
      <c r="J24" s="116">
        <v>4.918032786885246</v>
      </c>
    </row>
    <row r="25" spans="1:15" s="110" customFormat="1" ht="24.95" customHeight="1" x14ac:dyDescent="0.2">
      <c r="A25" s="193" t="s">
        <v>222</v>
      </c>
      <c r="B25" s="204" t="s">
        <v>159</v>
      </c>
      <c r="C25" s="113">
        <v>9.3088857545839208</v>
      </c>
      <c r="D25" s="115">
        <v>198</v>
      </c>
      <c r="E25" s="114">
        <v>84</v>
      </c>
      <c r="F25" s="114">
        <v>172</v>
      </c>
      <c r="G25" s="114">
        <v>133</v>
      </c>
      <c r="H25" s="140">
        <v>133</v>
      </c>
      <c r="I25" s="115">
        <v>65</v>
      </c>
      <c r="J25" s="116">
        <v>48.872180451127818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3.1029619181946404</v>
      </c>
      <c r="D27" s="115">
        <v>66</v>
      </c>
      <c r="E27" s="114">
        <v>68</v>
      </c>
      <c r="F27" s="114">
        <v>90</v>
      </c>
      <c r="G27" s="114">
        <v>59</v>
      </c>
      <c r="H27" s="140">
        <v>58</v>
      </c>
      <c r="I27" s="115">
        <v>8</v>
      </c>
      <c r="J27" s="116">
        <v>13.793103448275861</v>
      </c>
    </row>
    <row r="28" spans="1:15" s="110" customFormat="1" ht="24.95" customHeight="1" x14ac:dyDescent="0.2">
      <c r="A28" s="193" t="s">
        <v>163</v>
      </c>
      <c r="B28" s="199" t="s">
        <v>164</v>
      </c>
      <c r="C28" s="113">
        <v>2.1626704278326283</v>
      </c>
      <c r="D28" s="115">
        <v>46</v>
      </c>
      <c r="E28" s="114">
        <v>34</v>
      </c>
      <c r="F28" s="114">
        <v>85</v>
      </c>
      <c r="G28" s="114">
        <v>31</v>
      </c>
      <c r="H28" s="140">
        <v>41</v>
      </c>
      <c r="I28" s="115">
        <v>5</v>
      </c>
      <c r="J28" s="116">
        <v>12.195121951219512</v>
      </c>
    </row>
    <row r="29" spans="1:15" s="110" customFormat="1" ht="24.95" customHeight="1" x14ac:dyDescent="0.2">
      <c r="A29" s="193">
        <v>86</v>
      </c>
      <c r="B29" s="199" t="s">
        <v>165</v>
      </c>
      <c r="C29" s="113">
        <v>8.5096379877762107</v>
      </c>
      <c r="D29" s="115">
        <v>181</v>
      </c>
      <c r="E29" s="114">
        <v>202</v>
      </c>
      <c r="F29" s="114">
        <v>155</v>
      </c>
      <c r="G29" s="114">
        <v>187</v>
      </c>
      <c r="H29" s="140">
        <v>163</v>
      </c>
      <c r="I29" s="115">
        <v>18</v>
      </c>
      <c r="J29" s="116">
        <v>11.042944785276074</v>
      </c>
    </row>
    <row r="30" spans="1:15" s="110" customFormat="1" ht="24.95" customHeight="1" x14ac:dyDescent="0.2">
      <c r="A30" s="193">
        <v>87.88</v>
      </c>
      <c r="B30" s="204" t="s">
        <v>166</v>
      </c>
      <c r="C30" s="113">
        <v>7.1462153267512933</v>
      </c>
      <c r="D30" s="115">
        <v>152</v>
      </c>
      <c r="E30" s="114">
        <v>210</v>
      </c>
      <c r="F30" s="114">
        <v>220</v>
      </c>
      <c r="G30" s="114">
        <v>161</v>
      </c>
      <c r="H30" s="140">
        <v>167</v>
      </c>
      <c r="I30" s="115">
        <v>-15</v>
      </c>
      <c r="J30" s="116">
        <v>-8.9820359281437128</v>
      </c>
    </row>
    <row r="31" spans="1:15" s="110" customFormat="1" ht="24.95" customHeight="1" x14ac:dyDescent="0.2">
      <c r="A31" s="193" t="s">
        <v>167</v>
      </c>
      <c r="B31" s="199" t="s">
        <v>168</v>
      </c>
      <c r="C31" s="113">
        <v>3.8551951104842499</v>
      </c>
      <c r="D31" s="115">
        <v>82</v>
      </c>
      <c r="E31" s="114">
        <v>40</v>
      </c>
      <c r="F31" s="114">
        <v>51</v>
      </c>
      <c r="G31" s="114">
        <v>51</v>
      </c>
      <c r="H31" s="140">
        <v>45</v>
      </c>
      <c r="I31" s="115">
        <v>37</v>
      </c>
      <c r="J31" s="116">
        <v>82.222222222222229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8.1805359661495061</v>
      </c>
      <c r="D34" s="115">
        <v>174</v>
      </c>
      <c r="E34" s="114">
        <v>62</v>
      </c>
      <c r="F34" s="114">
        <v>147</v>
      </c>
      <c r="G34" s="114">
        <v>105</v>
      </c>
      <c r="H34" s="140">
        <v>170</v>
      </c>
      <c r="I34" s="115">
        <v>4</v>
      </c>
      <c r="J34" s="116">
        <v>2.3529411764705883</v>
      </c>
    </row>
    <row r="35" spans="1:10" s="110" customFormat="1" ht="24.95" customHeight="1" x14ac:dyDescent="0.2">
      <c r="A35" s="292" t="s">
        <v>171</v>
      </c>
      <c r="B35" s="293" t="s">
        <v>172</v>
      </c>
      <c r="C35" s="113">
        <v>29.337094499294782</v>
      </c>
      <c r="D35" s="115">
        <v>624</v>
      </c>
      <c r="E35" s="114">
        <v>316</v>
      </c>
      <c r="F35" s="114">
        <v>563</v>
      </c>
      <c r="G35" s="114">
        <v>451</v>
      </c>
      <c r="H35" s="140">
        <v>521</v>
      </c>
      <c r="I35" s="115">
        <v>103</v>
      </c>
      <c r="J35" s="116">
        <v>19.769673704414586</v>
      </c>
    </row>
    <row r="36" spans="1:10" s="110" customFormat="1" ht="24.95" customHeight="1" x14ac:dyDescent="0.2">
      <c r="A36" s="294" t="s">
        <v>173</v>
      </c>
      <c r="B36" s="295" t="s">
        <v>174</v>
      </c>
      <c r="C36" s="125">
        <v>62.482369534555716</v>
      </c>
      <c r="D36" s="143">
        <v>1329</v>
      </c>
      <c r="E36" s="144">
        <v>1061</v>
      </c>
      <c r="F36" s="144">
        <v>1533</v>
      </c>
      <c r="G36" s="144">
        <v>1162</v>
      </c>
      <c r="H36" s="145">
        <v>1169</v>
      </c>
      <c r="I36" s="143">
        <v>160</v>
      </c>
      <c r="J36" s="146">
        <v>13.686911890504705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2127</v>
      </c>
      <c r="F11" s="264">
        <v>1439</v>
      </c>
      <c r="G11" s="264">
        <v>2243</v>
      </c>
      <c r="H11" s="264">
        <v>1718</v>
      </c>
      <c r="I11" s="265">
        <v>1860</v>
      </c>
      <c r="J11" s="263">
        <v>267</v>
      </c>
      <c r="K11" s="266">
        <v>14.35483870967742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25.481899388810533</v>
      </c>
      <c r="E13" s="115">
        <v>542</v>
      </c>
      <c r="F13" s="114">
        <v>372</v>
      </c>
      <c r="G13" s="114">
        <v>611</v>
      </c>
      <c r="H13" s="114">
        <v>532</v>
      </c>
      <c r="I13" s="140">
        <v>488</v>
      </c>
      <c r="J13" s="115">
        <v>54</v>
      </c>
      <c r="K13" s="116">
        <v>11.065573770491802</v>
      </c>
    </row>
    <row r="14" spans="1:15" ht="15.95" customHeight="1" x14ac:dyDescent="0.2">
      <c r="A14" s="306" t="s">
        <v>230</v>
      </c>
      <c r="B14" s="307"/>
      <c r="C14" s="308"/>
      <c r="D14" s="113">
        <v>57.169722614010347</v>
      </c>
      <c r="E14" s="115">
        <v>1216</v>
      </c>
      <c r="F14" s="114">
        <v>828</v>
      </c>
      <c r="G14" s="114">
        <v>1302</v>
      </c>
      <c r="H14" s="114">
        <v>943</v>
      </c>
      <c r="I14" s="140">
        <v>1064</v>
      </c>
      <c r="J14" s="115">
        <v>152</v>
      </c>
      <c r="K14" s="116">
        <v>14.285714285714286</v>
      </c>
    </row>
    <row r="15" spans="1:15" ht="15.95" customHeight="1" x14ac:dyDescent="0.2">
      <c r="A15" s="306" t="s">
        <v>231</v>
      </c>
      <c r="B15" s="307"/>
      <c r="C15" s="308"/>
      <c r="D15" s="113">
        <v>6.488011283497884</v>
      </c>
      <c r="E15" s="115">
        <v>138</v>
      </c>
      <c r="F15" s="114">
        <v>64</v>
      </c>
      <c r="G15" s="114">
        <v>123</v>
      </c>
      <c r="H15" s="114">
        <v>86</v>
      </c>
      <c r="I15" s="140">
        <v>121</v>
      </c>
      <c r="J15" s="115">
        <v>17</v>
      </c>
      <c r="K15" s="116">
        <v>14.049586776859504</v>
      </c>
    </row>
    <row r="16" spans="1:15" ht="15.95" customHeight="1" x14ac:dyDescent="0.2">
      <c r="A16" s="306" t="s">
        <v>232</v>
      </c>
      <c r="B16" s="307"/>
      <c r="C16" s="308"/>
      <c r="D16" s="113">
        <v>10.202162670427832</v>
      </c>
      <c r="E16" s="115">
        <v>217</v>
      </c>
      <c r="F16" s="114">
        <v>142</v>
      </c>
      <c r="G16" s="114">
        <v>175</v>
      </c>
      <c r="H16" s="114">
        <v>144</v>
      </c>
      <c r="I16" s="140">
        <v>175</v>
      </c>
      <c r="J16" s="115">
        <v>42</v>
      </c>
      <c r="K16" s="116">
        <v>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6.393982134461683</v>
      </c>
      <c r="E18" s="115">
        <v>136</v>
      </c>
      <c r="F18" s="114">
        <v>49</v>
      </c>
      <c r="G18" s="114">
        <v>138</v>
      </c>
      <c r="H18" s="114">
        <v>99</v>
      </c>
      <c r="I18" s="140">
        <v>128</v>
      </c>
      <c r="J18" s="115">
        <v>8</v>
      </c>
      <c r="K18" s="116">
        <v>6.25</v>
      </c>
    </row>
    <row r="19" spans="1:11" ht="14.1" customHeight="1" x14ac:dyDescent="0.2">
      <c r="A19" s="306" t="s">
        <v>235</v>
      </c>
      <c r="B19" s="307" t="s">
        <v>236</v>
      </c>
      <c r="C19" s="308"/>
      <c r="D19" s="113">
        <v>3.7141513869299483</v>
      </c>
      <c r="E19" s="115">
        <v>79</v>
      </c>
      <c r="F19" s="114">
        <v>20</v>
      </c>
      <c r="G19" s="114">
        <v>116</v>
      </c>
      <c r="H19" s="114">
        <v>64</v>
      </c>
      <c r="I19" s="140">
        <v>99</v>
      </c>
      <c r="J19" s="115">
        <v>-20</v>
      </c>
      <c r="K19" s="116">
        <v>-20.202020202020201</v>
      </c>
    </row>
    <row r="20" spans="1:11" ht="14.1" customHeight="1" x14ac:dyDescent="0.2">
      <c r="A20" s="306">
        <v>12</v>
      </c>
      <c r="B20" s="307" t="s">
        <v>237</v>
      </c>
      <c r="C20" s="308"/>
      <c r="D20" s="113">
        <v>1.1283497884344147</v>
      </c>
      <c r="E20" s="115">
        <v>24</v>
      </c>
      <c r="F20" s="114">
        <v>7</v>
      </c>
      <c r="G20" s="114">
        <v>14</v>
      </c>
      <c r="H20" s="114">
        <v>25</v>
      </c>
      <c r="I20" s="140">
        <v>19</v>
      </c>
      <c r="J20" s="115">
        <v>5</v>
      </c>
      <c r="K20" s="116">
        <v>26.315789473684209</v>
      </c>
    </row>
    <row r="21" spans="1:11" ht="14.1" customHeight="1" x14ac:dyDescent="0.2">
      <c r="A21" s="306">
        <v>21</v>
      </c>
      <c r="B21" s="307" t="s">
        <v>238</v>
      </c>
      <c r="C21" s="308"/>
      <c r="D21" s="113">
        <v>0.65820404325340853</v>
      </c>
      <c r="E21" s="115">
        <v>14</v>
      </c>
      <c r="F21" s="114">
        <v>4</v>
      </c>
      <c r="G21" s="114">
        <v>9</v>
      </c>
      <c r="H21" s="114">
        <v>22</v>
      </c>
      <c r="I21" s="140">
        <v>6</v>
      </c>
      <c r="J21" s="115">
        <v>8</v>
      </c>
      <c r="K21" s="116">
        <v>133.33333333333334</v>
      </c>
    </row>
    <row r="22" spans="1:11" ht="14.1" customHeight="1" x14ac:dyDescent="0.2">
      <c r="A22" s="306">
        <v>22</v>
      </c>
      <c r="B22" s="307" t="s">
        <v>239</v>
      </c>
      <c r="C22" s="308"/>
      <c r="D22" s="113">
        <v>2.8678890456041373</v>
      </c>
      <c r="E22" s="115">
        <v>61</v>
      </c>
      <c r="F22" s="114">
        <v>54</v>
      </c>
      <c r="G22" s="114">
        <v>69</v>
      </c>
      <c r="H22" s="114">
        <v>33</v>
      </c>
      <c r="I22" s="140">
        <v>37</v>
      </c>
      <c r="J22" s="115">
        <v>24</v>
      </c>
      <c r="K22" s="116">
        <v>64.86486486486487</v>
      </c>
    </row>
    <row r="23" spans="1:11" ht="14.1" customHeight="1" x14ac:dyDescent="0.2">
      <c r="A23" s="306">
        <v>23</v>
      </c>
      <c r="B23" s="307" t="s">
        <v>240</v>
      </c>
      <c r="C23" s="308"/>
      <c r="D23" s="113" t="s">
        <v>513</v>
      </c>
      <c r="E23" s="115" t="s">
        <v>513</v>
      </c>
      <c r="F23" s="114" t="s">
        <v>513</v>
      </c>
      <c r="G23" s="114">
        <v>6</v>
      </c>
      <c r="H23" s="114" t="s">
        <v>513</v>
      </c>
      <c r="I23" s="140">
        <v>4</v>
      </c>
      <c r="J23" s="115" t="s">
        <v>513</v>
      </c>
      <c r="K23" s="116" t="s">
        <v>513</v>
      </c>
    </row>
    <row r="24" spans="1:11" ht="14.1" customHeight="1" x14ac:dyDescent="0.2">
      <c r="A24" s="306">
        <v>24</v>
      </c>
      <c r="B24" s="307" t="s">
        <v>241</v>
      </c>
      <c r="C24" s="308"/>
      <c r="D24" s="113">
        <v>4.2313117066290546</v>
      </c>
      <c r="E24" s="115">
        <v>90</v>
      </c>
      <c r="F24" s="114">
        <v>36</v>
      </c>
      <c r="G24" s="114">
        <v>98</v>
      </c>
      <c r="H24" s="114">
        <v>52</v>
      </c>
      <c r="I24" s="140">
        <v>78</v>
      </c>
      <c r="J24" s="115">
        <v>12</v>
      </c>
      <c r="K24" s="116">
        <v>15.384615384615385</v>
      </c>
    </row>
    <row r="25" spans="1:11" ht="14.1" customHeight="1" x14ac:dyDescent="0.2">
      <c r="A25" s="306">
        <v>25</v>
      </c>
      <c r="B25" s="307" t="s">
        <v>242</v>
      </c>
      <c r="C25" s="308"/>
      <c r="D25" s="113">
        <v>4.6074283027738598</v>
      </c>
      <c r="E25" s="115">
        <v>98</v>
      </c>
      <c r="F25" s="114">
        <v>74</v>
      </c>
      <c r="G25" s="114">
        <v>122</v>
      </c>
      <c r="H25" s="114">
        <v>75</v>
      </c>
      <c r="I25" s="140">
        <v>120</v>
      </c>
      <c r="J25" s="115">
        <v>-22</v>
      </c>
      <c r="K25" s="116">
        <v>-18.333333333333332</v>
      </c>
    </row>
    <row r="26" spans="1:11" ht="14.1" customHeight="1" x14ac:dyDescent="0.2">
      <c r="A26" s="306">
        <v>26</v>
      </c>
      <c r="B26" s="307" t="s">
        <v>243</v>
      </c>
      <c r="C26" s="308"/>
      <c r="D26" s="113">
        <v>2.2096850023507288</v>
      </c>
      <c r="E26" s="115">
        <v>47</v>
      </c>
      <c r="F26" s="114">
        <v>23</v>
      </c>
      <c r="G26" s="114">
        <v>93</v>
      </c>
      <c r="H26" s="114">
        <v>53</v>
      </c>
      <c r="I26" s="140">
        <v>81</v>
      </c>
      <c r="J26" s="115">
        <v>-34</v>
      </c>
      <c r="K26" s="116">
        <v>-41.97530864197531</v>
      </c>
    </row>
    <row r="27" spans="1:11" ht="14.1" customHeight="1" x14ac:dyDescent="0.2">
      <c r="A27" s="306">
        <v>27</v>
      </c>
      <c r="B27" s="307" t="s">
        <v>244</v>
      </c>
      <c r="C27" s="308"/>
      <c r="D27" s="113">
        <v>1.4574518100611189</v>
      </c>
      <c r="E27" s="115">
        <v>31</v>
      </c>
      <c r="F27" s="114">
        <v>20</v>
      </c>
      <c r="G27" s="114">
        <v>21</v>
      </c>
      <c r="H27" s="114">
        <v>17</v>
      </c>
      <c r="I27" s="140">
        <v>18</v>
      </c>
      <c r="J27" s="115">
        <v>13</v>
      </c>
      <c r="K27" s="116">
        <v>72.222222222222229</v>
      </c>
    </row>
    <row r="28" spans="1:11" ht="14.1" customHeight="1" x14ac:dyDescent="0.2">
      <c r="A28" s="306">
        <v>28</v>
      </c>
      <c r="B28" s="307" t="s">
        <v>245</v>
      </c>
      <c r="C28" s="308"/>
      <c r="D28" s="113" t="s">
        <v>513</v>
      </c>
      <c r="E28" s="115" t="s">
        <v>513</v>
      </c>
      <c r="F28" s="114">
        <v>0</v>
      </c>
      <c r="G28" s="114" t="s">
        <v>513</v>
      </c>
      <c r="H28" s="114">
        <v>4</v>
      </c>
      <c r="I28" s="140" t="s">
        <v>513</v>
      </c>
      <c r="J28" s="115" t="s">
        <v>513</v>
      </c>
      <c r="K28" s="116" t="s">
        <v>513</v>
      </c>
    </row>
    <row r="29" spans="1:11" ht="14.1" customHeight="1" x14ac:dyDescent="0.2">
      <c r="A29" s="306">
        <v>29</v>
      </c>
      <c r="B29" s="307" t="s">
        <v>246</v>
      </c>
      <c r="C29" s="308"/>
      <c r="D29" s="113">
        <v>5.9708509637987772</v>
      </c>
      <c r="E29" s="115">
        <v>127</v>
      </c>
      <c r="F29" s="114">
        <v>72</v>
      </c>
      <c r="G29" s="114">
        <v>127</v>
      </c>
      <c r="H29" s="114">
        <v>75</v>
      </c>
      <c r="I29" s="140">
        <v>78</v>
      </c>
      <c r="J29" s="115">
        <v>49</v>
      </c>
      <c r="K29" s="116">
        <v>62.820512820512818</v>
      </c>
    </row>
    <row r="30" spans="1:11" ht="14.1" customHeight="1" x14ac:dyDescent="0.2">
      <c r="A30" s="306" t="s">
        <v>247</v>
      </c>
      <c r="B30" s="307" t="s">
        <v>248</v>
      </c>
      <c r="C30" s="308"/>
      <c r="D30" s="113" t="s">
        <v>513</v>
      </c>
      <c r="E30" s="115" t="s">
        <v>513</v>
      </c>
      <c r="F30" s="114">
        <v>29</v>
      </c>
      <c r="G30" s="114">
        <v>46</v>
      </c>
      <c r="H30" s="114">
        <v>22</v>
      </c>
      <c r="I30" s="140">
        <v>26</v>
      </c>
      <c r="J30" s="115" t="s">
        <v>513</v>
      </c>
      <c r="K30" s="116" t="s">
        <v>513</v>
      </c>
    </row>
    <row r="31" spans="1:11" ht="14.1" customHeight="1" x14ac:dyDescent="0.2">
      <c r="A31" s="306" t="s">
        <v>249</v>
      </c>
      <c r="B31" s="307" t="s">
        <v>250</v>
      </c>
      <c r="C31" s="308"/>
      <c r="D31" s="113">
        <v>4.1842971321109541</v>
      </c>
      <c r="E31" s="115">
        <v>89</v>
      </c>
      <c r="F31" s="114">
        <v>43</v>
      </c>
      <c r="G31" s="114">
        <v>81</v>
      </c>
      <c r="H31" s="114">
        <v>53</v>
      </c>
      <c r="I31" s="140">
        <v>52</v>
      </c>
      <c r="J31" s="115">
        <v>37</v>
      </c>
      <c r="K31" s="116">
        <v>71.15384615384616</v>
      </c>
    </row>
    <row r="32" spans="1:11" ht="14.1" customHeight="1" x14ac:dyDescent="0.2">
      <c r="A32" s="306">
        <v>31</v>
      </c>
      <c r="B32" s="307" t="s">
        <v>251</v>
      </c>
      <c r="C32" s="308"/>
      <c r="D32" s="113">
        <v>0.23507287259050305</v>
      </c>
      <c r="E32" s="115">
        <v>5</v>
      </c>
      <c r="F32" s="114">
        <v>3</v>
      </c>
      <c r="G32" s="114">
        <v>4</v>
      </c>
      <c r="H32" s="114">
        <v>3</v>
      </c>
      <c r="I32" s="140" t="s">
        <v>513</v>
      </c>
      <c r="J32" s="115" t="s">
        <v>513</v>
      </c>
      <c r="K32" s="116" t="s">
        <v>513</v>
      </c>
    </row>
    <row r="33" spans="1:11" ht="14.1" customHeight="1" x14ac:dyDescent="0.2">
      <c r="A33" s="306">
        <v>32</v>
      </c>
      <c r="B33" s="307" t="s">
        <v>252</v>
      </c>
      <c r="C33" s="308"/>
      <c r="D33" s="113">
        <v>3.1499764927127409</v>
      </c>
      <c r="E33" s="115">
        <v>67</v>
      </c>
      <c r="F33" s="114">
        <v>27</v>
      </c>
      <c r="G33" s="114">
        <v>71</v>
      </c>
      <c r="H33" s="114">
        <v>74</v>
      </c>
      <c r="I33" s="140">
        <v>81</v>
      </c>
      <c r="J33" s="115">
        <v>-14</v>
      </c>
      <c r="K33" s="116">
        <v>-17.283950617283949</v>
      </c>
    </row>
    <row r="34" spans="1:11" ht="14.1" customHeight="1" x14ac:dyDescent="0.2">
      <c r="A34" s="306">
        <v>33</v>
      </c>
      <c r="B34" s="307" t="s">
        <v>253</v>
      </c>
      <c r="C34" s="308"/>
      <c r="D34" s="113">
        <v>1.5514809590973202</v>
      </c>
      <c r="E34" s="115">
        <v>33</v>
      </c>
      <c r="F34" s="114">
        <v>10</v>
      </c>
      <c r="G34" s="114">
        <v>25</v>
      </c>
      <c r="H34" s="114">
        <v>25</v>
      </c>
      <c r="I34" s="140">
        <v>32</v>
      </c>
      <c r="J34" s="115">
        <v>1</v>
      </c>
      <c r="K34" s="116">
        <v>3.125</v>
      </c>
    </row>
    <row r="35" spans="1:11" ht="14.1" customHeight="1" x14ac:dyDescent="0.2">
      <c r="A35" s="306">
        <v>34</v>
      </c>
      <c r="B35" s="307" t="s">
        <v>254</v>
      </c>
      <c r="C35" s="308"/>
      <c r="D35" s="113">
        <v>2.6328161730136341</v>
      </c>
      <c r="E35" s="115">
        <v>56</v>
      </c>
      <c r="F35" s="114">
        <v>38</v>
      </c>
      <c r="G35" s="114">
        <v>78</v>
      </c>
      <c r="H35" s="114">
        <v>40</v>
      </c>
      <c r="I35" s="140">
        <v>53</v>
      </c>
      <c r="J35" s="115">
        <v>3</v>
      </c>
      <c r="K35" s="116">
        <v>5.6603773584905657</v>
      </c>
    </row>
    <row r="36" spans="1:11" ht="14.1" customHeight="1" x14ac:dyDescent="0.2">
      <c r="A36" s="306">
        <v>41</v>
      </c>
      <c r="B36" s="307" t="s">
        <v>255</v>
      </c>
      <c r="C36" s="308"/>
      <c r="D36" s="113">
        <v>1.1283497884344147</v>
      </c>
      <c r="E36" s="115">
        <v>24</v>
      </c>
      <c r="F36" s="114">
        <v>6</v>
      </c>
      <c r="G36" s="114">
        <v>29</v>
      </c>
      <c r="H36" s="114">
        <v>14</v>
      </c>
      <c r="I36" s="140">
        <v>17</v>
      </c>
      <c r="J36" s="115">
        <v>7</v>
      </c>
      <c r="K36" s="116">
        <v>41.176470588235297</v>
      </c>
    </row>
    <row r="37" spans="1:11" ht="14.1" customHeight="1" x14ac:dyDescent="0.2">
      <c r="A37" s="306">
        <v>42</v>
      </c>
      <c r="B37" s="307" t="s">
        <v>256</v>
      </c>
      <c r="C37" s="308"/>
      <c r="D37" s="113" t="s">
        <v>513</v>
      </c>
      <c r="E37" s="115" t="s">
        <v>513</v>
      </c>
      <c r="F37" s="114">
        <v>3</v>
      </c>
      <c r="G37" s="114">
        <v>4</v>
      </c>
      <c r="H37" s="114">
        <v>4</v>
      </c>
      <c r="I37" s="140" t="s">
        <v>513</v>
      </c>
      <c r="J37" s="115" t="s">
        <v>513</v>
      </c>
      <c r="K37" s="116" t="s">
        <v>513</v>
      </c>
    </row>
    <row r="38" spans="1:11" ht="14.1" customHeight="1" x14ac:dyDescent="0.2">
      <c r="A38" s="306">
        <v>43</v>
      </c>
      <c r="B38" s="307" t="s">
        <v>257</v>
      </c>
      <c r="C38" s="308"/>
      <c r="D38" s="113">
        <v>0.23507287259050305</v>
      </c>
      <c r="E38" s="115">
        <v>5</v>
      </c>
      <c r="F38" s="114">
        <v>7</v>
      </c>
      <c r="G38" s="114">
        <v>3</v>
      </c>
      <c r="H38" s="114">
        <v>6</v>
      </c>
      <c r="I38" s="140">
        <v>6</v>
      </c>
      <c r="J38" s="115">
        <v>-1</v>
      </c>
      <c r="K38" s="116">
        <v>-16.666666666666668</v>
      </c>
    </row>
    <row r="39" spans="1:11" ht="14.1" customHeight="1" x14ac:dyDescent="0.2">
      <c r="A39" s="306">
        <v>51</v>
      </c>
      <c r="B39" s="307" t="s">
        <v>258</v>
      </c>
      <c r="C39" s="308"/>
      <c r="D39" s="113">
        <v>3.9022096850023509</v>
      </c>
      <c r="E39" s="115">
        <v>83</v>
      </c>
      <c r="F39" s="114">
        <v>104</v>
      </c>
      <c r="G39" s="114">
        <v>147</v>
      </c>
      <c r="H39" s="114">
        <v>122</v>
      </c>
      <c r="I39" s="140">
        <v>116</v>
      </c>
      <c r="J39" s="115">
        <v>-33</v>
      </c>
      <c r="K39" s="116">
        <v>-28.448275862068964</v>
      </c>
    </row>
    <row r="40" spans="1:11" ht="14.1" customHeight="1" x14ac:dyDescent="0.2">
      <c r="A40" s="306" t="s">
        <v>259</v>
      </c>
      <c r="B40" s="307" t="s">
        <v>260</v>
      </c>
      <c r="C40" s="308"/>
      <c r="D40" s="113">
        <v>3.244005641748942</v>
      </c>
      <c r="E40" s="115">
        <v>69</v>
      </c>
      <c r="F40" s="114">
        <v>69</v>
      </c>
      <c r="G40" s="114">
        <v>130</v>
      </c>
      <c r="H40" s="114">
        <v>115</v>
      </c>
      <c r="I40" s="140">
        <v>102</v>
      </c>
      <c r="J40" s="115">
        <v>-33</v>
      </c>
      <c r="K40" s="116">
        <v>-32.352941176470587</v>
      </c>
    </row>
    <row r="41" spans="1:11" ht="14.1" customHeight="1" x14ac:dyDescent="0.2">
      <c r="A41" s="306"/>
      <c r="B41" s="307" t="s">
        <v>261</v>
      </c>
      <c r="C41" s="308"/>
      <c r="D41" s="113">
        <v>2.8208744710860367</v>
      </c>
      <c r="E41" s="115">
        <v>60</v>
      </c>
      <c r="F41" s="114">
        <v>55</v>
      </c>
      <c r="G41" s="114">
        <v>123</v>
      </c>
      <c r="H41" s="114">
        <v>104</v>
      </c>
      <c r="I41" s="140">
        <v>91</v>
      </c>
      <c r="J41" s="115">
        <v>-31</v>
      </c>
      <c r="K41" s="116">
        <v>-34.065934065934066</v>
      </c>
    </row>
    <row r="42" spans="1:11" ht="14.1" customHeight="1" x14ac:dyDescent="0.2">
      <c r="A42" s="306">
        <v>52</v>
      </c>
      <c r="B42" s="307" t="s">
        <v>262</v>
      </c>
      <c r="C42" s="308"/>
      <c r="D42" s="113">
        <v>6.3469675599435824</v>
      </c>
      <c r="E42" s="115">
        <v>135</v>
      </c>
      <c r="F42" s="114">
        <v>67</v>
      </c>
      <c r="G42" s="114">
        <v>87</v>
      </c>
      <c r="H42" s="114">
        <v>94</v>
      </c>
      <c r="I42" s="140">
        <v>152</v>
      </c>
      <c r="J42" s="115">
        <v>-17</v>
      </c>
      <c r="K42" s="116">
        <v>-11.184210526315789</v>
      </c>
    </row>
    <row r="43" spans="1:11" ht="14.1" customHeight="1" x14ac:dyDescent="0.2">
      <c r="A43" s="306" t="s">
        <v>263</v>
      </c>
      <c r="B43" s="307" t="s">
        <v>264</v>
      </c>
      <c r="C43" s="308"/>
      <c r="D43" s="113">
        <v>4.4193700047014577</v>
      </c>
      <c r="E43" s="115">
        <v>94</v>
      </c>
      <c r="F43" s="114">
        <v>55</v>
      </c>
      <c r="G43" s="114">
        <v>71</v>
      </c>
      <c r="H43" s="114">
        <v>78</v>
      </c>
      <c r="I43" s="140">
        <v>114</v>
      </c>
      <c r="J43" s="115">
        <v>-20</v>
      </c>
      <c r="K43" s="116">
        <v>-17.543859649122808</v>
      </c>
    </row>
    <row r="44" spans="1:11" ht="14.1" customHeight="1" x14ac:dyDescent="0.2">
      <c r="A44" s="306">
        <v>53</v>
      </c>
      <c r="B44" s="307" t="s">
        <v>265</v>
      </c>
      <c r="C44" s="308"/>
      <c r="D44" s="113">
        <v>3.3380347907851435</v>
      </c>
      <c r="E44" s="115">
        <v>71</v>
      </c>
      <c r="F44" s="114">
        <v>24</v>
      </c>
      <c r="G44" s="114">
        <v>48</v>
      </c>
      <c r="H44" s="114">
        <v>37</v>
      </c>
      <c r="I44" s="140">
        <v>29</v>
      </c>
      <c r="J44" s="115">
        <v>42</v>
      </c>
      <c r="K44" s="116">
        <v>144.82758620689654</v>
      </c>
    </row>
    <row r="45" spans="1:11" ht="14.1" customHeight="1" x14ac:dyDescent="0.2">
      <c r="A45" s="306" t="s">
        <v>266</v>
      </c>
      <c r="B45" s="307" t="s">
        <v>267</v>
      </c>
      <c r="C45" s="308"/>
      <c r="D45" s="113">
        <v>3.244005641748942</v>
      </c>
      <c r="E45" s="115">
        <v>69</v>
      </c>
      <c r="F45" s="114">
        <v>24</v>
      </c>
      <c r="G45" s="114">
        <v>46</v>
      </c>
      <c r="H45" s="114">
        <v>37</v>
      </c>
      <c r="I45" s="140">
        <v>28</v>
      </c>
      <c r="J45" s="115">
        <v>41</v>
      </c>
      <c r="K45" s="116">
        <v>146.42857142857142</v>
      </c>
    </row>
    <row r="46" spans="1:11" ht="14.1" customHeight="1" x14ac:dyDescent="0.2">
      <c r="A46" s="306">
        <v>54</v>
      </c>
      <c r="B46" s="307" t="s">
        <v>268</v>
      </c>
      <c r="C46" s="308"/>
      <c r="D46" s="113">
        <v>5.3596614950634693</v>
      </c>
      <c r="E46" s="115">
        <v>114</v>
      </c>
      <c r="F46" s="114">
        <v>49</v>
      </c>
      <c r="G46" s="114">
        <v>66</v>
      </c>
      <c r="H46" s="114">
        <v>59</v>
      </c>
      <c r="I46" s="140">
        <v>61</v>
      </c>
      <c r="J46" s="115">
        <v>53</v>
      </c>
      <c r="K46" s="116">
        <v>86.885245901639351</v>
      </c>
    </row>
    <row r="47" spans="1:11" ht="14.1" customHeight="1" x14ac:dyDescent="0.2">
      <c r="A47" s="306">
        <v>61</v>
      </c>
      <c r="B47" s="307" t="s">
        <v>269</v>
      </c>
      <c r="C47" s="308"/>
      <c r="D47" s="113">
        <v>1.3164080865068171</v>
      </c>
      <c r="E47" s="115">
        <v>28</v>
      </c>
      <c r="F47" s="114">
        <v>11</v>
      </c>
      <c r="G47" s="114">
        <v>23</v>
      </c>
      <c r="H47" s="114">
        <v>15</v>
      </c>
      <c r="I47" s="140">
        <v>19</v>
      </c>
      <c r="J47" s="115">
        <v>9</v>
      </c>
      <c r="K47" s="116">
        <v>47.368421052631582</v>
      </c>
    </row>
    <row r="48" spans="1:11" ht="14.1" customHeight="1" x14ac:dyDescent="0.2">
      <c r="A48" s="306">
        <v>62</v>
      </c>
      <c r="B48" s="307" t="s">
        <v>270</v>
      </c>
      <c r="C48" s="308"/>
      <c r="D48" s="113">
        <v>8.0394922425952053</v>
      </c>
      <c r="E48" s="115">
        <v>171</v>
      </c>
      <c r="F48" s="114">
        <v>115</v>
      </c>
      <c r="G48" s="114">
        <v>171</v>
      </c>
      <c r="H48" s="114">
        <v>120</v>
      </c>
      <c r="I48" s="140">
        <v>92</v>
      </c>
      <c r="J48" s="115">
        <v>79</v>
      </c>
      <c r="K48" s="116">
        <v>85.869565217391298</v>
      </c>
    </row>
    <row r="49" spans="1:11" ht="14.1" customHeight="1" x14ac:dyDescent="0.2">
      <c r="A49" s="306">
        <v>63</v>
      </c>
      <c r="B49" s="307" t="s">
        <v>271</v>
      </c>
      <c r="C49" s="308"/>
      <c r="D49" s="113">
        <v>3.6671368124118477</v>
      </c>
      <c r="E49" s="115">
        <v>78</v>
      </c>
      <c r="F49" s="114">
        <v>72</v>
      </c>
      <c r="G49" s="114">
        <v>89</v>
      </c>
      <c r="H49" s="114">
        <v>71</v>
      </c>
      <c r="I49" s="140">
        <v>73</v>
      </c>
      <c r="J49" s="115">
        <v>5</v>
      </c>
      <c r="K49" s="116">
        <v>6.8493150684931505</v>
      </c>
    </row>
    <row r="50" spans="1:11" ht="14.1" customHeight="1" x14ac:dyDescent="0.2">
      <c r="A50" s="306" t="s">
        <v>272</v>
      </c>
      <c r="B50" s="307" t="s">
        <v>273</v>
      </c>
      <c r="C50" s="308"/>
      <c r="D50" s="113">
        <v>0.56417489421720735</v>
      </c>
      <c r="E50" s="115">
        <v>12</v>
      </c>
      <c r="F50" s="114">
        <v>3</v>
      </c>
      <c r="G50" s="114">
        <v>14</v>
      </c>
      <c r="H50" s="114">
        <v>13</v>
      </c>
      <c r="I50" s="140">
        <v>7</v>
      </c>
      <c r="J50" s="115">
        <v>5</v>
      </c>
      <c r="K50" s="116">
        <v>71.428571428571431</v>
      </c>
    </row>
    <row r="51" spans="1:11" ht="14.1" customHeight="1" x14ac:dyDescent="0.2">
      <c r="A51" s="306" t="s">
        <v>274</v>
      </c>
      <c r="B51" s="307" t="s">
        <v>275</v>
      </c>
      <c r="C51" s="308"/>
      <c r="D51" s="113">
        <v>2.8678890456041373</v>
      </c>
      <c r="E51" s="115">
        <v>61</v>
      </c>
      <c r="F51" s="114">
        <v>65</v>
      </c>
      <c r="G51" s="114">
        <v>69</v>
      </c>
      <c r="H51" s="114">
        <v>52</v>
      </c>
      <c r="I51" s="140">
        <v>63</v>
      </c>
      <c r="J51" s="115">
        <v>-2</v>
      </c>
      <c r="K51" s="116">
        <v>-3.1746031746031744</v>
      </c>
    </row>
    <row r="52" spans="1:11" ht="14.1" customHeight="1" x14ac:dyDescent="0.2">
      <c r="A52" s="306">
        <v>71</v>
      </c>
      <c r="B52" s="307" t="s">
        <v>276</v>
      </c>
      <c r="C52" s="308"/>
      <c r="D52" s="113">
        <v>6.5350258580159846</v>
      </c>
      <c r="E52" s="115">
        <v>139</v>
      </c>
      <c r="F52" s="114">
        <v>87</v>
      </c>
      <c r="G52" s="114">
        <v>141</v>
      </c>
      <c r="H52" s="114">
        <v>124</v>
      </c>
      <c r="I52" s="140">
        <v>113</v>
      </c>
      <c r="J52" s="115">
        <v>26</v>
      </c>
      <c r="K52" s="116">
        <v>23.008849557522122</v>
      </c>
    </row>
    <row r="53" spans="1:11" ht="14.1" customHeight="1" x14ac:dyDescent="0.2">
      <c r="A53" s="306" t="s">
        <v>277</v>
      </c>
      <c r="B53" s="307" t="s">
        <v>278</v>
      </c>
      <c r="C53" s="308"/>
      <c r="D53" s="113">
        <v>1.9275975552421249</v>
      </c>
      <c r="E53" s="115">
        <v>41</v>
      </c>
      <c r="F53" s="114">
        <v>20</v>
      </c>
      <c r="G53" s="114">
        <v>36</v>
      </c>
      <c r="H53" s="114">
        <v>29</v>
      </c>
      <c r="I53" s="140">
        <v>18</v>
      </c>
      <c r="J53" s="115">
        <v>23</v>
      </c>
      <c r="K53" s="116">
        <v>127.77777777777777</v>
      </c>
    </row>
    <row r="54" spans="1:11" ht="14.1" customHeight="1" x14ac:dyDescent="0.2">
      <c r="A54" s="306" t="s">
        <v>279</v>
      </c>
      <c r="B54" s="307" t="s">
        <v>280</v>
      </c>
      <c r="C54" s="308"/>
      <c r="D54" s="113">
        <v>4.0432534085566525</v>
      </c>
      <c r="E54" s="115">
        <v>86</v>
      </c>
      <c r="F54" s="114">
        <v>55</v>
      </c>
      <c r="G54" s="114">
        <v>86</v>
      </c>
      <c r="H54" s="114">
        <v>88</v>
      </c>
      <c r="I54" s="140">
        <v>82</v>
      </c>
      <c r="J54" s="115">
        <v>4</v>
      </c>
      <c r="K54" s="116">
        <v>4.8780487804878048</v>
      </c>
    </row>
    <row r="55" spans="1:11" ht="14.1" customHeight="1" x14ac:dyDescent="0.2">
      <c r="A55" s="306">
        <v>72</v>
      </c>
      <c r="B55" s="307" t="s">
        <v>281</v>
      </c>
      <c r="C55" s="308"/>
      <c r="D55" s="113">
        <v>1.222378937470616</v>
      </c>
      <c r="E55" s="115">
        <v>26</v>
      </c>
      <c r="F55" s="114">
        <v>16</v>
      </c>
      <c r="G55" s="114">
        <v>53</v>
      </c>
      <c r="H55" s="114">
        <v>29</v>
      </c>
      <c r="I55" s="140">
        <v>28</v>
      </c>
      <c r="J55" s="115">
        <v>-2</v>
      </c>
      <c r="K55" s="116">
        <v>-7.1428571428571432</v>
      </c>
    </row>
    <row r="56" spans="1:11" ht="14.1" customHeight="1" x14ac:dyDescent="0.2">
      <c r="A56" s="306" t="s">
        <v>282</v>
      </c>
      <c r="B56" s="307" t="s">
        <v>283</v>
      </c>
      <c r="C56" s="308"/>
      <c r="D56" s="113" t="s">
        <v>513</v>
      </c>
      <c r="E56" s="115" t="s">
        <v>513</v>
      </c>
      <c r="F56" s="114" t="s">
        <v>513</v>
      </c>
      <c r="G56" s="114">
        <v>16</v>
      </c>
      <c r="H56" s="114">
        <v>9</v>
      </c>
      <c r="I56" s="140">
        <v>5</v>
      </c>
      <c r="J56" s="115" t="s">
        <v>513</v>
      </c>
      <c r="K56" s="116" t="s">
        <v>513</v>
      </c>
    </row>
    <row r="57" spans="1:11" ht="14.1" customHeight="1" x14ac:dyDescent="0.2">
      <c r="A57" s="306" t="s">
        <v>284</v>
      </c>
      <c r="B57" s="307" t="s">
        <v>285</v>
      </c>
      <c r="C57" s="308"/>
      <c r="D57" s="113">
        <v>0.94029149036201221</v>
      </c>
      <c r="E57" s="115">
        <v>20</v>
      </c>
      <c r="F57" s="114">
        <v>10</v>
      </c>
      <c r="G57" s="114">
        <v>16</v>
      </c>
      <c r="H57" s="114">
        <v>13</v>
      </c>
      <c r="I57" s="140">
        <v>19</v>
      </c>
      <c r="J57" s="115">
        <v>1</v>
      </c>
      <c r="K57" s="116">
        <v>5.2631578947368425</v>
      </c>
    </row>
    <row r="58" spans="1:11" ht="14.1" customHeight="1" x14ac:dyDescent="0.2">
      <c r="A58" s="306">
        <v>73</v>
      </c>
      <c r="B58" s="307" t="s">
        <v>286</v>
      </c>
      <c r="C58" s="308"/>
      <c r="D58" s="113">
        <v>1.9746121297602257</v>
      </c>
      <c r="E58" s="115">
        <v>42</v>
      </c>
      <c r="F58" s="114">
        <v>18</v>
      </c>
      <c r="G58" s="114">
        <v>42</v>
      </c>
      <c r="H58" s="114">
        <v>19</v>
      </c>
      <c r="I58" s="140">
        <v>31</v>
      </c>
      <c r="J58" s="115">
        <v>11</v>
      </c>
      <c r="K58" s="116">
        <v>35.483870967741936</v>
      </c>
    </row>
    <row r="59" spans="1:11" ht="14.1" customHeight="1" x14ac:dyDescent="0.2">
      <c r="A59" s="306" t="s">
        <v>287</v>
      </c>
      <c r="B59" s="307" t="s">
        <v>288</v>
      </c>
      <c r="C59" s="308"/>
      <c r="D59" s="113">
        <v>1.7395392571697226</v>
      </c>
      <c r="E59" s="115">
        <v>37</v>
      </c>
      <c r="F59" s="114">
        <v>15</v>
      </c>
      <c r="G59" s="114">
        <v>41</v>
      </c>
      <c r="H59" s="114">
        <v>16</v>
      </c>
      <c r="I59" s="140">
        <v>18</v>
      </c>
      <c r="J59" s="115">
        <v>19</v>
      </c>
      <c r="K59" s="116">
        <v>105.55555555555556</v>
      </c>
    </row>
    <row r="60" spans="1:11" ht="14.1" customHeight="1" x14ac:dyDescent="0.2">
      <c r="A60" s="306">
        <v>81</v>
      </c>
      <c r="B60" s="307" t="s">
        <v>289</v>
      </c>
      <c r="C60" s="308"/>
      <c r="D60" s="113">
        <v>9.8260460742830276</v>
      </c>
      <c r="E60" s="115">
        <v>209</v>
      </c>
      <c r="F60" s="114">
        <v>220</v>
      </c>
      <c r="G60" s="114">
        <v>168</v>
      </c>
      <c r="H60" s="114">
        <v>207</v>
      </c>
      <c r="I60" s="140">
        <v>170</v>
      </c>
      <c r="J60" s="115">
        <v>39</v>
      </c>
      <c r="K60" s="116">
        <v>22.941176470588236</v>
      </c>
    </row>
    <row r="61" spans="1:11" ht="14.1" customHeight="1" x14ac:dyDescent="0.2">
      <c r="A61" s="306" t="s">
        <v>290</v>
      </c>
      <c r="B61" s="307" t="s">
        <v>291</v>
      </c>
      <c r="C61" s="308"/>
      <c r="D61" s="113">
        <v>0.94029149036201221</v>
      </c>
      <c r="E61" s="115">
        <v>20</v>
      </c>
      <c r="F61" s="114">
        <v>12</v>
      </c>
      <c r="G61" s="114">
        <v>31</v>
      </c>
      <c r="H61" s="114">
        <v>33</v>
      </c>
      <c r="I61" s="140">
        <v>21</v>
      </c>
      <c r="J61" s="115">
        <v>-1</v>
      </c>
      <c r="K61" s="116">
        <v>-4.7619047619047619</v>
      </c>
    </row>
    <row r="62" spans="1:11" ht="14.1" customHeight="1" x14ac:dyDescent="0.2">
      <c r="A62" s="306" t="s">
        <v>292</v>
      </c>
      <c r="B62" s="307" t="s">
        <v>293</v>
      </c>
      <c r="C62" s="308"/>
      <c r="D62" s="113">
        <v>2.9619181946403383</v>
      </c>
      <c r="E62" s="115">
        <v>63</v>
      </c>
      <c r="F62" s="114">
        <v>123</v>
      </c>
      <c r="G62" s="114">
        <v>47</v>
      </c>
      <c r="H62" s="114">
        <v>78</v>
      </c>
      <c r="I62" s="140">
        <v>45</v>
      </c>
      <c r="J62" s="115">
        <v>18</v>
      </c>
      <c r="K62" s="116">
        <v>40</v>
      </c>
    </row>
    <row r="63" spans="1:11" ht="14.1" customHeight="1" x14ac:dyDescent="0.2">
      <c r="A63" s="306"/>
      <c r="B63" s="307" t="s">
        <v>294</v>
      </c>
      <c r="C63" s="308"/>
      <c r="D63" s="113">
        <v>2.8208744710860367</v>
      </c>
      <c r="E63" s="115">
        <v>60</v>
      </c>
      <c r="F63" s="114">
        <v>113</v>
      </c>
      <c r="G63" s="114">
        <v>44</v>
      </c>
      <c r="H63" s="114">
        <v>74</v>
      </c>
      <c r="I63" s="140">
        <v>40</v>
      </c>
      <c r="J63" s="115">
        <v>20</v>
      </c>
      <c r="K63" s="116">
        <v>50</v>
      </c>
    </row>
    <row r="64" spans="1:11" ht="14.1" customHeight="1" x14ac:dyDescent="0.2">
      <c r="A64" s="306" t="s">
        <v>295</v>
      </c>
      <c r="B64" s="307" t="s">
        <v>296</v>
      </c>
      <c r="C64" s="308"/>
      <c r="D64" s="113">
        <v>4.795486600846262</v>
      </c>
      <c r="E64" s="115">
        <v>102</v>
      </c>
      <c r="F64" s="114">
        <v>75</v>
      </c>
      <c r="G64" s="114">
        <v>62</v>
      </c>
      <c r="H64" s="114">
        <v>71</v>
      </c>
      <c r="I64" s="140">
        <v>79</v>
      </c>
      <c r="J64" s="115">
        <v>23</v>
      </c>
      <c r="K64" s="116">
        <v>29.11392405063291</v>
      </c>
    </row>
    <row r="65" spans="1:11" ht="14.1" customHeight="1" x14ac:dyDescent="0.2">
      <c r="A65" s="306" t="s">
        <v>297</v>
      </c>
      <c r="B65" s="307" t="s">
        <v>298</v>
      </c>
      <c r="C65" s="308"/>
      <c r="D65" s="113">
        <v>0.37611659614480492</v>
      </c>
      <c r="E65" s="115">
        <v>8</v>
      </c>
      <c r="F65" s="114">
        <v>3</v>
      </c>
      <c r="G65" s="114">
        <v>13</v>
      </c>
      <c r="H65" s="114">
        <v>9</v>
      </c>
      <c r="I65" s="140">
        <v>12</v>
      </c>
      <c r="J65" s="115">
        <v>-4</v>
      </c>
      <c r="K65" s="116">
        <v>-33.333333333333336</v>
      </c>
    </row>
    <row r="66" spans="1:11" ht="14.1" customHeight="1" x14ac:dyDescent="0.2">
      <c r="A66" s="306">
        <v>82</v>
      </c>
      <c r="B66" s="307" t="s">
        <v>299</v>
      </c>
      <c r="C66" s="308"/>
      <c r="D66" s="113">
        <v>2.7738598965679362</v>
      </c>
      <c r="E66" s="115">
        <v>59</v>
      </c>
      <c r="F66" s="114">
        <v>73</v>
      </c>
      <c r="G66" s="114">
        <v>58</v>
      </c>
      <c r="H66" s="114">
        <v>45</v>
      </c>
      <c r="I66" s="140">
        <v>58</v>
      </c>
      <c r="J66" s="115">
        <v>1</v>
      </c>
      <c r="K66" s="116">
        <v>1.7241379310344827</v>
      </c>
    </row>
    <row r="67" spans="1:11" ht="14.1" customHeight="1" x14ac:dyDescent="0.2">
      <c r="A67" s="306" t="s">
        <v>300</v>
      </c>
      <c r="B67" s="307" t="s">
        <v>301</v>
      </c>
      <c r="C67" s="308"/>
      <c r="D67" s="113">
        <v>1.5984955336154207</v>
      </c>
      <c r="E67" s="115">
        <v>34</v>
      </c>
      <c r="F67" s="114">
        <v>53</v>
      </c>
      <c r="G67" s="114">
        <v>35</v>
      </c>
      <c r="H67" s="114">
        <v>35</v>
      </c>
      <c r="I67" s="140">
        <v>37</v>
      </c>
      <c r="J67" s="115">
        <v>-3</v>
      </c>
      <c r="K67" s="116">
        <v>-8.1081081081081088</v>
      </c>
    </row>
    <row r="68" spans="1:11" ht="14.1" customHeight="1" x14ac:dyDescent="0.2">
      <c r="A68" s="306" t="s">
        <v>302</v>
      </c>
      <c r="B68" s="307" t="s">
        <v>303</v>
      </c>
      <c r="C68" s="308"/>
      <c r="D68" s="113">
        <v>0.84626234132581102</v>
      </c>
      <c r="E68" s="115">
        <v>18</v>
      </c>
      <c r="F68" s="114">
        <v>9</v>
      </c>
      <c r="G68" s="114">
        <v>13</v>
      </c>
      <c r="H68" s="114">
        <v>7</v>
      </c>
      <c r="I68" s="140">
        <v>13</v>
      </c>
      <c r="J68" s="115">
        <v>5</v>
      </c>
      <c r="K68" s="116">
        <v>38.46153846153846</v>
      </c>
    </row>
    <row r="69" spans="1:11" ht="14.1" customHeight="1" x14ac:dyDescent="0.2">
      <c r="A69" s="306">
        <v>83</v>
      </c>
      <c r="B69" s="307" t="s">
        <v>304</v>
      </c>
      <c r="C69" s="308"/>
      <c r="D69" s="113">
        <v>3.996238834038552</v>
      </c>
      <c r="E69" s="115">
        <v>85</v>
      </c>
      <c r="F69" s="114">
        <v>90</v>
      </c>
      <c r="G69" s="114">
        <v>150</v>
      </c>
      <c r="H69" s="114">
        <v>110</v>
      </c>
      <c r="I69" s="140">
        <v>105</v>
      </c>
      <c r="J69" s="115">
        <v>-20</v>
      </c>
      <c r="K69" s="116">
        <v>-19.047619047619047</v>
      </c>
    </row>
    <row r="70" spans="1:11" ht="14.1" customHeight="1" x14ac:dyDescent="0.2">
      <c r="A70" s="306" t="s">
        <v>305</v>
      </c>
      <c r="B70" s="307" t="s">
        <v>306</v>
      </c>
      <c r="C70" s="308"/>
      <c r="D70" s="113">
        <v>2.9619181946403383</v>
      </c>
      <c r="E70" s="115">
        <v>63</v>
      </c>
      <c r="F70" s="114">
        <v>59</v>
      </c>
      <c r="G70" s="114">
        <v>132</v>
      </c>
      <c r="H70" s="114">
        <v>77</v>
      </c>
      <c r="I70" s="140">
        <v>77</v>
      </c>
      <c r="J70" s="115">
        <v>-14</v>
      </c>
      <c r="K70" s="116">
        <v>-18.181818181818183</v>
      </c>
    </row>
    <row r="71" spans="1:11" ht="14.1" customHeight="1" x14ac:dyDescent="0.2">
      <c r="A71" s="306"/>
      <c r="B71" s="307" t="s">
        <v>307</v>
      </c>
      <c r="C71" s="308"/>
      <c r="D71" s="113">
        <v>1.8805829807240244</v>
      </c>
      <c r="E71" s="115">
        <v>40</v>
      </c>
      <c r="F71" s="114">
        <v>46</v>
      </c>
      <c r="G71" s="114">
        <v>85</v>
      </c>
      <c r="H71" s="114">
        <v>63</v>
      </c>
      <c r="I71" s="140">
        <v>47</v>
      </c>
      <c r="J71" s="115">
        <v>-7</v>
      </c>
      <c r="K71" s="116">
        <v>-14.893617021276595</v>
      </c>
    </row>
    <row r="72" spans="1:11" ht="14.1" customHeight="1" x14ac:dyDescent="0.2">
      <c r="A72" s="306">
        <v>84</v>
      </c>
      <c r="B72" s="307" t="s">
        <v>308</v>
      </c>
      <c r="C72" s="308"/>
      <c r="D72" s="113">
        <v>1.7395392571697226</v>
      </c>
      <c r="E72" s="115">
        <v>37</v>
      </c>
      <c r="F72" s="114">
        <v>22</v>
      </c>
      <c r="G72" s="114">
        <v>43</v>
      </c>
      <c r="H72" s="114">
        <v>22</v>
      </c>
      <c r="I72" s="140">
        <v>30</v>
      </c>
      <c r="J72" s="115">
        <v>7</v>
      </c>
      <c r="K72" s="116">
        <v>23.333333333333332</v>
      </c>
    </row>
    <row r="73" spans="1:11" ht="14.1" customHeight="1" x14ac:dyDescent="0.2">
      <c r="A73" s="306" t="s">
        <v>309</v>
      </c>
      <c r="B73" s="307" t="s">
        <v>310</v>
      </c>
      <c r="C73" s="308"/>
      <c r="D73" s="113">
        <v>1.0343206393982134</v>
      </c>
      <c r="E73" s="115">
        <v>22</v>
      </c>
      <c r="F73" s="114">
        <v>15</v>
      </c>
      <c r="G73" s="114">
        <v>32</v>
      </c>
      <c r="H73" s="114">
        <v>10</v>
      </c>
      <c r="I73" s="140">
        <v>16</v>
      </c>
      <c r="J73" s="115">
        <v>6</v>
      </c>
      <c r="K73" s="116">
        <v>37.5</v>
      </c>
    </row>
    <row r="74" spans="1:11" ht="14.1" customHeight="1" x14ac:dyDescent="0.2">
      <c r="A74" s="306" t="s">
        <v>311</v>
      </c>
      <c r="B74" s="307" t="s">
        <v>312</v>
      </c>
      <c r="C74" s="308"/>
      <c r="D74" s="113">
        <v>0.14104372355430184</v>
      </c>
      <c r="E74" s="115">
        <v>3</v>
      </c>
      <c r="F74" s="114" t="s">
        <v>513</v>
      </c>
      <c r="G74" s="114">
        <v>7</v>
      </c>
      <c r="H74" s="114" t="s">
        <v>513</v>
      </c>
      <c r="I74" s="140">
        <v>6</v>
      </c>
      <c r="J74" s="115">
        <v>-3</v>
      </c>
      <c r="K74" s="116">
        <v>-50</v>
      </c>
    </row>
    <row r="75" spans="1:11" ht="14.1" customHeight="1" x14ac:dyDescent="0.2">
      <c r="A75" s="306" t="s">
        <v>313</v>
      </c>
      <c r="B75" s="307" t="s">
        <v>314</v>
      </c>
      <c r="C75" s="308"/>
      <c r="D75" s="113">
        <v>0</v>
      </c>
      <c r="E75" s="115">
        <v>0</v>
      </c>
      <c r="F75" s="114" t="s">
        <v>513</v>
      </c>
      <c r="G75" s="114">
        <v>0</v>
      </c>
      <c r="H75" s="114">
        <v>0</v>
      </c>
      <c r="I75" s="140">
        <v>0</v>
      </c>
      <c r="J75" s="115">
        <v>0</v>
      </c>
      <c r="K75" s="116">
        <v>0</v>
      </c>
    </row>
    <row r="76" spans="1:11" ht="14.1" customHeight="1" x14ac:dyDescent="0.2">
      <c r="A76" s="306">
        <v>91</v>
      </c>
      <c r="B76" s="307" t="s">
        <v>315</v>
      </c>
      <c r="C76" s="308"/>
      <c r="D76" s="113">
        <v>0.23507287259050305</v>
      </c>
      <c r="E76" s="115">
        <v>5</v>
      </c>
      <c r="F76" s="114" t="s">
        <v>513</v>
      </c>
      <c r="G76" s="114">
        <v>7</v>
      </c>
      <c r="H76" s="114" t="s">
        <v>513</v>
      </c>
      <c r="I76" s="140">
        <v>0</v>
      </c>
      <c r="J76" s="115">
        <v>5</v>
      </c>
      <c r="K76" s="116" t="s">
        <v>514</v>
      </c>
    </row>
    <row r="77" spans="1:11" ht="14.1" customHeight="1" x14ac:dyDescent="0.2">
      <c r="A77" s="306">
        <v>92</v>
      </c>
      <c r="B77" s="307" t="s">
        <v>316</v>
      </c>
      <c r="C77" s="308"/>
      <c r="D77" s="113">
        <v>0.23507287259050305</v>
      </c>
      <c r="E77" s="115">
        <v>5</v>
      </c>
      <c r="F77" s="114" t="s">
        <v>513</v>
      </c>
      <c r="G77" s="114">
        <v>3</v>
      </c>
      <c r="H77" s="114" t="s">
        <v>513</v>
      </c>
      <c r="I77" s="140">
        <v>4</v>
      </c>
      <c r="J77" s="115">
        <v>1</v>
      </c>
      <c r="K77" s="116">
        <v>25</v>
      </c>
    </row>
    <row r="78" spans="1:11" ht="14.1" customHeight="1" x14ac:dyDescent="0.2">
      <c r="A78" s="306">
        <v>93</v>
      </c>
      <c r="B78" s="307" t="s">
        <v>317</v>
      </c>
      <c r="C78" s="308"/>
      <c r="D78" s="113">
        <v>0</v>
      </c>
      <c r="E78" s="115">
        <v>0</v>
      </c>
      <c r="F78" s="114">
        <v>0</v>
      </c>
      <c r="G78" s="114" t="s">
        <v>513</v>
      </c>
      <c r="H78" s="114">
        <v>0</v>
      </c>
      <c r="I78" s="140">
        <v>0</v>
      </c>
      <c r="J78" s="115">
        <v>0</v>
      </c>
      <c r="K78" s="116">
        <v>0</v>
      </c>
    </row>
    <row r="79" spans="1:11" ht="14.1" customHeight="1" x14ac:dyDescent="0.2">
      <c r="A79" s="306">
        <v>94</v>
      </c>
      <c r="B79" s="307" t="s">
        <v>318</v>
      </c>
      <c r="C79" s="308"/>
      <c r="D79" s="113" t="s">
        <v>513</v>
      </c>
      <c r="E79" s="115" t="s">
        <v>513</v>
      </c>
      <c r="F79" s="114">
        <v>0</v>
      </c>
      <c r="G79" s="114">
        <v>0</v>
      </c>
      <c r="H79" s="114">
        <v>5</v>
      </c>
      <c r="I79" s="140">
        <v>4</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0.65820404325340853</v>
      </c>
      <c r="E81" s="143">
        <v>14</v>
      </c>
      <c r="F81" s="144">
        <v>33</v>
      </c>
      <c r="G81" s="144">
        <v>32</v>
      </c>
      <c r="H81" s="144">
        <v>13</v>
      </c>
      <c r="I81" s="145">
        <v>12</v>
      </c>
      <c r="J81" s="143">
        <v>2</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1975</v>
      </c>
      <c r="E11" s="114">
        <v>1799</v>
      </c>
      <c r="F11" s="114">
        <v>1837</v>
      </c>
      <c r="G11" s="114">
        <v>1558</v>
      </c>
      <c r="H11" s="140">
        <v>1931</v>
      </c>
      <c r="I11" s="115">
        <v>44</v>
      </c>
      <c r="J11" s="116">
        <v>2.278612118073537</v>
      </c>
    </row>
    <row r="12" spans="1:15" s="110" customFormat="1" ht="24.95" customHeight="1" x14ac:dyDescent="0.2">
      <c r="A12" s="193" t="s">
        <v>132</v>
      </c>
      <c r="B12" s="194" t="s">
        <v>133</v>
      </c>
      <c r="C12" s="113">
        <v>6.6835443037974684</v>
      </c>
      <c r="D12" s="115">
        <v>132</v>
      </c>
      <c r="E12" s="114">
        <v>155</v>
      </c>
      <c r="F12" s="114">
        <v>148</v>
      </c>
      <c r="G12" s="114">
        <v>117</v>
      </c>
      <c r="H12" s="140">
        <v>143</v>
      </c>
      <c r="I12" s="115">
        <v>-11</v>
      </c>
      <c r="J12" s="116">
        <v>-7.6923076923076925</v>
      </c>
    </row>
    <row r="13" spans="1:15" s="110" customFormat="1" ht="24.95" customHeight="1" x14ac:dyDescent="0.2">
      <c r="A13" s="193" t="s">
        <v>134</v>
      </c>
      <c r="B13" s="199" t="s">
        <v>214</v>
      </c>
      <c r="C13" s="113">
        <v>1.4177215189873418</v>
      </c>
      <c r="D13" s="115">
        <v>28</v>
      </c>
      <c r="E13" s="114">
        <v>32</v>
      </c>
      <c r="F13" s="114">
        <v>29</v>
      </c>
      <c r="G13" s="114">
        <v>24</v>
      </c>
      <c r="H13" s="140">
        <v>43</v>
      </c>
      <c r="I13" s="115">
        <v>-15</v>
      </c>
      <c r="J13" s="116">
        <v>-34.883720930232556</v>
      </c>
    </row>
    <row r="14" spans="1:15" s="287" customFormat="1" ht="24.95" customHeight="1" x14ac:dyDescent="0.2">
      <c r="A14" s="193" t="s">
        <v>215</v>
      </c>
      <c r="B14" s="199" t="s">
        <v>137</v>
      </c>
      <c r="C14" s="113">
        <v>16.658227848101266</v>
      </c>
      <c r="D14" s="115">
        <v>329</v>
      </c>
      <c r="E14" s="114">
        <v>258</v>
      </c>
      <c r="F14" s="114">
        <v>285</v>
      </c>
      <c r="G14" s="114">
        <v>211</v>
      </c>
      <c r="H14" s="140">
        <v>288</v>
      </c>
      <c r="I14" s="115">
        <v>41</v>
      </c>
      <c r="J14" s="116">
        <v>14.236111111111111</v>
      </c>
      <c r="K14" s="110"/>
      <c r="L14" s="110"/>
      <c r="M14" s="110"/>
      <c r="N14" s="110"/>
      <c r="O14" s="110"/>
    </row>
    <row r="15" spans="1:15" s="110" customFormat="1" ht="24.95" customHeight="1" x14ac:dyDescent="0.2">
      <c r="A15" s="193" t="s">
        <v>216</v>
      </c>
      <c r="B15" s="199" t="s">
        <v>217</v>
      </c>
      <c r="C15" s="113">
        <v>5.9746835443037973</v>
      </c>
      <c r="D15" s="115">
        <v>118</v>
      </c>
      <c r="E15" s="114">
        <v>112</v>
      </c>
      <c r="F15" s="114">
        <v>105</v>
      </c>
      <c r="G15" s="114">
        <v>96</v>
      </c>
      <c r="H15" s="140">
        <v>86</v>
      </c>
      <c r="I15" s="115">
        <v>32</v>
      </c>
      <c r="J15" s="116">
        <v>37.209302325581397</v>
      </c>
    </row>
    <row r="16" spans="1:15" s="287" customFormat="1" ht="24.95" customHeight="1" x14ac:dyDescent="0.2">
      <c r="A16" s="193" t="s">
        <v>218</v>
      </c>
      <c r="B16" s="199" t="s">
        <v>141</v>
      </c>
      <c r="C16" s="113">
        <v>7.3417721518987342</v>
      </c>
      <c r="D16" s="115">
        <v>145</v>
      </c>
      <c r="E16" s="114">
        <v>102</v>
      </c>
      <c r="F16" s="114">
        <v>121</v>
      </c>
      <c r="G16" s="114">
        <v>83</v>
      </c>
      <c r="H16" s="140">
        <v>135</v>
      </c>
      <c r="I16" s="115">
        <v>10</v>
      </c>
      <c r="J16" s="116">
        <v>7.4074074074074074</v>
      </c>
      <c r="K16" s="110"/>
      <c r="L16" s="110"/>
      <c r="M16" s="110"/>
      <c r="N16" s="110"/>
      <c r="O16" s="110"/>
    </row>
    <row r="17" spans="1:15" s="110" customFormat="1" ht="24.95" customHeight="1" x14ac:dyDescent="0.2">
      <c r="A17" s="193" t="s">
        <v>142</v>
      </c>
      <c r="B17" s="199" t="s">
        <v>220</v>
      </c>
      <c r="C17" s="113">
        <v>3.3417721518987342</v>
      </c>
      <c r="D17" s="115">
        <v>66</v>
      </c>
      <c r="E17" s="114">
        <v>44</v>
      </c>
      <c r="F17" s="114">
        <v>59</v>
      </c>
      <c r="G17" s="114">
        <v>32</v>
      </c>
      <c r="H17" s="140">
        <v>67</v>
      </c>
      <c r="I17" s="115">
        <v>-1</v>
      </c>
      <c r="J17" s="116">
        <v>-1.4925373134328359</v>
      </c>
    </row>
    <row r="18" spans="1:15" s="287" customFormat="1" ht="24.95" customHeight="1" x14ac:dyDescent="0.2">
      <c r="A18" s="201" t="s">
        <v>144</v>
      </c>
      <c r="B18" s="202" t="s">
        <v>145</v>
      </c>
      <c r="C18" s="113">
        <v>8</v>
      </c>
      <c r="D18" s="115">
        <v>158</v>
      </c>
      <c r="E18" s="114">
        <v>148</v>
      </c>
      <c r="F18" s="114">
        <v>116</v>
      </c>
      <c r="G18" s="114">
        <v>133</v>
      </c>
      <c r="H18" s="140">
        <v>186</v>
      </c>
      <c r="I18" s="115">
        <v>-28</v>
      </c>
      <c r="J18" s="116">
        <v>-15.053763440860216</v>
      </c>
      <c r="K18" s="110"/>
      <c r="L18" s="110"/>
      <c r="M18" s="110"/>
      <c r="N18" s="110"/>
      <c r="O18" s="110"/>
    </row>
    <row r="19" spans="1:15" s="110" customFormat="1" ht="24.95" customHeight="1" x14ac:dyDescent="0.2">
      <c r="A19" s="193" t="s">
        <v>146</v>
      </c>
      <c r="B19" s="199" t="s">
        <v>147</v>
      </c>
      <c r="C19" s="113">
        <v>12.455696202531646</v>
      </c>
      <c r="D19" s="115">
        <v>246</v>
      </c>
      <c r="E19" s="114">
        <v>174</v>
      </c>
      <c r="F19" s="114">
        <v>271</v>
      </c>
      <c r="G19" s="114">
        <v>176</v>
      </c>
      <c r="H19" s="140">
        <v>223</v>
      </c>
      <c r="I19" s="115">
        <v>23</v>
      </c>
      <c r="J19" s="116">
        <v>10.31390134529148</v>
      </c>
    </row>
    <row r="20" spans="1:15" s="287" customFormat="1" ht="24.95" customHeight="1" x14ac:dyDescent="0.2">
      <c r="A20" s="193" t="s">
        <v>148</v>
      </c>
      <c r="B20" s="199" t="s">
        <v>149</v>
      </c>
      <c r="C20" s="113">
        <v>5.8734177215189876</v>
      </c>
      <c r="D20" s="115">
        <v>116</v>
      </c>
      <c r="E20" s="114">
        <v>76</v>
      </c>
      <c r="F20" s="114">
        <v>78</v>
      </c>
      <c r="G20" s="114">
        <v>88</v>
      </c>
      <c r="H20" s="140">
        <v>120</v>
      </c>
      <c r="I20" s="115">
        <v>-4</v>
      </c>
      <c r="J20" s="116">
        <v>-3.3333333333333335</v>
      </c>
      <c r="K20" s="110"/>
      <c r="L20" s="110"/>
      <c r="M20" s="110"/>
      <c r="N20" s="110"/>
      <c r="O20" s="110"/>
    </row>
    <row r="21" spans="1:15" s="110" customFormat="1" ht="24.95" customHeight="1" x14ac:dyDescent="0.2">
      <c r="A21" s="201" t="s">
        <v>150</v>
      </c>
      <c r="B21" s="202" t="s">
        <v>151</v>
      </c>
      <c r="C21" s="113">
        <v>6.481012658227848</v>
      </c>
      <c r="D21" s="115">
        <v>128</v>
      </c>
      <c r="E21" s="114">
        <v>118</v>
      </c>
      <c r="F21" s="114">
        <v>120</v>
      </c>
      <c r="G21" s="114">
        <v>78</v>
      </c>
      <c r="H21" s="140">
        <v>110</v>
      </c>
      <c r="I21" s="115">
        <v>18</v>
      </c>
      <c r="J21" s="116">
        <v>16.363636363636363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0.4050632911392405</v>
      </c>
      <c r="D23" s="115">
        <v>8</v>
      </c>
      <c r="E23" s="114">
        <v>5</v>
      </c>
      <c r="F23" s="114">
        <v>14</v>
      </c>
      <c r="G23" s="114">
        <v>11</v>
      </c>
      <c r="H23" s="140">
        <v>17</v>
      </c>
      <c r="I23" s="115">
        <v>-9</v>
      </c>
      <c r="J23" s="116">
        <v>-52.941176470588232</v>
      </c>
    </row>
    <row r="24" spans="1:15" s="110" customFormat="1" ht="24.95" customHeight="1" x14ac:dyDescent="0.2">
      <c r="A24" s="193" t="s">
        <v>156</v>
      </c>
      <c r="B24" s="199" t="s">
        <v>221</v>
      </c>
      <c r="C24" s="113">
        <v>3.0886075949367089</v>
      </c>
      <c r="D24" s="115">
        <v>61</v>
      </c>
      <c r="E24" s="114">
        <v>51</v>
      </c>
      <c r="F24" s="114">
        <v>59</v>
      </c>
      <c r="G24" s="114">
        <v>46</v>
      </c>
      <c r="H24" s="140">
        <v>53</v>
      </c>
      <c r="I24" s="115">
        <v>8</v>
      </c>
      <c r="J24" s="116">
        <v>15.09433962264151</v>
      </c>
    </row>
    <row r="25" spans="1:15" s="110" customFormat="1" ht="24.95" customHeight="1" x14ac:dyDescent="0.2">
      <c r="A25" s="193" t="s">
        <v>222</v>
      </c>
      <c r="B25" s="204" t="s">
        <v>159</v>
      </c>
      <c r="C25" s="113">
        <v>7.0886075949367084</v>
      </c>
      <c r="D25" s="115">
        <v>140</v>
      </c>
      <c r="E25" s="114">
        <v>121</v>
      </c>
      <c r="F25" s="114">
        <v>119</v>
      </c>
      <c r="G25" s="114">
        <v>126</v>
      </c>
      <c r="H25" s="140">
        <v>136</v>
      </c>
      <c r="I25" s="115">
        <v>4</v>
      </c>
      <c r="J25" s="116">
        <v>2.9411764705882355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2.6329113924050631</v>
      </c>
      <c r="D27" s="115">
        <v>52</v>
      </c>
      <c r="E27" s="114">
        <v>32</v>
      </c>
      <c r="F27" s="114">
        <v>46</v>
      </c>
      <c r="G27" s="114">
        <v>69</v>
      </c>
      <c r="H27" s="140">
        <v>69</v>
      </c>
      <c r="I27" s="115">
        <v>-17</v>
      </c>
      <c r="J27" s="116">
        <v>-24.637681159420289</v>
      </c>
    </row>
    <row r="28" spans="1:15" s="110" customFormat="1" ht="24.95" customHeight="1" x14ac:dyDescent="0.2">
      <c r="A28" s="193" t="s">
        <v>163</v>
      </c>
      <c r="B28" s="199" t="s">
        <v>164</v>
      </c>
      <c r="C28" s="113">
        <v>2.2278481012658227</v>
      </c>
      <c r="D28" s="115">
        <v>44</v>
      </c>
      <c r="E28" s="114">
        <v>23</v>
      </c>
      <c r="F28" s="114">
        <v>45</v>
      </c>
      <c r="G28" s="114">
        <v>30</v>
      </c>
      <c r="H28" s="140">
        <v>51</v>
      </c>
      <c r="I28" s="115">
        <v>-7</v>
      </c>
      <c r="J28" s="116">
        <v>-13.725490196078431</v>
      </c>
    </row>
    <row r="29" spans="1:15" s="110" customFormat="1" ht="24.95" customHeight="1" x14ac:dyDescent="0.2">
      <c r="A29" s="193">
        <v>86</v>
      </c>
      <c r="B29" s="199" t="s">
        <v>165</v>
      </c>
      <c r="C29" s="113">
        <v>9.113924050632912</v>
      </c>
      <c r="D29" s="115">
        <v>180</v>
      </c>
      <c r="E29" s="114">
        <v>180</v>
      </c>
      <c r="F29" s="114">
        <v>158</v>
      </c>
      <c r="G29" s="114">
        <v>166</v>
      </c>
      <c r="H29" s="140">
        <v>163</v>
      </c>
      <c r="I29" s="115">
        <v>17</v>
      </c>
      <c r="J29" s="116">
        <v>10.429447852760736</v>
      </c>
    </row>
    <row r="30" spans="1:15" s="110" customFormat="1" ht="24.95" customHeight="1" x14ac:dyDescent="0.2">
      <c r="A30" s="193">
        <v>87.88</v>
      </c>
      <c r="B30" s="204" t="s">
        <v>166</v>
      </c>
      <c r="C30" s="113">
        <v>8.0506329113924053</v>
      </c>
      <c r="D30" s="115">
        <v>159</v>
      </c>
      <c r="E30" s="114">
        <v>318</v>
      </c>
      <c r="F30" s="114">
        <v>182</v>
      </c>
      <c r="G30" s="114">
        <v>140</v>
      </c>
      <c r="H30" s="140">
        <v>159</v>
      </c>
      <c r="I30" s="115">
        <v>0</v>
      </c>
      <c r="J30" s="116">
        <v>0</v>
      </c>
    </row>
    <row r="31" spans="1:15" s="110" customFormat="1" ht="24.95" customHeight="1" x14ac:dyDescent="0.2">
      <c r="A31" s="193" t="s">
        <v>167</v>
      </c>
      <c r="B31" s="199" t="s">
        <v>168</v>
      </c>
      <c r="C31" s="113">
        <v>5.3670886075949369</v>
      </c>
      <c r="D31" s="115">
        <v>106</v>
      </c>
      <c r="E31" s="114">
        <v>34</v>
      </c>
      <c r="F31" s="114">
        <v>52</v>
      </c>
      <c r="G31" s="114">
        <v>37</v>
      </c>
      <c r="H31" s="140">
        <v>80</v>
      </c>
      <c r="I31" s="115">
        <v>26</v>
      </c>
      <c r="J31" s="116">
        <v>32.5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6.6835443037974684</v>
      </c>
      <c r="D34" s="115">
        <v>132</v>
      </c>
      <c r="E34" s="114">
        <v>155</v>
      </c>
      <c r="F34" s="114">
        <v>148</v>
      </c>
      <c r="G34" s="114">
        <v>117</v>
      </c>
      <c r="H34" s="140">
        <v>143</v>
      </c>
      <c r="I34" s="115">
        <v>-11</v>
      </c>
      <c r="J34" s="116">
        <v>-7.6923076923076925</v>
      </c>
    </row>
    <row r="35" spans="1:10" s="110" customFormat="1" ht="24.95" customHeight="1" x14ac:dyDescent="0.2">
      <c r="A35" s="292" t="s">
        <v>171</v>
      </c>
      <c r="B35" s="293" t="s">
        <v>172</v>
      </c>
      <c r="C35" s="113">
        <v>26.075949367088608</v>
      </c>
      <c r="D35" s="115">
        <v>515</v>
      </c>
      <c r="E35" s="114">
        <v>438</v>
      </c>
      <c r="F35" s="114">
        <v>430</v>
      </c>
      <c r="G35" s="114">
        <v>368</v>
      </c>
      <c r="H35" s="140">
        <v>517</v>
      </c>
      <c r="I35" s="115">
        <v>-2</v>
      </c>
      <c r="J35" s="116">
        <v>-0.38684719535783363</v>
      </c>
    </row>
    <row r="36" spans="1:10" s="110" customFormat="1" ht="24.95" customHeight="1" x14ac:dyDescent="0.2">
      <c r="A36" s="294" t="s">
        <v>173</v>
      </c>
      <c r="B36" s="295" t="s">
        <v>174</v>
      </c>
      <c r="C36" s="125">
        <v>67.240506329113927</v>
      </c>
      <c r="D36" s="143">
        <v>1328</v>
      </c>
      <c r="E36" s="144">
        <v>1206</v>
      </c>
      <c r="F36" s="144">
        <v>1259</v>
      </c>
      <c r="G36" s="144">
        <v>1073</v>
      </c>
      <c r="H36" s="145">
        <v>1271</v>
      </c>
      <c r="I36" s="143">
        <v>57</v>
      </c>
      <c r="J36" s="146">
        <v>4.4846577498033042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1975</v>
      </c>
      <c r="F11" s="264">
        <v>1799</v>
      </c>
      <c r="G11" s="264">
        <v>1837</v>
      </c>
      <c r="H11" s="264">
        <v>1558</v>
      </c>
      <c r="I11" s="265">
        <v>1931</v>
      </c>
      <c r="J11" s="263">
        <v>44</v>
      </c>
      <c r="K11" s="266">
        <v>2.278612118073537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23.898734177215189</v>
      </c>
      <c r="E13" s="115">
        <v>472</v>
      </c>
      <c r="F13" s="114">
        <v>547</v>
      </c>
      <c r="G13" s="114">
        <v>521</v>
      </c>
      <c r="H13" s="114">
        <v>426</v>
      </c>
      <c r="I13" s="140">
        <v>423</v>
      </c>
      <c r="J13" s="115">
        <v>49</v>
      </c>
      <c r="K13" s="116">
        <v>11.583924349881796</v>
      </c>
    </row>
    <row r="14" spans="1:17" ht="15.95" customHeight="1" x14ac:dyDescent="0.2">
      <c r="A14" s="306" t="s">
        <v>230</v>
      </c>
      <c r="B14" s="307"/>
      <c r="C14" s="308"/>
      <c r="D14" s="113">
        <v>58.22784810126582</v>
      </c>
      <c r="E14" s="115">
        <v>1150</v>
      </c>
      <c r="F14" s="114">
        <v>994</v>
      </c>
      <c r="G14" s="114">
        <v>1010</v>
      </c>
      <c r="H14" s="114">
        <v>911</v>
      </c>
      <c r="I14" s="140">
        <v>1182</v>
      </c>
      <c r="J14" s="115">
        <v>-32</v>
      </c>
      <c r="K14" s="116">
        <v>-2.7072758037225042</v>
      </c>
    </row>
    <row r="15" spans="1:17" ht="15.95" customHeight="1" x14ac:dyDescent="0.2">
      <c r="A15" s="306" t="s">
        <v>231</v>
      </c>
      <c r="B15" s="307"/>
      <c r="C15" s="308"/>
      <c r="D15" s="113">
        <v>6.2278481012658231</v>
      </c>
      <c r="E15" s="115">
        <v>123</v>
      </c>
      <c r="F15" s="114">
        <v>70</v>
      </c>
      <c r="G15" s="114">
        <v>92</v>
      </c>
      <c r="H15" s="114">
        <v>88</v>
      </c>
      <c r="I15" s="140">
        <v>131</v>
      </c>
      <c r="J15" s="115">
        <v>-8</v>
      </c>
      <c r="K15" s="116">
        <v>-6.106870229007634</v>
      </c>
    </row>
    <row r="16" spans="1:17" ht="15.95" customHeight="1" x14ac:dyDescent="0.2">
      <c r="A16" s="306" t="s">
        <v>232</v>
      </c>
      <c r="B16" s="307"/>
      <c r="C16" s="308"/>
      <c r="D16" s="113">
        <v>10.835443037974683</v>
      </c>
      <c r="E16" s="115">
        <v>214</v>
      </c>
      <c r="F16" s="114">
        <v>148</v>
      </c>
      <c r="G16" s="114">
        <v>172</v>
      </c>
      <c r="H16" s="114">
        <v>112</v>
      </c>
      <c r="I16" s="140">
        <v>176</v>
      </c>
      <c r="J16" s="115">
        <v>38</v>
      </c>
      <c r="K16" s="116">
        <v>21.59090909090909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5.7215189873417724</v>
      </c>
      <c r="E18" s="115">
        <v>113</v>
      </c>
      <c r="F18" s="114">
        <v>124</v>
      </c>
      <c r="G18" s="114">
        <v>125</v>
      </c>
      <c r="H18" s="114">
        <v>90</v>
      </c>
      <c r="I18" s="140">
        <v>118</v>
      </c>
      <c r="J18" s="115">
        <v>-5</v>
      </c>
      <c r="K18" s="116">
        <v>-4.2372881355932206</v>
      </c>
    </row>
    <row r="19" spans="1:11" ht="14.1" customHeight="1" x14ac:dyDescent="0.2">
      <c r="A19" s="306" t="s">
        <v>235</v>
      </c>
      <c r="B19" s="307" t="s">
        <v>236</v>
      </c>
      <c r="C19" s="308"/>
      <c r="D19" s="113">
        <v>2.8860759493670884</v>
      </c>
      <c r="E19" s="115">
        <v>57</v>
      </c>
      <c r="F19" s="114">
        <v>86</v>
      </c>
      <c r="G19" s="114">
        <v>90</v>
      </c>
      <c r="H19" s="114">
        <v>57</v>
      </c>
      <c r="I19" s="140">
        <v>86</v>
      </c>
      <c r="J19" s="115">
        <v>-29</v>
      </c>
      <c r="K19" s="116">
        <v>-33.720930232558139</v>
      </c>
    </row>
    <row r="20" spans="1:11" ht="14.1" customHeight="1" x14ac:dyDescent="0.2">
      <c r="A20" s="306">
        <v>12</v>
      </c>
      <c r="B20" s="307" t="s">
        <v>237</v>
      </c>
      <c r="C20" s="308"/>
      <c r="D20" s="113">
        <v>0.96202531645569622</v>
      </c>
      <c r="E20" s="115">
        <v>19</v>
      </c>
      <c r="F20" s="114">
        <v>23</v>
      </c>
      <c r="G20" s="114">
        <v>17</v>
      </c>
      <c r="H20" s="114">
        <v>13</v>
      </c>
      <c r="I20" s="140">
        <v>25</v>
      </c>
      <c r="J20" s="115">
        <v>-6</v>
      </c>
      <c r="K20" s="116">
        <v>-24</v>
      </c>
    </row>
    <row r="21" spans="1:11" ht="14.1" customHeight="1" x14ac:dyDescent="0.2">
      <c r="A21" s="306">
        <v>21</v>
      </c>
      <c r="B21" s="307" t="s">
        <v>238</v>
      </c>
      <c r="C21" s="308"/>
      <c r="D21" s="113">
        <v>0.810126582278481</v>
      </c>
      <c r="E21" s="115">
        <v>16</v>
      </c>
      <c r="F21" s="114">
        <v>10</v>
      </c>
      <c r="G21" s="114">
        <v>7</v>
      </c>
      <c r="H21" s="114">
        <v>4</v>
      </c>
      <c r="I21" s="140">
        <v>11</v>
      </c>
      <c r="J21" s="115">
        <v>5</v>
      </c>
      <c r="K21" s="116">
        <v>45.454545454545453</v>
      </c>
    </row>
    <row r="22" spans="1:11" ht="14.1" customHeight="1" x14ac:dyDescent="0.2">
      <c r="A22" s="306">
        <v>22</v>
      </c>
      <c r="B22" s="307" t="s">
        <v>239</v>
      </c>
      <c r="C22" s="308"/>
      <c r="D22" s="113">
        <v>2.5316455696202533</v>
      </c>
      <c r="E22" s="115">
        <v>50</v>
      </c>
      <c r="F22" s="114">
        <v>57</v>
      </c>
      <c r="G22" s="114">
        <v>49</v>
      </c>
      <c r="H22" s="114">
        <v>29</v>
      </c>
      <c r="I22" s="140">
        <v>51</v>
      </c>
      <c r="J22" s="115">
        <v>-1</v>
      </c>
      <c r="K22" s="116">
        <v>-1.9607843137254901</v>
      </c>
    </row>
    <row r="23" spans="1:11" ht="14.1" customHeight="1" x14ac:dyDescent="0.2">
      <c r="A23" s="306">
        <v>23</v>
      </c>
      <c r="B23" s="307" t="s">
        <v>240</v>
      </c>
      <c r="C23" s="308"/>
      <c r="D23" s="113">
        <v>0.15189873417721519</v>
      </c>
      <c r="E23" s="115">
        <v>3</v>
      </c>
      <c r="F23" s="114" t="s">
        <v>513</v>
      </c>
      <c r="G23" s="114">
        <v>5</v>
      </c>
      <c r="H23" s="114" t="s">
        <v>513</v>
      </c>
      <c r="I23" s="140">
        <v>7</v>
      </c>
      <c r="J23" s="115">
        <v>-4</v>
      </c>
      <c r="K23" s="116">
        <v>-57.142857142857146</v>
      </c>
    </row>
    <row r="24" spans="1:11" ht="14.1" customHeight="1" x14ac:dyDescent="0.2">
      <c r="A24" s="306">
        <v>24</v>
      </c>
      <c r="B24" s="307" t="s">
        <v>241</v>
      </c>
      <c r="C24" s="308"/>
      <c r="D24" s="113">
        <v>2.5822784810126582</v>
      </c>
      <c r="E24" s="115">
        <v>51</v>
      </c>
      <c r="F24" s="114">
        <v>49</v>
      </c>
      <c r="G24" s="114">
        <v>64</v>
      </c>
      <c r="H24" s="114">
        <v>46</v>
      </c>
      <c r="I24" s="140">
        <v>84</v>
      </c>
      <c r="J24" s="115">
        <v>-33</v>
      </c>
      <c r="K24" s="116">
        <v>-39.285714285714285</v>
      </c>
    </row>
    <row r="25" spans="1:11" ht="14.1" customHeight="1" x14ac:dyDescent="0.2">
      <c r="A25" s="306">
        <v>25</v>
      </c>
      <c r="B25" s="307" t="s">
        <v>242</v>
      </c>
      <c r="C25" s="308"/>
      <c r="D25" s="113">
        <v>5.1645569620253164</v>
      </c>
      <c r="E25" s="115">
        <v>102</v>
      </c>
      <c r="F25" s="114">
        <v>59</v>
      </c>
      <c r="G25" s="114">
        <v>77</v>
      </c>
      <c r="H25" s="114">
        <v>65</v>
      </c>
      <c r="I25" s="140">
        <v>139</v>
      </c>
      <c r="J25" s="115">
        <v>-37</v>
      </c>
      <c r="K25" s="116">
        <v>-26.618705035971225</v>
      </c>
    </row>
    <row r="26" spans="1:11" ht="14.1" customHeight="1" x14ac:dyDescent="0.2">
      <c r="A26" s="306">
        <v>26</v>
      </c>
      <c r="B26" s="307" t="s">
        <v>243</v>
      </c>
      <c r="C26" s="308"/>
      <c r="D26" s="113">
        <v>3.5443037974683542</v>
      </c>
      <c r="E26" s="115">
        <v>70</v>
      </c>
      <c r="F26" s="114">
        <v>49</v>
      </c>
      <c r="G26" s="114">
        <v>61</v>
      </c>
      <c r="H26" s="114">
        <v>43</v>
      </c>
      <c r="I26" s="140">
        <v>70</v>
      </c>
      <c r="J26" s="115">
        <v>0</v>
      </c>
      <c r="K26" s="116">
        <v>0</v>
      </c>
    </row>
    <row r="27" spans="1:11" ht="14.1" customHeight="1" x14ac:dyDescent="0.2">
      <c r="A27" s="306">
        <v>27</v>
      </c>
      <c r="B27" s="307" t="s">
        <v>244</v>
      </c>
      <c r="C27" s="308"/>
      <c r="D27" s="113">
        <v>1.8227848101265822</v>
      </c>
      <c r="E27" s="115">
        <v>36</v>
      </c>
      <c r="F27" s="114">
        <v>13</v>
      </c>
      <c r="G27" s="114">
        <v>27</v>
      </c>
      <c r="H27" s="114">
        <v>16</v>
      </c>
      <c r="I27" s="140">
        <v>17</v>
      </c>
      <c r="J27" s="115">
        <v>19</v>
      </c>
      <c r="K27" s="116">
        <v>111.76470588235294</v>
      </c>
    </row>
    <row r="28" spans="1:11" ht="14.1" customHeight="1" x14ac:dyDescent="0.2">
      <c r="A28" s="306">
        <v>28</v>
      </c>
      <c r="B28" s="307" t="s">
        <v>245</v>
      </c>
      <c r="C28" s="308"/>
      <c r="D28" s="113">
        <v>0</v>
      </c>
      <c r="E28" s="115">
        <v>0</v>
      </c>
      <c r="F28" s="114">
        <v>0</v>
      </c>
      <c r="G28" s="114">
        <v>0</v>
      </c>
      <c r="H28" s="114" t="s">
        <v>513</v>
      </c>
      <c r="I28" s="140" t="s">
        <v>513</v>
      </c>
      <c r="J28" s="115" t="s">
        <v>513</v>
      </c>
      <c r="K28" s="116" t="s">
        <v>513</v>
      </c>
    </row>
    <row r="29" spans="1:11" ht="14.1" customHeight="1" x14ac:dyDescent="0.2">
      <c r="A29" s="306">
        <v>29</v>
      </c>
      <c r="B29" s="307" t="s">
        <v>246</v>
      </c>
      <c r="C29" s="308"/>
      <c r="D29" s="113">
        <v>4.8101265822784809</v>
      </c>
      <c r="E29" s="115">
        <v>95</v>
      </c>
      <c r="F29" s="114">
        <v>89</v>
      </c>
      <c r="G29" s="114">
        <v>85</v>
      </c>
      <c r="H29" s="114">
        <v>79</v>
      </c>
      <c r="I29" s="140">
        <v>76</v>
      </c>
      <c r="J29" s="115">
        <v>19</v>
      </c>
      <c r="K29" s="116">
        <v>25</v>
      </c>
    </row>
    <row r="30" spans="1:11" ht="14.1" customHeight="1" x14ac:dyDescent="0.2">
      <c r="A30" s="306" t="s">
        <v>247</v>
      </c>
      <c r="B30" s="307" t="s">
        <v>248</v>
      </c>
      <c r="C30" s="308"/>
      <c r="D30" s="113">
        <v>1.2658227848101267</v>
      </c>
      <c r="E30" s="115">
        <v>25</v>
      </c>
      <c r="F30" s="114">
        <v>36</v>
      </c>
      <c r="G30" s="114">
        <v>36</v>
      </c>
      <c r="H30" s="114">
        <v>38</v>
      </c>
      <c r="I30" s="140">
        <v>26</v>
      </c>
      <c r="J30" s="115">
        <v>-1</v>
      </c>
      <c r="K30" s="116">
        <v>-3.8461538461538463</v>
      </c>
    </row>
    <row r="31" spans="1:11" ht="14.1" customHeight="1" x14ac:dyDescent="0.2">
      <c r="A31" s="306" t="s">
        <v>249</v>
      </c>
      <c r="B31" s="307" t="s">
        <v>250</v>
      </c>
      <c r="C31" s="308"/>
      <c r="D31" s="113">
        <v>3.5443037974683542</v>
      </c>
      <c r="E31" s="115">
        <v>70</v>
      </c>
      <c r="F31" s="114">
        <v>53</v>
      </c>
      <c r="G31" s="114">
        <v>49</v>
      </c>
      <c r="H31" s="114">
        <v>41</v>
      </c>
      <c r="I31" s="140">
        <v>50</v>
      </c>
      <c r="J31" s="115">
        <v>20</v>
      </c>
      <c r="K31" s="116">
        <v>40</v>
      </c>
    </row>
    <row r="32" spans="1:11" ht="14.1" customHeight="1" x14ac:dyDescent="0.2">
      <c r="A32" s="306">
        <v>31</v>
      </c>
      <c r="B32" s="307" t="s">
        <v>251</v>
      </c>
      <c r="C32" s="308"/>
      <c r="D32" s="113">
        <v>0.55696202531645567</v>
      </c>
      <c r="E32" s="115">
        <v>11</v>
      </c>
      <c r="F32" s="114">
        <v>4</v>
      </c>
      <c r="G32" s="114" t="s">
        <v>513</v>
      </c>
      <c r="H32" s="114">
        <v>4</v>
      </c>
      <c r="I32" s="140">
        <v>8</v>
      </c>
      <c r="J32" s="115">
        <v>3</v>
      </c>
      <c r="K32" s="116">
        <v>37.5</v>
      </c>
    </row>
    <row r="33" spans="1:11" ht="14.1" customHeight="1" x14ac:dyDescent="0.2">
      <c r="A33" s="306">
        <v>32</v>
      </c>
      <c r="B33" s="307" t="s">
        <v>252</v>
      </c>
      <c r="C33" s="308"/>
      <c r="D33" s="113">
        <v>3.5949367088607596</v>
      </c>
      <c r="E33" s="115">
        <v>71</v>
      </c>
      <c r="F33" s="114">
        <v>76</v>
      </c>
      <c r="G33" s="114">
        <v>59</v>
      </c>
      <c r="H33" s="114">
        <v>61</v>
      </c>
      <c r="I33" s="140">
        <v>66</v>
      </c>
      <c r="J33" s="115">
        <v>5</v>
      </c>
      <c r="K33" s="116">
        <v>7.5757575757575761</v>
      </c>
    </row>
    <row r="34" spans="1:11" ht="14.1" customHeight="1" x14ac:dyDescent="0.2">
      <c r="A34" s="306">
        <v>33</v>
      </c>
      <c r="B34" s="307" t="s">
        <v>253</v>
      </c>
      <c r="C34" s="308"/>
      <c r="D34" s="113">
        <v>1.5696202531645569</v>
      </c>
      <c r="E34" s="115">
        <v>31</v>
      </c>
      <c r="F34" s="114">
        <v>28</v>
      </c>
      <c r="G34" s="114">
        <v>20</v>
      </c>
      <c r="H34" s="114">
        <v>24</v>
      </c>
      <c r="I34" s="140">
        <v>33</v>
      </c>
      <c r="J34" s="115">
        <v>-2</v>
      </c>
      <c r="K34" s="116">
        <v>-6.0606060606060606</v>
      </c>
    </row>
    <row r="35" spans="1:11" ht="14.1" customHeight="1" x14ac:dyDescent="0.2">
      <c r="A35" s="306">
        <v>34</v>
      </c>
      <c r="B35" s="307" t="s">
        <v>254</v>
      </c>
      <c r="C35" s="308"/>
      <c r="D35" s="113">
        <v>3.2911392405063293</v>
      </c>
      <c r="E35" s="115">
        <v>65</v>
      </c>
      <c r="F35" s="114">
        <v>40</v>
      </c>
      <c r="G35" s="114">
        <v>31</v>
      </c>
      <c r="H35" s="114">
        <v>42</v>
      </c>
      <c r="I35" s="140">
        <v>54</v>
      </c>
      <c r="J35" s="115">
        <v>11</v>
      </c>
      <c r="K35" s="116">
        <v>20.37037037037037</v>
      </c>
    </row>
    <row r="36" spans="1:11" ht="14.1" customHeight="1" x14ac:dyDescent="0.2">
      <c r="A36" s="306">
        <v>41</v>
      </c>
      <c r="B36" s="307" t="s">
        <v>255</v>
      </c>
      <c r="C36" s="308"/>
      <c r="D36" s="113">
        <v>0.759493670886076</v>
      </c>
      <c r="E36" s="115">
        <v>15</v>
      </c>
      <c r="F36" s="114">
        <v>12</v>
      </c>
      <c r="G36" s="114">
        <v>27</v>
      </c>
      <c r="H36" s="114">
        <v>16</v>
      </c>
      <c r="I36" s="140">
        <v>16</v>
      </c>
      <c r="J36" s="115">
        <v>-1</v>
      </c>
      <c r="K36" s="116">
        <v>-6.25</v>
      </c>
    </row>
    <row r="37" spans="1:11" ht="14.1" customHeight="1" x14ac:dyDescent="0.2">
      <c r="A37" s="306">
        <v>42</v>
      </c>
      <c r="B37" s="307" t="s">
        <v>256</v>
      </c>
      <c r="C37" s="308"/>
      <c r="D37" s="113" t="s">
        <v>513</v>
      </c>
      <c r="E37" s="115" t="s">
        <v>513</v>
      </c>
      <c r="F37" s="114">
        <v>0</v>
      </c>
      <c r="G37" s="114">
        <v>4</v>
      </c>
      <c r="H37" s="114">
        <v>4</v>
      </c>
      <c r="I37" s="140">
        <v>0</v>
      </c>
      <c r="J37" s="115" t="s">
        <v>513</v>
      </c>
      <c r="K37" s="116" t="s">
        <v>513</v>
      </c>
    </row>
    <row r="38" spans="1:11" ht="14.1" customHeight="1" x14ac:dyDescent="0.2">
      <c r="A38" s="306">
        <v>43</v>
      </c>
      <c r="B38" s="307" t="s">
        <v>257</v>
      </c>
      <c r="C38" s="308"/>
      <c r="D38" s="113">
        <v>0.25316455696202533</v>
      </c>
      <c r="E38" s="115">
        <v>5</v>
      </c>
      <c r="F38" s="114">
        <v>3</v>
      </c>
      <c r="G38" s="114">
        <v>5</v>
      </c>
      <c r="H38" s="114">
        <v>4</v>
      </c>
      <c r="I38" s="140">
        <v>6</v>
      </c>
      <c r="J38" s="115">
        <v>-1</v>
      </c>
      <c r="K38" s="116">
        <v>-16.666666666666668</v>
      </c>
    </row>
    <row r="39" spans="1:11" ht="14.1" customHeight="1" x14ac:dyDescent="0.2">
      <c r="A39" s="306">
        <v>51</v>
      </c>
      <c r="B39" s="307" t="s">
        <v>258</v>
      </c>
      <c r="C39" s="308"/>
      <c r="D39" s="113">
        <v>5.6708860759493671</v>
      </c>
      <c r="E39" s="115">
        <v>112</v>
      </c>
      <c r="F39" s="114">
        <v>90</v>
      </c>
      <c r="G39" s="114">
        <v>146</v>
      </c>
      <c r="H39" s="114">
        <v>133</v>
      </c>
      <c r="I39" s="140">
        <v>99</v>
      </c>
      <c r="J39" s="115">
        <v>13</v>
      </c>
      <c r="K39" s="116">
        <v>13.131313131313131</v>
      </c>
    </row>
    <row r="40" spans="1:11" ht="14.1" customHeight="1" x14ac:dyDescent="0.2">
      <c r="A40" s="306" t="s">
        <v>259</v>
      </c>
      <c r="B40" s="307" t="s">
        <v>260</v>
      </c>
      <c r="C40" s="308"/>
      <c r="D40" s="113">
        <v>4.556962025316456</v>
      </c>
      <c r="E40" s="115">
        <v>90</v>
      </c>
      <c r="F40" s="114">
        <v>85</v>
      </c>
      <c r="G40" s="114">
        <v>136</v>
      </c>
      <c r="H40" s="114">
        <v>103</v>
      </c>
      <c r="I40" s="140">
        <v>82</v>
      </c>
      <c r="J40" s="115">
        <v>8</v>
      </c>
      <c r="K40" s="116">
        <v>9.7560975609756095</v>
      </c>
    </row>
    <row r="41" spans="1:11" ht="14.1" customHeight="1" x14ac:dyDescent="0.2">
      <c r="A41" s="306"/>
      <c r="B41" s="307" t="s">
        <v>261</v>
      </c>
      <c r="C41" s="308"/>
      <c r="D41" s="113">
        <v>4.2531645569620249</v>
      </c>
      <c r="E41" s="115">
        <v>84</v>
      </c>
      <c r="F41" s="114">
        <v>77</v>
      </c>
      <c r="G41" s="114">
        <v>126</v>
      </c>
      <c r="H41" s="114">
        <v>97</v>
      </c>
      <c r="I41" s="140">
        <v>73</v>
      </c>
      <c r="J41" s="115">
        <v>11</v>
      </c>
      <c r="K41" s="116">
        <v>15.068493150684931</v>
      </c>
    </row>
    <row r="42" spans="1:11" ht="14.1" customHeight="1" x14ac:dyDescent="0.2">
      <c r="A42" s="306">
        <v>52</v>
      </c>
      <c r="B42" s="307" t="s">
        <v>262</v>
      </c>
      <c r="C42" s="308"/>
      <c r="D42" s="113">
        <v>6.0253164556962027</v>
      </c>
      <c r="E42" s="115">
        <v>119</v>
      </c>
      <c r="F42" s="114">
        <v>99</v>
      </c>
      <c r="G42" s="114">
        <v>76</v>
      </c>
      <c r="H42" s="114">
        <v>98</v>
      </c>
      <c r="I42" s="140">
        <v>134</v>
      </c>
      <c r="J42" s="115">
        <v>-15</v>
      </c>
      <c r="K42" s="116">
        <v>-11.194029850746269</v>
      </c>
    </row>
    <row r="43" spans="1:11" ht="14.1" customHeight="1" x14ac:dyDescent="0.2">
      <c r="A43" s="306" t="s">
        <v>263</v>
      </c>
      <c r="B43" s="307" t="s">
        <v>264</v>
      </c>
      <c r="C43" s="308"/>
      <c r="D43" s="113">
        <v>4.3544303797468356</v>
      </c>
      <c r="E43" s="115">
        <v>86</v>
      </c>
      <c r="F43" s="114">
        <v>72</v>
      </c>
      <c r="G43" s="114">
        <v>58</v>
      </c>
      <c r="H43" s="114">
        <v>75</v>
      </c>
      <c r="I43" s="140">
        <v>114</v>
      </c>
      <c r="J43" s="115">
        <v>-28</v>
      </c>
      <c r="K43" s="116">
        <v>-24.561403508771932</v>
      </c>
    </row>
    <row r="44" spans="1:11" ht="14.1" customHeight="1" x14ac:dyDescent="0.2">
      <c r="A44" s="306">
        <v>53</v>
      </c>
      <c r="B44" s="307" t="s">
        <v>265</v>
      </c>
      <c r="C44" s="308"/>
      <c r="D44" s="113">
        <v>1.4177215189873418</v>
      </c>
      <c r="E44" s="115">
        <v>28</v>
      </c>
      <c r="F44" s="114">
        <v>37</v>
      </c>
      <c r="G44" s="114">
        <v>33</v>
      </c>
      <c r="H44" s="114">
        <v>43</v>
      </c>
      <c r="I44" s="140">
        <v>40</v>
      </c>
      <c r="J44" s="115">
        <v>-12</v>
      </c>
      <c r="K44" s="116">
        <v>-30</v>
      </c>
    </row>
    <row r="45" spans="1:11" ht="14.1" customHeight="1" x14ac:dyDescent="0.2">
      <c r="A45" s="306" t="s">
        <v>266</v>
      </c>
      <c r="B45" s="307" t="s">
        <v>267</v>
      </c>
      <c r="C45" s="308"/>
      <c r="D45" s="113">
        <v>1.4177215189873418</v>
      </c>
      <c r="E45" s="115">
        <v>28</v>
      </c>
      <c r="F45" s="114">
        <v>35</v>
      </c>
      <c r="G45" s="114">
        <v>33</v>
      </c>
      <c r="H45" s="114">
        <v>42</v>
      </c>
      <c r="I45" s="140">
        <v>38</v>
      </c>
      <c r="J45" s="115">
        <v>-10</v>
      </c>
      <c r="K45" s="116">
        <v>-26.315789473684209</v>
      </c>
    </row>
    <row r="46" spans="1:11" ht="14.1" customHeight="1" x14ac:dyDescent="0.2">
      <c r="A46" s="306">
        <v>54</v>
      </c>
      <c r="B46" s="307" t="s">
        <v>268</v>
      </c>
      <c r="C46" s="308"/>
      <c r="D46" s="113">
        <v>3.5949367088607596</v>
      </c>
      <c r="E46" s="115">
        <v>71</v>
      </c>
      <c r="F46" s="114">
        <v>56</v>
      </c>
      <c r="G46" s="114">
        <v>57</v>
      </c>
      <c r="H46" s="114">
        <v>42</v>
      </c>
      <c r="I46" s="140">
        <v>58</v>
      </c>
      <c r="J46" s="115">
        <v>13</v>
      </c>
      <c r="K46" s="116">
        <v>22.413793103448278</v>
      </c>
    </row>
    <row r="47" spans="1:11" ht="14.1" customHeight="1" x14ac:dyDescent="0.2">
      <c r="A47" s="306">
        <v>61</v>
      </c>
      <c r="B47" s="307" t="s">
        <v>269</v>
      </c>
      <c r="C47" s="308"/>
      <c r="D47" s="113">
        <v>0.86075949367088611</v>
      </c>
      <c r="E47" s="115">
        <v>17</v>
      </c>
      <c r="F47" s="114">
        <v>15</v>
      </c>
      <c r="G47" s="114">
        <v>20</v>
      </c>
      <c r="H47" s="114">
        <v>15</v>
      </c>
      <c r="I47" s="140">
        <v>17</v>
      </c>
      <c r="J47" s="115">
        <v>0</v>
      </c>
      <c r="K47" s="116">
        <v>0</v>
      </c>
    </row>
    <row r="48" spans="1:11" ht="14.1" customHeight="1" x14ac:dyDescent="0.2">
      <c r="A48" s="306">
        <v>62</v>
      </c>
      <c r="B48" s="307" t="s">
        <v>270</v>
      </c>
      <c r="C48" s="308"/>
      <c r="D48" s="113">
        <v>8.4556962025316462</v>
      </c>
      <c r="E48" s="115">
        <v>167</v>
      </c>
      <c r="F48" s="114">
        <v>120</v>
      </c>
      <c r="G48" s="114">
        <v>160</v>
      </c>
      <c r="H48" s="114">
        <v>109</v>
      </c>
      <c r="I48" s="140">
        <v>112</v>
      </c>
      <c r="J48" s="115">
        <v>55</v>
      </c>
      <c r="K48" s="116">
        <v>49.107142857142854</v>
      </c>
    </row>
    <row r="49" spans="1:11" ht="14.1" customHeight="1" x14ac:dyDescent="0.2">
      <c r="A49" s="306">
        <v>63</v>
      </c>
      <c r="B49" s="307" t="s">
        <v>271</v>
      </c>
      <c r="C49" s="308"/>
      <c r="D49" s="113">
        <v>5.0126582278481013</v>
      </c>
      <c r="E49" s="115">
        <v>99</v>
      </c>
      <c r="F49" s="114">
        <v>79</v>
      </c>
      <c r="G49" s="114">
        <v>91</v>
      </c>
      <c r="H49" s="114">
        <v>53</v>
      </c>
      <c r="I49" s="140">
        <v>74</v>
      </c>
      <c r="J49" s="115">
        <v>25</v>
      </c>
      <c r="K49" s="116">
        <v>33.783783783783782</v>
      </c>
    </row>
    <row r="50" spans="1:11" ht="14.1" customHeight="1" x14ac:dyDescent="0.2">
      <c r="A50" s="306" t="s">
        <v>272</v>
      </c>
      <c r="B50" s="307" t="s">
        <v>273</v>
      </c>
      <c r="C50" s="308"/>
      <c r="D50" s="113">
        <v>0.70886075949367089</v>
      </c>
      <c r="E50" s="115">
        <v>14</v>
      </c>
      <c r="F50" s="114">
        <v>7</v>
      </c>
      <c r="G50" s="114">
        <v>14</v>
      </c>
      <c r="H50" s="114">
        <v>11</v>
      </c>
      <c r="I50" s="140">
        <v>13</v>
      </c>
      <c r="J50" s="115">
        <v>1</v>
      </c>
      <c r="K50" s="116">
        <v>7.6923076923076925</v>
      </c>
    </row>
    <row r="51" spans="1:11" ht="14.1" customHeight="1" x14ac:dyDescent="0.2">
      <c r="A51" s="306" t="s">
        <v>274</v>
      </c>
      <c r="B51" s="307" t="s">
        <v>275</v>
      </c>
      <c r="C51" s="308"/>
      <c r="D51" s="113">
        <v>4</v>
      </c>
      <c r="E51" s="115">
        <v>79</v>
      </c>
      <c r="F51" s="114">
        <v>66</v>
      </c>
      <c r="G51" s="114">
        <v>70</v>
      </c>
      <c r="H51" s="114">
        <v>41</v>
      </c>
      <c r="I51" s="140">
        <v>58</v>
      </c>
      <c r="J51" s="115">
        <v>21</v>
      </c>
      <c r="K51" s="116">
        <v>36.206896551724135</v>
      </c>
    </row>
    <row r="52" spans="1:11" ht="14.1" customHeight="1" x14ac:dyDescent="0.2">
      <c r="A52" s="306">
        <v>71</v>
      </c>
      <c r="B52" s="307" t="s">
        <v>276</v>
      </c>
      <c r="C52" s="308"/>
      <c r="D52" s="113">
        <v>5.8227848101265822</v>
      </c>
      <c r="E52" s="115">
        <v>115</v>
      </c>
      <c r="F52" s="114">
        <v>98</v>
      </c>
      <c r="G52" s="114">
        <v>110</v>
      </c>
      <c r="H52" s="114">
        <v>111</v>
      </c>
      <c r="I52" s="140">
        <v>132</v>
      </c>
      <c r="J52" s="115">
        <v>-17</v>
      </c>
      <c r="K52" s="116">
        <v>-12.878787878787879</v>
      </c>
    </row>
    <row r="53" spans="1:11" ht="14.1" customHeight="1" x14ac:dyDescent="0.2">
      <c r="A53" s="306" t="s">
        <v>277</v>
      </c>
      <c r="B53" s="307" t="s">
        <v>278</v>
      </c>
      <c r="C53" s="308"/>
      <c r="D53" s="113">
        <v>1.0632911392405062</v>
      </c>
      <c r="E53" s="115">
        <v>21</v>
      </c>
      <c r="F53" s="114">
        <v>17</v>
      </c>
      <c r="G53" s="114">
        <v>19</v>
      </c>
      <c r="H53" s="114">
        <v>24</v>
      </c>
      <c r="I53" s="140">
        <v>33</v>
      </c>
      <c r="J53" s="115">
        <v>-12</v>
      </c>
      <c r="K53" s="116">
        <v>-36.363636363636367</v>
      </c>
    </row>
    <row r="54" spans="1:11" ht="14.1" customHeight="1" x14ac:dyDescent="0.2">
      <c r="A54" s="306" t="s">
        <v>279</v>
      </c>
      <c r="B54" s="307" t="s">
        <v>280</v>
      </c>
      <c r="C54" s="308"/>
      <c r="D54" s="113">
        <v>4.2025316455696204</v>
      </c>
      <c r="E54" s="115">
        <v>83</v>
      </c>
      <c r="F54" s="114">
        <v>68</v>
      </c>
      <c r="G54" s="114">
        <v>79</v>
      </c>
      <c r="H54" s="114">
        <v>77</v>
      </c>
      <c r="I54" s="140">
        <v>87</v>
      </c>
      <c r="J54" s="115">
        <v>-4</v>
      </c>
      <c r="K54" s="116">
        <v>-4.5977011494252871</v>
      </c>
    </row>
    <row r="55" spans="1:11" ht="14.1" customHeight="1" x14ac:dyDescent="0.2">
      <c r="A55" s="306">
        <v>72</v>
      </c>
      <c r="B55" s="307" t="s">
        <v>281</v>
      </c>
      <c r="C55" s="308"/>
      <c r="D55" s="113">
        <v>1.1645569620253164</v>
      </c>
      <c r="E55" s="115">
        <v>23</v>
      </c>
      <c r="F55" s="114">
        <v>30</v>
      </c>
      <c r="G55" s="114">
        <v>37</v>
      </c>
      <c r="H55" s="114">
        <v>34</v>
      </c>
      <c r="I55" s="140">
        <v>46</v>
      </c>
      <c r="J55" s="115">
        <v>-23</v>
      </c>
      <c r="K55" s="116">
        <v>-50</v>
      </c>
    </row>
    <row r="56" spans="1:11" ht="14.1" customHeight="1" x14ac:dyDescent="0.2">
      <c r="A56" s="306" t="s">
        <v>282</v>
      </c>
      <c r="B56" s="307" t="s">
        <v>283</v>
      </c>
      <c r="C56" s="308"/>
      <c r="D56" s="113">
        <v>0.20253164556962025</v>
      </c>
      <c r="E56" s="115">
        <v>4</v>
      </c>
      <c r="F56" s="114">
        <v>4</v>
      </c>
      <c r="G56" s="114">
        <v>11</v>
      </c>
      <c r="H56" s="114">
        <v>11</v>
      </c>
      <c r="I56" s="140">
        <v>10</v>
      </c>
      <c r="J56" s="115">
        <v>-6</v>
      </c>
      <c r="K56" s="116">
        <v>-60</v>
      </c>
    </row>
    <row r="57" spans="1:11" ht="14.1" customHeight="1" x14ac:dyDescent="0.2">
      <c r="A57" s="306" t="s">
        <v>284</v>
      </c>
      <c r="B57" s="307" t="s">
        <v>285</v>
      </c>
      <c r="C57" s="308"/>
      <c r="D57" s="113">
        <v>0.810126582278481</v>
      </c>
      <c r="E57" s="115">
        <v>16</v>
      </c>
      <c r="F57" s="114">
        <v>18</v>
      </c>
      <c r="G57" s="114">
        <v>18</v>
      </c>
      <c r="H57" s="114">
        <v>14</v>
      </c>
      <c r="I57" s="140">
        <v>28</v>
      </c>
      <c r="J57" s="115">
        <v>-12</v>
      </c>
      <c r="K57" s="116">
        <v>-42.857142857142854</v>
      </c>
    </row>
    <row r="58" spans="1:11" ht="14.1" customHeight="1" x14ac:dyDescent="0.2">
      <c r="A58" s="306">
        <v>73</v>
      </c>
      <c r="B58" s="307" t="s">
        <v>286</v>
      </c>
      <c r="C58" s="308"/>
      <c r="D58" s="113">
        <v>2.3291139240506329</v>
      </c>
      <c r="E58" s="115">
        <v>46</v>
      </c>
      <c r="F58" s="114">
        <v>20</v>
      </c>
      <c r="G58" s="114">
        <v>22</v>
      </c>
      <c r="H58" s="114">
        <v>19</v>
      </c>
      <c r="I58" s="140">
        <v>41</v>
      </c>
      <c r="J58" s="115">
        <v>5</v>
      </c>
      <c r="K58" s="116">
        <v>12.195121951219512</v>
      </c>
    </row>
    <row r="59" spans="1:11" ht="14.1" customHeight="1" x14ac:dyDescent="0.2">
      <c r="A59" s="306" t="s">
        <v>287</v>
      </c>
      <c r="B59" s="307" t="s">
        <v>288</v>
      </c>
      <c r="C59" s="308"/>
      <c r="D59" s="113">
        <v>2.0253164556962027</v>
      </c>
      <c r="E59" s="115">
        <v>40</v>
      </c>
      <c r="F59" s="114">
        <v>17</v>
      </c>
      <c r="G59" s="114">
        <v>17</v>
      </c>
      <c r="H59" s="114">
        <v>16</v>
      </c>
      <c r="I59" s="140">
        <v>29</v>
      </c>
      <c r="J59" s="115">
        <v>11</v>
      </c>
      <c r="K59" s="116">
        <v>37.931034482758619</v>
      </c>
    </row>
    <row r="60" spans="1:11" ht="14.1" customHeight="1" x14ac:dyDescent="0.2">
      <c r="A60" s="306">
        <v>81</v>
      </c>
      <c r="B60" s="307" t="s">
        <v>289</v>
      </c>
      <c r="C60" s="308"/>
      <c r="D60" s="113">
        <v>10.683544303797468</v>
      </c>
      <c r="E60" s="115">
        <v>211</v>
      </c>
      <c r="F60" s="114">
        <v>194</v>
      </c>
      <c r="G60" s="114">
        <v>185</v>
      </c>
      <c r="H60" s="114">
        <v>184</v>
      </c>
      <c r="I60" s="140">
        <v>171</v>
      </c>
      <c r="J60" s="115">
        <v>40</v>
      </c>
      <c r="K60" s="116">
        <v>23.391812865497077</v>
      </c>
    </row>
    <row r="61" spans="1:11" ht="14.1" customHeight="1" x14ac:dyDescent="0.2">
      <c r="A61" s="306" t="s">
        <v>290</v>
      </c>
      <c r="B61" s="307" t="s">
        <v>291</v>
      </c>
      <c r="C61" s="308"/>
      <c r="D61" s="113">
        <v>0.810126582278481</v>
      </c>
      <c r="E61" s="115">
        <v>16</v>
      </c>
      <c r="F61" s="114">
        <v>26</v>
      </c>
      <c r="G61" s="114">
        <v>31</v>
      </c>
      <c r="H61" s="114">
        <v>31</v>
      </c>
      <c r="I61" s="140">
        <v>25</v>
      </c>
      <c r="J61" s="115">
        <v>-9</v>
      </c>
      <c r="K61" s="116">
        <v>-36</v>
      </c>
    </row>
    <row r="62" spans="1:11" ht="14.1" customHeight="1" x14ac:dyDescent="0.2">
      <c r="A62" s="306" t="s">
        <v>292</v>
      </c>
      <c r="B62" s="307" t="s">
        <v>293</v>
      </c>
      <c r="C62" s="308"/>
      <c r="D62" s="113">
        <v>3.5949367088607596</v>
      </c>
      <c r="E62" s="115">
        <v>71</v>
      </c>
      <c r="F62" s="114">
        <v>80</v>
      </c>
      <c r="G62" s="114">
        <v>60</v>
      </c>
      <c r="H62" s="114">
        <v>83</v>
      </c>
      <c r="I62" s="140">
        <v>40</v>
      </c>
      <c r="J62" s="115">
        <v>31</v>
      </c>
      <c r="K62" s="116">
        <v>77.5</v>
      </c>
    </row>
    <row r="63" spans="1:11" ht="14.1" customHeight="1" x14ac:dyDescent="0.2">
      <c r="A63" s="306"/>
      <c r="B63" s="307" t="s">
        <v>294</v>
      </c>
      <c r="C63" s="308"/>
      <c r="D63" s="113">
        <v>3.0886075949367089</v>
      </c>
      <c r="E63" s="115">
        <v>61</v>
      </c>
      <c r="F63" s="114">
        <v>77</v>
      </c>
      <c r="G63" s="114">
        <v>55</v>
      </c>
      <c r="H63" s="114">
        <v>79</v>
      </c>
      <c r="I63" s="140">
        <v>36</v>
      </c>
      <c r="J63" s="115">
        <v>25</v>
      </c>
      <c r="K63" s="116">
        <v>69.444444444444443</v>
      </c>
    </row>
    <row r="64" spans="1:11" ht="14.1" customHeight="1" x14ac:dyDescent="0.2">
      <c r="A64" s="306" t="s">
        <v>295</v>
      </c>
      <c r="B64" s="307" t="s">
        <v>296</v>
      </c>
      <c r="C64" s="308"/>
      <c r="D64" s="113">
        <v>5.0632911392405067</v>
      </c>
      <c r="E64" s="115">
        <v>100</v>
      </c>
      <c r="F64" s="114">
        <v>72</v>
      </c>
      <c r="G64" s="114">
        <v>71</v>
      </c>
      <c r="H64" s="114">
        <v>57</v>
      </c>
      <c r="I64" s="140">
        <v>79</v>
      </c>
      <c r="J64" s="115">
        <v>21</v>
      </c>
      <c r="K64" s="116">
        <v>26.582278481012658</v>
      </c>
    </row>
    <row r="65" spans="1:11" ht="14.1" customHeight="1" x14ac:dyDescent="0.2">
      <c r="A65" s="306" t="s">
        <v>297</v>
      </c>
      <c r="B65" s="307" t="s">
        <v>298</v>
      </c>
      <c r="C65" s="308"/>
      <c r="D65" s="113">
        <v>0.25316455696202533</v>
      </c>
      <c r="E65" s="115">
        <v>5</v>
      </c>
      <c r="F65" s="114">
        <v>6</v>
      </c>
      <c r="G65" s="114">
        <v>12</v>
      </c>
      <c r="H65" s="114">
        <v>4</v>
      </c>
      <c r="I65" s="140">
        <v>14</v>
      </c>
      <c r="J65" s="115">
        <v>-9</v>
      </c>
      <c r="K65" s="116">
        <v>-64.285714285714292</v>
      </c>
    </row>
    <row r="66" spans="1:11" ht="14.1" customHeight="1" x14ac:dyDescent="0.2">
      <c r="A66" s="306">
        <v>82</v>
      </c>
      <c r="B66" s="307" t="s">
        <v>299</v>
      </c>
      <c r="C66" s="308"/>
      <c r="D66" s="113">
        <v>3.1898734177215191</v>
      </c>
      <c r="E66" s="115">
        <v>63</v>
      </c>
      <c r="F66" s="114">
        <v>182</v>
      </c>
      <c r="G66" s="114">
        <v>70</v>
      </c>
      <c r="H66" s="114">
        <v>44</v>
      </c>
      <c r="I66" s="140">
        <v>72</v>
      </c>
      <c r="J66" s="115">
        <v>-9</v>
      </c>
      <c r="K66" s="116">
        <v>-12.5</v>
      </c>
    </row>
    <row r="67" spans="1:11" ht="14.1" customHeight="1" x14ac:dyDescent="0.2">
      <c r="A67" s="306" t="s">
        <v>300</v>
      </c>
      <c r="B67" s="307" t="s">
        <v>301</v>
      </c>
      <c r="C67" s="308"/>
      <c r="D67" s="113">
        <v>1.5696202531645569</v>
      </c>
      <c r="E67" s="115">
        <v>31</v>
      </c>
      <c r="F67" s="114">
        <v>158</v>
      </c>
      <c r="G67" s="114">
        <v>43</v>
      </c>
      <c r="H67" s="114">
        <v>29</v>
      </c>
      <c r="I67" s="140">
        <v>47</v>
      </c>
      <c r="J67" s="115">
        <v>-16</v>
      </c>
      <c r="K67" s="116">
        <v>-34.042553191489361</v>
      </c>
    </row>
    <row r="68" spans="1:11" ht="14.1" customHeight="1" x14ac:dyDescent="0.2">
      <c r="A68" s="306" t="s">
        <v>302</v>
      </c>
      <c r="B68" s="307" t="s">
        <v>303</v>
      </c>
      <c r="C68" s="308"/>
      <c r="D68" s="113">
        <v>1.3164556962025316</v>
      </c>
      <c r="E68" s="115">
        <v>26</v>
      </c>
      <c r="F68" s="114">
        <v>13</v>
      </c>
      <c r="G68" s="114">
        <v>18</v>
      </c>
      <c r="H68" s="114">
        <v>10</v>
      </c>
      <c r="I68" s="140">
        <v>16</v>
      </c>
      <c r="J68" s="115">
        <v>10</v>
      </c>
      <c r="K68" s="116">
        <v>62.5</v>
      </c>
    </row>
    <row r="69" spans="1:11" ht="14.1" customHeight="1" x14ac:dyDescent="0.2">
      <c r="A69" s="306">
        <v>83</v>
      </c>
      <c r="B69" s="307" t="s">
        <v>304</v>
      </c>
      <c r="C69" s="308"/>
      <c r="D69" s="113">
        <v>4.6075949367088604</v>
      </c>
      <c r="E69" s="115">
        <v>91</v>
      </c>
      <c r="F69" s="114">
        <v>79</v>
      </c>
      <c r="G69" s="114">
        <v>89</v>
      </c>
      <c r="H69" s="114">
        <v>76</v>
      </c>
      <c r="I69" s="140">
        <v>96</v>
      </c>
      <c r="J69" s="115">
        <v>-5</v>
      </c>
      <c r="K69" s="116">
        <v>-5.208333333333333</v>
      </c>
    </row>
    <row r="70" spans="1:11" ht="14.1" customHeight="1" x14ac:dyDescent="0.2">
      <c r="A70" s="306" t="s">
        <v>305</v>
      </c>
      <c r="B70" s="307" t="s">
        <v>306</v>
      </c>
      <c r="C70" s="308"/>
      <c r="D70" s="113">
        <v>3.8987341772151898</v>
      </c>
      <c r="E70" s="115">
        <v>77</v>
      </c>
      <c r="F70" s="114">
        <v>52</v>
      </c>
      <c r="G70" s="114">
        <v>78</v>
      </c>
      <c r="H70" s="114">
        <v>58</v>
      </c>
      <c r="I70" s="140">
        <v>72</v>
      </c>
      <c r="J70" s="115">
        <v>5</v>
      </c>
      <c r="K70" s="116">
        <v>6.9444444444444446</v>
      </c>
    </row>
    <row r="71" spans="1:11" ht="14.1" customHeight="1" x14ac:dyDescent="0.2">
      <c r="A71" s="306"/>
      <c r="B71" s="307" t="s">
        <v>307</v>
      </c>
      <c r="C71" s="308"/>
      <c r="D71" s="113">
        <v>2.1265822784810124</v>
      </c>
      <c r="E71" s="115">
        <v>42</v>
      </c>
      <c r="F71" s="114">
        <v>27</v>
      </c>
      <c r="G71" s="114">
        <v>52</v>
      </c>
      <c r="H71" s="114">
        <v>35</v>
      </c>
      <c r="I71" s="140">
        <v>55</v>
      </c>
      <c r="J71" s="115">
        <v>-13</v>
      </c>
      <c r="K71" s="116">
        <v>-23.636363636363637</v>
      </c>
    </row>
    <row r="72" spans="1:11" ht="14.1" customHeight="1" x14ac:dyDescent="0.2">
      <c r="A72" s="306">
        <v>84</v>
      </c>
      <c r="B72" s="307" t="s">
        <v>308</v>
      </c>
      <c r="C72" s="308"/>
      <c r="D72" s="113">
        <v>1.4177215189873418</v>
      </c>
      <c r="E72" s="115">
        <v>28</v>
      </c>
      <c r="F72" s="114">
        <v>18</v>
      </c>
      <c r="G72" s="114">
        <v>26</v>
      </c>
      <c r="H72" s="114">
        <v>25</v>
      </c>
      <c r="I72" s="140">
        <v>27</v>
      </c>
      <c r="J72" s="115">
        <v>1</v>
      </c>
      <c r="K72" s="116">
        <v>3.7037037037037037</v>
      </c>
    </row>
    <row r="73" spans="1:11" ht="14.1" customHeight="1" x14ac:dyDescent="0.2">
      <c r="A73" s="306" t="s">
        <v>309</v>
      </c>
      <c r="B73" s="307" t="s">
        <v>310</v>
      </c>
      <c r="C73" s="308"/>
      <c r="D73" s="113">
        <v>0.91139240506329111</v>
      </c>
      <c r="E73" s="115">
        <v>18</v>
      </c>
      <c r="F73" s="114">
        <v>12</v>
      </c>
      <c r="G73" s="114">
        <v>15</v>
      </c>
      <c r="H73" s="114">
        <v>14</v>
      </c>
      <c r="I73" s="140">
        <v>13</v>
      </c>
      <c r="J73" s="115">
        <v>5</v>
      </c>
      <c r="K73" s="116">
        <v>38.46153846153846</v>
      </c>
    </row>
    <row r="74" spans="1:11" ht="14.1" customHeight="1" x14ac:dyDescent="0.2">
      <c r="A74" s="306" t="s">
        <v>311</v>
      </c>
      <c r="B74" s="307" t="s">
        <v>312</v>
      </c>
      <c r="C74" s="308"/>
      <c r="D74" s="113">
        <v>0.20253164556962025</v>
      </c>
      <c r="E74" s="115">
        <v>4</v>
      </c>
      <c r="F74" s="114" t="s">
        <v>513</v>
      </c>
      <c r="G74" s="114" t="s">
        <v>513</v>
      </c>
      <c r="H74" s="114">
        <v>6</v>
      </c>
      <c r="I74" s="140">
        <v>4</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0.20253164556962025</v>
      </c>
      <c r="E76" s="115">
        <v>4</v>
      </c>
      <c r="F76" s="114">
        <v>0</v>
      </c>
      <c r="G76" s="114" t="s">
        <v>513</v>
      </c>
      <c r="H76" s="114" t="s">
        <v>513</v>
      </c>
      <c r="I76" s="140" t="s">
        <v>513</v>
      </c>
      <c r="J76" s="115" t="s">
        <v>513</v>
      </c>
      <c r="K76" s="116" t="s">
        <v>513</v>
      </c>
    </row>
    <row r="77" spans="1:11" ht="14.1" customHeight="1" x14ac:dyDescent="0.2">
      <c r="A77" s="306">
        <v>92</v>
      </c>
      <c r="B77" s="307" t="s">
        <v>316</v>
      </c>
      <c r="C77" s="308"/>
      <c r="D77" s="113">
        <v>0.4050632911392405</v>
      </c>
      <c r="E77" s="115">
        <v>8</v>
      </c>
      <c r="F77" s="114" t="s">
        <v>513</v>
      </c>
      <c r="G77" s="114">
        <v>4</v>
      </c>
      <c r="H77" s="114">
        <v>5</v>
      </c>
      <c r="I77" s="140">
        <v>4</v>
      </c>
      <c r="J77" s="115">
        <v>4</v>
      </c>
      <c r="K77" s="116">
        <v>100</v>
      </c>
    </row>
    <row r="78" spans="1:11" ht="14.1" customHeight="1" x14ac:dyDescent="0.2">
      <c r="A78" s="306">
        <v>93</v>
      </c>
      <c r="B78" s="307" t="s">
        <v>317</v>
      </c>
      <c r="C78" s="308"/>
      <c r="D78" s="113">
        <v>0</v>
      </c>
      <c r="E78" s="115">
        <v>0</v>
      </c>
      <c r="F78" s="114">
        <v>0</v>
      </c>
      <c r="G78" s="114">
        <v>0</v>
      </c>
      <c r="H78" s="114" t="s">
        <v>513</v>
      </c>
      <c r="I78" s="140" t="s">
        <v>513</v>
      </c>
      <c r="J78" s="115" t="s">
        <v>513</v>
      </c>
      <c r="K78" s="116" t="s">
        <v>513</v>
      </c>
    </row>
    <row r="79" spans="1:11" ht="14.1" customHeight="1" x14ac:dyDescent="0.2">
      <c r="A79" s="306">
        <v>94</v>
      </c>
      <c r="B79" s="307" t="s">
        <v>318</v>
      </c>
      <c r="C79" s="308"/>
      <c r="D79" s="113" t="s">
        <v>513</v>
      </c>
      <c r="E79" s="115" t="s">
        <v>513</v>
      </c>
      <c r="F79" s="114">
        <v>3</v>
      </c>
      <c r="G79" s="114">
        <v>3</v>
      </c>
      <c r="H79" s="114" t="s">
        <v>513</v>
      </c>
      <c r="I79" s="140">
        <v>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0.810126582278481</v>
      </c>
      <c r="E81" s="143">
        <v>16</v>
      </c>
      <c r="F81" s="144">
        <v>40</v>
      </c>
      <c r="G81" s="144">
        <v>42</v>
      </c>
      <c r="H81" s="144">
        <v>21</v>
      </c>
      <c r="I81" s="145">
        <v>19</v>
      </c>
      <c r="J81" s="143">
        <v>-3</v>
      </c>
      <c r="K81" s="146">
        <v>-15.789473684210526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26293</v>
      </c>
      <c r="C10" s="114">
        <v>13381</v>
      </c>
      <c r="D10" s="114">
        <v>12912</v>
      </c>
      <c r="E10" s="114">
        <v>20041</v>
      </c>
      <c r="F10" s="114">
        <v>5537</v>
      </c>
      <c r="G10" s="114">
        <v>3139</v>
      </c>
      <c r="H10" s="114">
        <v>8604</v>
      </c>
      <c r="I10" s="115">
        <v>3610</v>
      </c>
      <c r="J10" s="114">
        <v>2887</v>
      </c>
      <c r="K10" s="114">
        <v>723</v>
      </c>
      <c r="L10" s="423">
        <v>1857</v>
      </c>
      <c r="M10" s="424">
        <v>2105</v>
      </c>
    </row>
    <row r="11" spans="1:13" ht="11.1" customHeight="1" x14ac:dyDescent="0.2">
      <c r="A11" s="422" t="s">
        <v>387</v>
      </c>
      <c r="B11" s="115">
        <v>26841</v>
      </c>
      <c r="C11" s="114">
        <v>13872</v>
      </c>
      <c r="D11" s="114">
        <v>12969</v>
      </c>
      <c r="E11" s="114">
        <v>20558</v>
      </c>
      <c r="F11" s="114">
        <v>5573</v>
      </c>
      <c r="G11" s="114">
        <v>3078</v>
      </c>
      <c r="H11" s="114">
        <v>8893</v>
      </c>
      <c r="I11" s="115">
        <v>3576</v>
      </c>
      <c r="J11" s="114">
        <v>2851</v>
      </c>
      <c r="K11" s="114">
        <v>725</v>
      </c>
      <c r="L11" s="423">
        <v>1972</v>
      </c>
      <c r="M11" s="424">
        <v>1423</v>
      </c>
    </row>
    <row r="12" spans="1:13" ht="11.1" customHeight="1" x14ac:dyDescent="0.2">
      <c r="A12" s="422" t="s">
        <v>388</v>
      </c>
      <c r="B12" s="115">
        <v>27218</v>
      </c>
      <c r="C12" s="114">
        <v>14093</v>
      </c>
      <c r="D12" s="114">
        <v>13125</v>
      </c>
      <c r="E12" s="114">
        <v>20860</v>
      </c>
      <c r="F12" s="114">
        <v>5650</v>
      </c>
      <c r="G12" s="114">
        <v>3251</v>
      </c>
      <c r="H12" s="114">
        <v>9104</v>
      </c>
      <c r="I12" s="115">
        <v>3507</v>
      </c>
      <c r="J12" s="114">
        <v>2747</v>
      </c>
      <c r="K12" s="114">
        <v>760</v>
      </c>
      <c r="L12" s="423">
        <v>2511</v>
      </c>
      <c r="M12" s="424">
        <v>2169</v>
      </c>
    </row>
    <row r="13" spans="1:13" s="110" customFormat="1" ht="11.1" customHeight="1" x14ac:dyDescent="0.2">
      <c r="A13" s="422" t="s">
        <v>389</v>
      </c>
      <c r="B13" s="115">
        <v>26660</v>
      </c>
      <c r="C13" s="114">
        <v>13612</v>
      </c>
      <c r="D13" s="114">
        <v>13048</v>
      </c>
      <c r="E13" s="114">
        <v>20310</v>
      </c>
      <c r="F13" s="114">
        <v>5666</v>
      </c>
      <c r="G13" s="114">
        <v>3132</v>
      </c>
      <c r="H13" s="114">
        <v>9055</v>
      </c>
      <c r="I13" s="115">
        <v>3525</v>
      </c>
      <c r="J13" s="114">
        <v>2787</v>
      </c>
      <c r="K13" s="114">
        <v>738</v>
      </c>
      <c r="L13" s="423">
        <v>1288</v>
      </c>
      <c r="M13" s="424">
        <v>1829</v>
      </c>
    </row>
    <row r="14" spans="1:13" ht="15" customHeight="1" x14ac:dyDescent="0.2">
      <c r="A14" s="422" t="s">
        <v>390</v>
      </c>
      <c r="B14" s="115">
        <v>26485</v>
      </c>
      <c r="C14" s="114">
        <v>13489</v>
      </c>
      <c r="D14" s="114">
        <v>12996</v>
      </c>
      <c r="E14" s="114">
        <v>19685</v>
      </c>
      <c r="F14" s="114">
        <v>6230</v>
      </c>
      <c r="G14" s="114">
        <v>2933</v>
      </c>
      <c r="H14" s="114">
        <v>9194</v>
      </c>
      <c r="I14" s="115">
        <v>3527</v>
      </c>
      <c r="J14" s="114">
        <v>2829</v>
      </c>
      <c r="K14" s="114">
        <v>698</v>
      </c>
      <c r="L14" s="423">
        <v>1987</v>
      </c>
      <c r="M14" s="424">
        <v>2187</v>
      </c>
    </row>
    <row r="15" spans="1:13" ht="11.1" customHeight="1" x14ac:dyDescent="0.2">
      <c r="A15" s="422" t="s">
        <v>387</v>
      </c>
      <c r="B15" s="115">
        <v>26799</v>
      </c>
      <c r="C15" s="114">
        <v>13849</v>
      </c>
      <c r="D15" s="114">
        <v>12950</v>
      </c>
      <c r="E15" s="114">
        <v>19831</v>
      </c>
      <c r="F15" s="114">
        <v>6417</v>
      </c>
      <c r="G15" s="114">
        <v>2832</v>
      </c>
      <c r="H15" s="114">
        <v>9383</v>
      </c>
      <c r="I15" s="115">
        <v>3550</v>
      </c>
      <c r="J15" s="114">
        <v>2822</v>
      </c>
      <c r="K15" s="114">
        <v>728</v>
      </c>
      <c r="L15" s="423">
        <v>1928</v>
      </c>
      <c r="M15" s="424">
        <v>1620</v>
      </c>
    </row>
    <row r="16" spans="1:13" ht="11.1" customHeight="1" x14ac:dyDescent="0.2">
      <c r="A16" s="422" t="s">
        <v>388</v>
      </c>
      <c r="B16" s="115">
        <v>27231</v>
      </c>
      <c r="C16" s="114">
        <v>14146</v>
      </c>
      <c r="D16" s="114">
        <v>13085</v>
      </c>
      <c r="E16" s="114">
        <v>20627</v>
      </c>
      <c r="F16" s="114">
        <v>6536</v>
      </c>
      <c r="G16" s="114">
        <v>3044</v>
      </c>
      <c r="H16" s="114">
        <v>9589</v>
      </c>
      <c r="I16" s="115">
        <v>3602</v>
      </c>
      <c r="J16" s="114">
        <v>2819</v>
      </c>
      <c r="K16" s="114">
        <v>783</v>
      </c>
      <c r="L16" s="423">
        <v>2348</v>
      </c>
      <c r="M16" s="424">
        <v>1969</v>
      </c>
    </row>
    <row r="17" spans="1:13" s="110" customFormat="1" ht="11.1" customHeight="1" x14ac:dyDescent="0.2">
      <c r="A17" s="422" t="s">
        <v>389</v>
      </c>
      <c r="B17" s="115">
        <v>26819</v>
      </c>
      <c r="C17" s="114">
        <v>13794</v>
      </c>
      <c r="D17" s="114">
        <v>13025</v>
      </c>
      <c r="E17" s="114">
        <v>20358</v>
      </c>
      <c r="F17" s="114">
        <v>6448</v>
      </c>
      <c r="G17" s="114">
        <v>2940</v>
      </c>
      <c r="H17" s="114">
        <v>9586</v>
      </c>
      <c r="I17" s="115">
        <v>3572</v>
      </c>
      <c r="J17" s="114">
        <v>2794</v>
      </c>
      <c r="K17" s="114">
        <v>778</v>
      </c>
      <c r="L17" s="423">
        <v>1396</v>
      </c>
      <c r="M17" s="424">
        <v>1897</v>
      </c>
    </row>
    <row r="18" spans="1:13" ht="15" customHeight="1" x14ac:dyDescent="0.2">
      <c r="A18" s="422" t="s">
        <v>391</v>
      </c>
      <c r="B18" s="115">
        <v>26650</v>
      </c>
      <c r="C18" s="114">
        <v>13667</v>
      </c>
      <c r="D18" s="114">
        <v>12983</v>
      </c>
      <c r="E18" s="114">
        <v>20021</v>
      </c>
      <c r="F18" s="114">
        <v>6602</v>
      </c>
      <c r="G18" s="114">
        <v>2765</v>
      </c>
      <c r="H18" s="114">
        <v>9609</v>
      </c>
      <c r="I18" s="115">
        <v>3540</v>
      </c>
      <c r="J18" s="114">
        <v>2788</v>
      </c>
      <c r="K18" s="114">
        <v>752</v>
      </c>
      <c r="L18" s="423">
        <v>2090</v>
      </c>
      <c r="M18" s="424">
        <v>2267</v>
      </c>
    </row>
    <row r="19" spans="1:13" ht="11.1" customHeight="1" x14ac:dyDescent="0.2">
      <c r="A19" s="422" t="s">
        <v>387</v>
      </c>
      <c r="B19" s="115">
        <v>26950</v>
      </c>
      <c r="C19" s="114">
        <v>13957</v>
      </c>
      <c r="D19" s="114">
        <v>12993</v>
      </c>
      <c r="E19" s="114">
        <v>20208</v>
      </c>
      <c r="F19" s="114">
        <v>6702</v>
      </c>
      <c r="G19" s="114">
        <v>2644</v>
      </c>
      <c r="H19" s="114">
        <v>9847</v>
      </c>
      <c r="I19" s="115">
        <v>3572</v>
      </c>
      <c r="J19" s="114">
        <v>2800</v>
      </c>
      <c r="K19" s="114">
        <v>772</v>
      </c>
      <c r="L19" s="423">
        <v>1690</v>
      </c>
      <c r="M19" s="424">
        <v>1377</v>
      </c>
    </row>
    <row r="20" spans="1:13" ht="11.1" customHeight="1" x14ac:dyDescent="0.2">
      <c r="A20" s="422" t="s">
        <v>388</v>
      </c>
      <c r="B20" s="115">
        <v>27205</v>
      </c>
      <c r="C20" s="114">
        <v>14125</v>
      </c>
      <c r="D20" s="114">
        <v>13080</v>
      </c>
      <c r="E20" s="114">
        <v>20343</v>
      </c>
      <c r="F20" s="114">
        <v>6830</v>
      </c>
      <c r="G20" s="114">
        <v>2808</v>
      </c>
      <c r="H20" s="114">
        <v>9977</v>
      </c>
      <c r="I20" s="115">
        <v>3549</v>
      </c>
      <c r="J20" s="114">
        <v>2746</v>
      </c>
      <c r="K20" s="114">
        <v>803</v>
      </c>
      <c r="L20" s="423">
        <v>2033</v>
      </c>
      <c r="M20" s="424">
        <v>1722</v>
      </c>
    </row>
    <row r="21" spans="1:13" s="110" customFormat="1" ht="11.1" customHeight="1" x14ac:dyDescent="0.2">
      <c r="A21" s="422" t="s">
        <v>389</v>
      </c>
      <c r="B21" s="115">
        <v>26302</v>
      </c>
      <c r="C21" s="114">
        <v>13549</v>
      </c>
      <c r="D21" s="114">
        <v>12753</v>
      </c>
      <c r="E21" s="114">
        <v>19682</v>
      </c>
      <c r="F21" s="114">
        <v>6591</v>
      </c>
      <c r="G21" s="114">
        <v>2692</v>
      </c>
      <c r="H21" s="114">
        <v>9600</v>
      </c>
      <c r="I21" s="115">
        <v>3529</v>
      </c>
      <c r="J21" s="114">
        <v>2726</v>
      </c>
      <c r="K21" s="114">
        <v>803</v>
      </c>
      <c r="L21" s="423">
        <v>1211</v>
      </c>
      <c r="M21" s="424">
        <v>1686</v>
      </c>
    </row>
    <row r="22" spans="1:13" ht="15" customHeight="1" x14ac:dyDescent="0.2">
      <c r="A22" s="422" t="s">
        <v>392</v>
      </c>
      <c r="B22" s="115">
        <v>26093</v>
      </c>
      <c r="C22" s="114">
        <v>13395</v>
      </c>
      <c r="D22" s="114">
        <v>12698</v>
      </c>
      <c r="E22" s="114">
        <v>19426</v>
      </c>
      <c r="F22" s="114">
        <v>6551</v>
      </c>
      <c r="G22" s="114">
        <v>2492</v>
      </c>
      <c r="H22" s="114">
        <v>9693</v>
      </c>
      <c r="I22" s="115">
        <v>3593</v>
      </c>
      <c r="J22" s="114">
        <v>2776</v>
      </c>
      <c r="K22" s="114">
        <v>817</v>
      </c>
      <c r="L22" s="423">
        <v>1709</v>
      </c>
      <c r="M22" s="424">
        <v>1923</v>
      </c>
    </row>
    <row r="23" spans="1:13" ht="11.1" customHeight="1" x14ac:dyDescent="0.2">
      <c r="A23" s="422" t="s">
        <v>387</v>
      </c>
      <c r="B23" s="115">
        <v>26416</v>
      </c>
      <c r="C23" s="114">
        <v>13685</v>
      </c>
      <c r="D23" s="114">
        <v>12731</v>
      </c>
      <c r="E23" s="114">
        <v>19621</v>
      </c>
      <c r="F23" s="114">
        <v>6648</v>
      </c>
      <c r="G23" s="114">
        <v>2378</v>
      </c>
      <c r="H23" s="114">
        <v>9957</v>
      </c>
      <c r="I23" s="115">
        <v>3648</v>
      </c>
      <c r="J23" s="114">
        <v>2804</v>
      </c>
      <c r="K23" s="114">
        <v>844</v>
      </c>
      <c r="L23" s="423">
        <v>1741</v>
      </c>
      <c r="M23" s="424">
        <v>1415</v>
      </c>
    </row>
    <row r="24" spans="1:13" ht="11.1" customHeight="1" x14ac:dyDescent="0.2">
      <c r="A24" s="422" t="s">
        <v>388</v>
      </c>
      <c r="B24" s="115">
        <v>26743</v>
      </c>
      <c r="C24" s="114">
        <v>13910</v>
      </c>
      <c r="D24" s="114">
        <v>12833</v>
      </c>
      <c r="E24" s="114">
        <v>19389</v>
      </c>
      <c r="F24" s="114">
        <v>6683</v>
      </c>
      <c r="G24" s="114">
        <v>2499</v>
      </c>
      <c r="H24" s="114">
        <v>10117</v>
      </c>
      <c r="I24" s="115">
        <v>3655</v>
      </c>
      <c r="J24" s="114">
        <v>2781</v>
      </c>
      <c r="K24" s="114">
        <v>874</v>
      </c>
      <c r="L24" s="423">
        <v>1926</v>
      </c>
      <c r="M24" s="424">
        <v>1694</v>
      </c>
    </row>
    <row r="25" spans="1:13" s="110" customFormat="1" ht="11.1" customHeight="1" x14ac:dyDescent="0.2">
      <c r="A25" s="422" t="s">
        <v>389</v>
      </c>
      <c r="B25" s="115">
        <v>26340</v>
      </c>
      <c r="C25" s="114">
        <v>13524</v>
      </c>
      <c r="D25" s="114">
        <v>12816</v>
      </c>
      <c r="E25" s="114">
        <v>18977</v>
      </c>
      <c r="F25" s="114">
        <v>6698</v>
      </c>
      <c r="G25" s="114">
        <v>2360</v>
      </c>
      <c r="H25" s="114">
        <v>10081</v>
      </c>
      <c r="I25" s="115">
        <v>3554</v>
      </c>
      <c r="J25" s="114">
        <v>2703</v>
      </c>
      <c r="K25" s="114">
        <v>851</v>
      </c>
      <c r="L25" s="423">
        <v>1178</v>
      </c>
      <c r="M25" s="424">
        <v>1712</v>
      </c>
    </row>
    <row r="26" spans="1:13" ht="15" customHeight="1" x14ac:dyDescent="0.2">
      <c r="A26" s="422" t="s">
        <v>393</v>
      </c>
      <c r="B26" s="115">
        <v>26373</v>
      </c>
      <c r="C26" s="114">
        <v>13627</v>
      </c>
      <c r="D26" s="114">
        <v>12746</v>
      </c>
      <c r="E26" s="114">
        <v>19066</v>
      </c>
      <c r="F26" s="114">
        <v>6647</v>
      </c>
      <c r="G26" s="114">
        <v>2215</v>
      </c>
      <c r="H26" s="114">
        <v>10196</v>
      </c>
      <c r="I26" s="115">
        <v>3618</v>
      </c>
      <c r="J26" s="114">
        <v>2779</v>
      </c>
      <c r="K26" s="114">
        <v>839</v>
      </c>
      <c r="L26" s="423">
        <v>1768</v>
      </c>
      <c r="M26" s="424">
        <v>1773</v>
      </c>
    </row>
    <row r="27" spans="1:13" ht="11.1" customHeight="1" x14ac:dyDescent="0.2">
      <c r="A27" s="422" t="s">
        <v>387</v>
      </c>
      <c r="B27" s="115">
        <v>26673</v>
      </c>
      <c r="C27" s="114">
        <v>13899</v>
      </c>
      <c r="D27" s="114">
        <v>12774</v>
      </c>
      <c r="E27" s="114">
        <v>19280</v>
      </c>
      <c r="F27" s="114">
        <v>6740</v>
      </c>
      <c r="G27" s="114">
        <v>2114</v>
      </c>
      <c r="H27" s="114">
        <v>10449</v>
      </c>
      <c r="I27" s="115">
        <v>3600</v>
      </c>
      <c r="J27" s="114">
        <v>2697</v>
      </c>
      <c r="K27" s="114">
        <v>903</v>
      </c>
      <c r="L27" s="423">
        <v>2062</v>
      </c>
      <c r="M27" s="424">
        <v>1743</v>
      </c>
    </row>
    <row r="28" spans="1:13" ht="11.1" customHeight="1" x14ac:dyDescent="0.2">
      <c r="A28" s="422" t="s">
        <v>388</v>
      </c>
      <c r="B28" s="115">
        <v>26831</v>
      </c>
      <c r="C28" s="114">
        <v>13970</v>
      </c>
      <c r="D28" s="114">
        <v>12861</v>
      </c>
      <c r="E28" s="114">
        <v>19945</v>
      </c>
      <c r="F28" s="114">
        <v>6800</v>
      </c>
      <c r="G28" s="114">
        <v>2237</v>
      </c>
      <c r="H28" s="114">
        <v>10496</v>
      </c>
      <c r="I28" s="115">
        <v>3641</v>
      </c>
      <c r="J28" s="114">
        <v>2683</v>
      </c>
      <c r="K28" s="114">
        <v>958</v>
      </c>
      <c r="L28" s="423">
        <v>2053</v>
      </c>
      <c r="M28" s="424">
        <v>1885</v>
      </c>
    </row>
    <row r="29" spans="1:13" s="110" customFormat="1" ht="11.1" customHeight="1" x14ac:dyDescent="0.2">
      <c r="A29" s="422" t="s">
        <v>389</v>
      </c>
      <c r="B29" s="115">
        <v>26330</v>
      </c>
      <c r="C29" s="114">
        <v>13530</v>
      </c>
      <c r="D29" s="114">
        <v>12800</v>
      </c>
      <c r="E29" s="114">
        <v>19498</v>
      </c>
      <c r="F29" s="114">
        <v>6797</v>
      </c>
      <c r="G29" s="114">
        <v>2102</v>
      </c>
      <c r="H29" s="114">
        <v>10394</v>
      </c>
      <c r="I29" s="115">
        <v>3600</v>
      </c>
      <c r="J29" s="114">
        <v>2680</v>
      </c>
      <c r="K29" s="114">
        <v>920</v>
      </c>
      <c r="L29" s="423">
        <v>1273</v>
      </c>
      <c r="M29" s="424">
        <v>1780</v>
      </c>
    </row>
    <row r="30" spans="1:13" ht="15" customHeight="1" x14ac:dyDescent="0.2">
      <c r="A30" s="422" t="s">
        <v>394</v>
      </c>
      <c r="B30" s="115">
        <v>26265</v>
      </c>
      <c r="C30" s="114">
        <v>13494</v>
      </c>
      <c r="D30" s="114">
        <v>12771</v>
      </c>
      <c r="E30" s="114">
        <v>19298</v>
      </c>
      <c r="F30" s="114">
        <v>6946</v>
      </c>
      <c r="G30" s="114">
        <v>1989</v>
      </c>
      <c r="H30" s="114">
        <v>10466</v>
      </c>
      <c r="I30" s="115">
        <v>3393</v>
      </c>
      <c r="J30" s="114">
        <v>2510</v>
      </c>
      <c r="K30" s="114">
        <v>883</v>
      </c>
      <c r="L30" s="423">
        <v>1945</v>
      </c>
      <c r="M30" s="424">
        <v>2012</v>
      </c>
    </row>
    <row r="31" spans="1:13" ht="11.1" customHeight="1" x14ac:dyDescent="0.2">
      <c r="A31" s="422" t="s">
        <v>387</v>
      </c>
      <c r="B31" s="115">
        <v>26506</v>
      </c>
      <c r="C31" s="114">
        <v>13662</v>
      </c>
      <c r="D31" s="114">
        <v>12844</v>
      </c>
      <c r="E31" s="114">
        <v>19337</v>
      </c>
      <c r="F31" s="114">
        <v>7152</v>
      </c>
      <c r="G31" s="114">
        <v>1898</v>
      </c>
      <c r="H31" s="114">
        <v>10633</v>
      </c>
      <c r="I31" s="115">
        <v>3347</v>
      </c>
      <c r="J31" s="114">
        <v>2440</v>
      </c>
      <c r="K31" s="114">
        <v>907</v>
      </c>
      <c r="L31" s="423">
        <v>1789</v>
      </c>
      <c r="M31" s="424">
        <v>1546</v>
      </c>
    </row>
    <row r="32" spans="1:13" ht="11.1" customHeight="1" x14ac:dyDescent="0.2">
      <c r="A32" s="422" t="s">
        <v>388</v>
      </c>
      <c r="B32" s="115">
        <v>26891</v>
      </c>
      <c r="C32" s="114">
        <v>13887</v>
      </c>
      <c r="D32" s="114">
        <v>13004</v>
      </c>
      <c r="E32" s="114">
        <v>19630</v>
      </c>
      <c r="F32" s="114">
        <v>7253</v>
      </c>
      <c r="G32" s="114">
        <v>2056</v>
      </c>
      <c r="H32" s="114">
        <v>10726</v>
      </c>
      <c r="I32" s="115">
        <v>3338</v>
      </c>
      <c r="J32" s="114">
        <v>2430</v>
      </c>
      <c r="K32" s="114">
        <v>908</v>
      </c>
      <c r="L32" s="423">
        <v>2115</v>
      </c>
      <c r="M32" s="424">
        <v>1724</v>
      </c>
    </row>
    <row r="33" spans="1:13" s="110" customFormat="1" ht="11.1" customHeight="1" x14ac:dyDescent="0.2">
      <c r="A33" s="422" t="s">
        <v>389</v>
      </c>
      <c r="B33" s="115">
        <v>26523</v>
      </c>
      <c r="C33" s="114">
        <v>13529</v>
      </c>
      <c r="D33" s="114">
        <v>12994</v>
      </c>
      <c r="E33" s="114">
        <v>19192</v>
      </c>
      <c r="F33" s="114">
        <v>7327</v>
      </c>
      <c r="G33" s="114">
        <v>1968</v>
      </c>
      <c r="H33" s="114">
        <v>10689</v>
      </c>
      <c r="I33" s="115">
        <v>3362</v>
      </c>
      <c r="J33" s="114">
        <v>2450</v>
      </c>
      <c r="K33" s="114">
        <v>912</v>
      </c>
      <c r="L33" s="423">
        <v>1416</v>
      </c>
      <c r="M33" s="424">
        <v>1770</v>
      </c>
    </row>
    <row r="34" spans="1:13" ht="15" customHeight="1" x14ac:dyDescent="0.2">
      <c r="A34" s="422" t="s">
        <v>395</v>
      </c>
      <c r="B34" s="115">
        <v>26490</v>
      </c>
      <c r="C34" s="114">
        <v>13491</v>
      </c>
      <c r="D34" s="114">
        <v>12999</v>
      </c>
      <c r="E34" s="114">
        <v>19196</v>
      </c>
      <c r="F34" s="114">
        <v>7291</v>
      </c>
      <c r="G34" s="114">
        <v>1851</v>
      </c>
      <c r="H34" s="114">
        <v>10824</v>
      </c>
      <c r="I34" s="115">
        <v>3363</v>
      </c>
      <c r="J34" s="114">
        <v>2439</v>
      </c>
      <c r="K34" s="114">
        <v>924</v>
      </c>
      <c r="L34" s="423">
        <v>1892</v>
      </c>
      <c r="M34" s="424">
        <v>1982</v>
      </c>
    </row>
    <row r="35" spans="1:13" ht="11.1" customHeight="1" x14ac:dyDescent="0.2">
      <c r="A35" s="422" t="s">
        <v>387</v>
      </c>
      <c r="B35" s="115">
        <v>26758</v>
      </c>
      <c r="C35" s="114">
        <v>13711</v>
      </c>
      <c r="D35" s="114">
        <v>13047</v>
      </c>
      <c r="E35" s="114">
        <v>19316</v>
      </c>
      <c r="F35" s="114">
        <v>7440</v>
      </c>
      <c r="G35" s="114">
        <v>1822</v>
      </c>
      <c r="H35" s="114">
        <v>11003</v>
      </c>
      <c r="I35" s="115">
        <v>3439</v>
      </c>
      <c r="J35" s="114">
        <v>2467</v>
      </c>
      <c r="K35" s="114">
        <v>972</v>
      </c>
      <c r="L35" s="423">
        <v>1922</v>
      </c>
      <c r="M35" s="424">
        <v>1689</v>
      </c>
    </row>
    <row r="36" spans="1:13" ht="11.1" customHeight="1" x14ac:dyDescent="0.2">
      <c r="A36" s="422" t="s">
        <v>388</v>
      </c>
      <c r="B36" s="115">
        <v>27104</v>
      </c>
      <c r="C36" s="114">
        <v>13900</v>
      </c>
      <c r="D36" s="114">
        <v>13204</v>
      </c>
      <c r="E36" s="114">
        <v>19589</v>
      </c>
      <c r="F36" s="114">
        <v>7514</v>
      </c>
      <c r="G36" s="114">
        <v>2024</v>
      </c>
      <c r="H36" s="114">
        <v>11070</v>
      </c>
      <c r="I36" s="115">
        <v>3460</v>
      </c>
      <c r="J36" s="114">
        <v>2491</v>
      </c>
      <c r="K36" s="114">
        <v>969</v>
      </c>
      <c r="L36" s="423">
        <v>2125</v>
      </c>
      <c r="M36" s="424">
        <v>1826</v>
      </c>
    </row>
    <row r="37" spans="1:13" s="110" customFormat="1" ht="11.1" customHeight="1" x14ac:dyDescent="0.2">
      <c r="A37" s="422" t="s">
        <v>389</v>
      </c>
      <c r="B37" s="115">
        <v>26670</v>
      </c>
      <c r="C37" s="114">
        <v>13515</v>
      </c>
      <c r="D37" s="114">
        <v>13155</v>
      </c>
      <c r="E37" s="114">
        <v>19117</v>
      </c>
      <c r="F37" s="114">
        <v>7552</v>
      </c>
      <c r="G37" s="114">
        <v>1991</v>
      </c>
      <c r="H37" s="114">
        <v>10918</v>
      </c>
      <c r="I37" s="115">
        <v>3426</v>
      </c>
      <c r="J37" s="114">
        <v>2457</v>
      </c>
      <c r="K37" s="114">
        <v>969</v>
      </c>
      <c r="L37" s="423">
        <v>1651</v>
      </c>
      <c r="M37" s="424">
        <v>2030</v>
      </c>
    </row>
    <row r="38" spans="1:13" ht="15" customHeight="1" x14ac:dyDescent="0.2">
      <c r="A38" s="425" t="s">
        <v>396</v>
      </c>
      <c r="B38" s="115">
        <v>26642</v>
      </c>
      <c r="C38" s="114">
        <v>13442</v>
      </c>
      <c r="D38" s="114">
        <v>13200</v>
      </c>
      <c r="E38" s="114">
        <v>18941</v>
      </c>
      <c r="F38" s="114">
        <v>7701</v>
      </c>
      <c r="G38" s="114">
        <v>1868</v>
      </c>
      <c r="H38" s="114">
        <v>10922</v>
      </c>
      <c r="I38" s="115">
        <v>3424</v>
      </c>
      <c r="J38" s="114">
        <v>2451</v>
      </c>
      <c r="K38" s="114">
        <v>973</v>
      </c>
      <c r="L38" s="423">
        <v>2069</v>
      </c>
      <c r="M38" s="424">
        <v>2090</v>
      </c>
    </row>
    <row r="39" spans="1:13" ht="11.1" customHeight="1" x14ac:dyDescent="0.2">
      <c r="A39" s="422" t="s">
        <v>387</v>
      </c>
      <c r="B39" s="115">
        <v>26800</v>
      </c>
      <c r="C39" s="114">
        <v>13546</v>
      </c>
      <c r="D39" s="114">
        <v>13254</v>
      </c>
      <c r="E39" s="114">
        <v>18947</v>
      </c>
      <c r="F39" s="114">
        <v>7853</v>
      </c>
      <c r="G39" s="114">
        <v>1800</v>
      </c>
      <c r="H39" s="114">
        <v>11081</v>
      </c>
      <c r="I39" s="115">
        <v>3406</v>
      </c>
      <c r="J39" s="114">
        <v>2424</v>
      </c>
      <c r="K39" s="114">
        <v>982</v>
      </c>
      <c r="L39" s="423">
        <v>2230</v>
      </c>
      <c r="M39" s="424">
        <v>2000</v>
      </c>
    </row>
    <row r="40" spans="1:13" ht="11.1" customHeight="1" x14ac:dyDescent="0.2">
      <c r="A40" s="425" t="s">
        <v>388</v>
      </c>
      <c r="B40" s="115">
        <v>27222</v>
      </c>
      <c r="C40" s="114">
        <v>13862</v>
      </c>
      <c r="D40" s="114">
        <v>13360</v>
      </c>
      <c r="E40" s="114">
        <v>19076</v>
      </c>
      <c r="F40" s="114">
        <v>8146</v>
      </c>
      <c r="G40" s="114">
        <v>1982</v>
      </c>
      <c r="H40" s="114">
        <v>11178</v>
      </c>
      <c r="I40" s="115">
        <v>3419</v>
      </c>
      <c r="J40" s="114">
        <v>2396</v>
      </c>
      <c r="K40" s="114">
        <v>1023</v>
      </c>
      <c r="L40" s="423">
        <v>2143</v>
      </c>
      <c r="M40" s="424">
        <v>1854</v>
      </c>
    </row>
    <row r="41" spans="1:13" s="110" customFormat="1" ht="11.1" customHeight="1" x14ac:dyDescent="0.2">
      <c r="A41" s="422" t="s">
        <v>389</v>
      </c>
      <c r="B41" s="115">
        <v>26928</v>
      </c>
      <c r="C41" s="114">
        <v>13581</v>
      </c>
      <c r="D41" s="114">
        <v>13347</v>
      </c>
      <c r="E41" s="114">
        <v>18782</v>
      </c>
      <c r="F41" s="114">
        <v>8146</v>
      </c>
      <c r="G41" s="114">
        <v>1961</v>
      </c>
      <c r="H41" s="114">
        <v>11070</v>
      </c>
      <c r="I41" s="115">
        <v>3410</v>
      </c>
      <c r="J41" s="114">
        <v>2395</v>
      </c>
      <c r="K41" s="114">
        <v>1015</v>
      </c>
      <c r="L41" s="423">
        <v>1375</v>
      </c>
      <c r="M41" s="424">
        <v>1687</v>
      </c>
    </row>
    <row r="42" spans="1:13" ht="15" customHeight="1" x14ac:dyDescent="0.2">
      <c r="A42" s="422" t="s">
        <v>397</v>
      </c>
      <c r="B42" s="115">
        <v>26898</v>
      </c>
      <c r="C42" s="114">
        <v>13573</v>
      </c>
      <c r="D42" s="114">
        <v>13325</v>
      </c>
      <c r="E42" s="114">
        <v>18695</v>
      </c>
      <c r="F42" s="114">
        <v>8203</v>
      </c>
      <c r="G42" s="114">
        <v>1884</v>
      </c>
      <c r="H42" s="114">
        <v>11109</v>
      </c>
      <c r="I42" s="115">
        <v>3433</v>
      </c>
      <c r="J42" s="114">
        <v>2414</v>
      </c>
      <c r="K42" s="114">
        <v>1019</v>
      </c>
      <c r="L42" s="423">
        <v>2039</v>
      </c>
      <c r="M42" s="424">
        <v>2090</v>
      </c>
    </row>
    <row r="43" spans="1:13" ht="11.1" customHeight="1" x14ac:dyDescent="0.2">
      <c r="A43" s="422" t="s">
        <v>387</v>
      </c>
      <c r="B43" s="115">
        <v>27085</v>
      </c>
      <c r="C43" s="114">
        <v>13719</v>
      </c>
      <c r="D43" s="114">
        <v>13366</v>
      </c>
      <c r="E43" s="114">
        <v>18735</v>
      </c>
      <c r="F43" s="114">
        <v>8350</v>
      </c>
      <c r="G43" s="114">
        <v>1851</v>
      </c>
      <c r="H43" s="114">
        <v>11247</v>
      </c>
      <c r="I43" s="115">
        <v>3451</v>
      </c>
      <c r="J43" s="114">
        <v>2394</v>
      </c>
      <c r="K43" s="114">
        <v>1057</v>
      </c>
      <c r="L43" s="423">
        <v>1772</v>
      </c>
      <c r="M43" s="424">
        <v>1576</v>
      </c>
    </row>
    <row r="44" spans="1:13" ht="11.1" customHeight="1" x14ac:dyDescent="0.2">
      <c r="A44" s="422" t="s">
        <v>388</v>
      </c>
      <c r="B44" s="115">
        <v>27393</v>
      </c>
      <c r="C44" s="114">
        <v>13892</v>
      </c>
      <c r="D44" s="114">
        <v>13501</v>
      </c>
      <c r="E44" s="114">
        <v>18918</v>
      </c>
      <c r="F44" s="114">
        <v>8475</v>
      </c>
      <c r="G44" s="114">
        <v>2107</v>
      </c>
      <c r="H44" s="114">
        <v>11268</v>
      </c>
      <c r="I44" s="115">
        <v>3474</v>
      </c>
      <c r="J44" s="114">
        <v>2407</v>
      </c>
      <c r="K44" s="114">
        <v>1067</v>
      </c>
      <c r="L44" s="423">
        <v>2200</v>
      </c>
      <c r="M44" s="424">
        <v>1885</v>
      </c>
    </row>
    <row r="45" spans="1:13" s="110" customFormat="1" ht="11.1" customHeight="1" x14ac:dyDescent="0.2">
      <c r="A45" s="422" t="s">
        <v>389</v>
      </c>
      <c r="B45" s="115">
        <v>27045</v>
      </c>
      <c r="C45" s="114">
        <v>13644</v>
      </c>
      <c r="D45" s="114">
        <v>13401</v>
      </c>
      <c r="E45" s="114">
        <v>18606</v>
      </c>
      <c r="F45" s="114">
        <v>8439</v>
      </c>
      <c r="G45" s="114">
        <v>2074</v>
      </c>
      <c r="H45" s="114">
        <v>11176</v>
      </c>
      <c r="I45" s="115">
        <v>3429</v>
      </c>
      <c r="J45" s="114">
        <v>2378</v>
      </c>
      <c r="K45" s="114">
        <v>1051</v>
      </c>
      <c r="L45" s="423">
        <v>1407</v>
      </c>
      <c r="M45" s="424">
        <v>1750</v>
      </c>
    </row>
    <row r="46" spans="1:13" ht="15" customHeight="1" x14ac:dyDescent="0.2">
      <c r="A46" s="422" t="s">
        <v>398</v>
      </c>
      <c r="B46" s="115">
        <v>26997</v>
      </c>
      <c r="C46" s="114">
        <v>13637</v>
      </c>
      <c r="D46" s="114">
        <v>13360</v>
      </c>
      <c r="E46" s="114">
        <v>18559</v>
      </c>
      <c r="F46" s="114">
        <v>8438</v>
      </c>
      <c r="G46" s="114">
        <v>2037</v>
      </c>
      <c r="H46" s="114">
        <v>11159</v>
      </c>
      <c r="I46" s="115">
        <v>3447</v>
      </c>
      <c r="J46" s="114">
        <v>2383</v>
      </c>
      <c r="K46" s="114">
        <v>1064</v>
      </c>
      <c r="L46" s="423">
        <v>1860</v>
      </c>
      <c r="M46" s="424">
        <v>1931</v>
      </c>
    </row>
    <row r="47" spans="1:13" ht="11.1" customHeight="1" x14ac:dyDescent="0.2">
      <c r="A47" s="422" t="s">
        <v>387</v>
      </c>
      <c r="B47" s="115">
        <v>27177</v>
      </c>
      <c r="C47" s="114">
        <v>13722</v>
      </c>
      <c r="D47" s="114">
        <v>13455</v>
      </c>
      <c r="E47" s="114">
        <v>18541</v>
      </c>
      <c r="F47" s="114">
        <v>8636</v>
      </c>
      <c r="G47" s="114">
        <v>1977</v>
      </c>
      <c r="H47" s="114">
        <v>11263</v>
      </c>
      <c r="I47" s="115">
        <v>3476</v>
      </c>
      <c r="J47" s="114">
        <v>2389</v>
      </c>
      <c r="K47" s="114">
        <v>1087</v>
      </c>
      <c r="L47" s="423">
        <v>1718</v>
      </c>
      <c r="M47" s="424">
        <v>1558</v>
      </c>
    </row>
    <row r="48" spans="1:13" ht="11.1" customHeight="1" x14ac:dyDescent="0.2">
      <c r="A48" s="422" t="s">
        <v>388</v>
      </c>
      <c r="B48" s="115">
        <v>27673</v>
      </c>
      <c r="C48" s="114">
        <v>14046</v>
      </c>
      <c r="D48" s="114">
        <v>13627</v>
      </c>
      <c r="E48" s="114">
        <v>18981</v>
      </c>
      <c r="F48" s="114">
        <v>8692</v>
      </c>
      <c r="G48" s="114">
        <v>2313</v>
      </c>
      <c r="H48" s="114">
        <v>11381</v>
      </c>
      <c r="I48" s="115">
        <v>3463</v>
      </c>
      <c r="J48" s="114">
        <v>2337</v>
      </c>
      <c r="K48" s="114">
        <v>1126</v>
      </c>
      <c r="L48" s="423">
        <v>2243</v>
      </c>
      <c r="M48" s="424">
        <v>1837</v>
      </c>
    </row>
    <row r="49" spans="1:17" s="110" customFormat="1" ht="11.1" customHeight="1" x14ac:dyDescent="0.2">
      <c r="A49" s="422" t="s">
        <v>389</v>
      </c>
      <c r="B49" s="115">
        <v>27327</v>
      </c>
      <c r="C49" s="114">
        <v>13846</v>
      </c>
      <c r="D49" s="114">
        <v>13481</v>
      </c>
      <c r="E49" s="114">
        <v>18758</v>
      </c>
      <c r="F49" s="114">
        <v>8569</v>
      </c>
      <c r="G49" s="114">
        <v>2254</v>
      </c>
      <c r="H49" s="114">
        <v>11271</v>
      </c>
      <c r="I49" s="115">
        <v>3401</v>
      </c>
      <c r="J49" s="114">
        <v>2301</v>
      </c>
      <c r="K49" s="114">
        <v>1100</v>
      </c>
      <c r="L49" s="423">
        <v>1439</v>
      </c>
      <c r="M49" s="424">
        <v>1799</v>
      </c>
    </row>
    <row r="50" spans="1:17" ht="15" customHeight="1" x14ac:dyDescent="0.2">
      <c r="A50" s="422" t="s">
        <v>399</v>
      </c>
      <c r="B50" s="143">
        <v>27494</v>
      </c>
      <c r="C50" s="144">
        <v>13904</v>
      </c>
      <c r="D50" s="144">
        <v>13590</v>
      </c>
      <c r="E50" s="144">
        <v>18820</v>
      </c>
      <c r="F50" s="144">
        <v>8674</v>
      </c>
      <c r="G50" s="144">
        <v>2234</v>
      </c>
      <c r="H50" s="144">
        <v>11359</v>
      </c>
      <c r="I50" s="143">
        <v>3285</v>
      </c>
      <c r="J50" s="144">
        <v>2210</v>
      </c>
      <c r="K50" s="144">
        <v>1075</v>
      </c>
      <c r="L50" s="426">
        <v>2127</v>
      </c>
      <c r="M50" s="427">
        <v>1975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1.8409452902174315</v>
      </c>
      <c r="C6" s="480">
        <f>'Tabelle 3.3'!J11</f>
        <v>-4.6997389033942563</v>
      </c>
      <c r="D6" s="481">
        <f t="shared" ref="D6:E9" si="0">IF(OR(AND(B6&gt;=-50,B6&lt;=50),ISNUMBER(B6)=FALSE),B6,"")</f>
        <v>1.8409452902174315</v>
      </c>
      <c r="E6" s="481">
        <f t="shared" si="0"/>
        <v>-4.6997389033942563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1.8409452902174315</v>
      </c>
      <c r="C14" s="480">
        <f>'Tabelle 3.3'!J11</f>
        <v>-4.6997389033942563</v>
      </c>
      <c r="D14" s="481">
        <f>IF(OR(AND(B14&gt;=-50,B14&lt;=50),ISNUMBER(B14)=FALSE),B14,"")</f>
        <v>1.8409452902174315</v>
      </c>
      <c r="E14" s="481">
        <f>IF(OR(AND(C14&gt;=-50,C14&lt;=50),ISNUMBER(C14)=FALSE),C14,"")</f>
        <v>-4.6997389033942563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-4.6132008516678491</v>
      </c>
      <c r="C15" s="480">
        <f>'Tabelle 3.3'!J12</f>
        <v>2.0746887966804981</v>
      </c>
      <c r="D15" s="481">
        <f t="shared" ref="D15:E45" si="3">IF(OR(AND(B15&gt;=-50,B15&lt;=50),ISNUMBER(B15)=FALSE),B15,"")</f>
        <v>-4.6132008516678491</v>
      </c>
      <c r="E15" s="481">
        <f t="shared" si="3"/>
        <v>2.0746887966804981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0.88652482269503541</v>
      </c>
      <c r="C16" s="480">
        <f>'Tabelle 3.3'!J13</f>
        <v>13.888888888888889</v>
      </c>
      <c r="D16" s="481">
        <f t="shared" si="3"/>
        <v>0.88652482269503541</v>
      </c>
      <c r="E16" s="481">
        <f t="shared" si="3"/>
        <v>13.888888888888889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3.0067016844774499</v>
      </c>
      <c r="C17" s="480">
        <f>'Tabelle 3.3'!J14</f>
        <v>2.1276595744680851</v>
      </c>
      <c r="D17" s="481">
        <f t="shared" si="3"/>
        <v>3.0067016844774499</v>
      </c>
      <c r="E17" s="481">
        <f t="shared" si="3"/>
        <v>2.1276595744680851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6.4350064350064351E-2</v>
      </c>
      <c r="C18" s="480">
        <f>'Tabelle 3.3'!J15</f>
        <v>5.2631578947368425</v>
      </c>
      <c r="D18" s="481">
        <f t="shared" si="3"/>
        <v>6.4350064350064351E-2</v>
      </c>
      <c r="E18" s="481">
        <f t="shared" si="3"/>
        <v>5.2631578947368425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4.3143297380585519</v>
      </c>
      <c r="C19" s="480">
        <f>'Tabelle 3.3'!J16</f>
        <v>1.3422818791946309</v>
      </c>
      <c r="D19" s="481">
        <f t="shared" si="3"/>
        <v>4.3143297380585519</v>
      </c>
      <c r="E19" s="481">
        <f t="shared" si="3"/>
        <v>1.3422818791946309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3.8657913931436907</v>
      </c>
      <c r="C20" s="480">
        <f>'Tabelle 3.3'!J17</f>
        <v>0</v>
      </c>
      <c r="D20" s="481">
        <f t="shared" si="3"/>
        <v>3.8657913931436907</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2.180376610505451</v>
      </c>
      <c r="C21" s="480">
        <f>'Tabelle 3.3'!J18</f>
        <v>-8.4210526315789469</v>
      </c>
      <c r="D21" s="481">
        <f t="shared" si="3"/>
        <v>2.180376610505451</v>
      </c>
      <c r="E21" s="481">
        <f t="shared" si="3"/>
        <v>-8.4210526315789469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2.7017783857729136</v>
      </c>
      <c r="C22" s="480">
        <f>'Tabelle 3.3'!J19</f>
        <v>-0.6741573033707865</v>
      </c>
      <c r="D22" s="481">
        <f t="shared" si="3"/>
        <v>2.7017783857729136</v>
      </c>
      <c r="E22" s="481">
        <f t="shared" si="3"/>
        <v>-0.6741573033707865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3.2080659945004584</v>
      </c>
      <c r="C23" s="480">
        <f>'Tabelle 3.3'!J20</f>
        <v>-12.903225806451612</v>
      </c>
      <c r="D23" s="481">
        <f t="shared" si="3"/>
        <v>3.2080659945004584</v>
      </c>
      <c r="E23" s="481">
        <f t="shared" si="3"/>
        <v>-12.903225806451612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3.785211267605634</v>
      </c>
      <c r="C24" s="480">
        <f>'Tabelle 3.3'!J21</f>
        <v>-18.620689655172413</v>
      </c>
      <c r="D24" s="481">
        <f t="shared" si="3"/>
        <v>3.785211267605634</v>
      </c>
      <c r="E24" s="481">
        <f t="shared" si="3"/>
        <v>-18.620689655172413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-0.53619302949061665</v>
      </c>
      <c r="C26" s="480">
        <f>'Tabelle 3.3'!J23</f>
        <v>-3.3333333333333335</v>
      </c>
      <c r="D26" s="481">
        <f t="shared" si="3"/>
        <v>-0.53619302949061665</v>
      </c>
      <c r="E26" s="481">
        <f t="shared" si="3"/>
        <v>-3.3333333333333335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6.577344701583435</v>
      </c>
      <c r="C27" s="480">
        <f>'Tabelle 3.3'!J24</f>
        <v>5.7034220532319395</v>
      </c>
      <c r="D27" s="481">
        <f t="shared" si="3"/>
        <v>6.577344701583435</v>
      </c>
      <c r="E27" s="481">
        <f t="shared" si="3"/>
        <v>5.7034220532319395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3.8132807363576595</v>
      </c>
      <c r="C28" s="480">
        <f>'Tabelle 3.3'!J25</f>
        <v>-13.851351351351351</v>
      </c>
      <c r="D28" s="481">
        <f t="shared" si="3"/>
        <v>3.8132807363576595</v>
      </c>
      <c r="E28" s="481">
        <f t="shared" si="3"/>
        <v>-13.851351351351351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4.3612108773730114</v>
      </c>
      <c r="C30" s="480">
        <f>'Tabelle 3.3'!J27</f>
        <v>0</v>
      </c>
      <c r="D30" s="481">
        <f t="shared" si="3"/>
        <v>4.3612108773730114</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10.707803992740471</v>
      </c>
      <c r="C31" s="480">
        <f>'Tabelle 3.3'!J28</f>
        <v>-7.5471698113207548</v>
      </c>
      <c r="D31" s="481">
        <f t="shared" si="3"/>
        <v>10.707803992740471</v>
      </c>
      <c r="E31" s="481">
        <f t="shared" si="3"/>
        <v>-7.5471698113207548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2.0767494356659144</v>
      </c>
      <c r="C32" s="480">
        <f>'Tabelle 3.3'!J29</f>
        <v>2.347417840375587</v>
      </c>
      <c r="D32" s="481">
        <f t="shared" si="3"/>
        <v>2.0767494356659144</v>
      </c>
      <c r="E32" s="481">
        <f t="shared" si="3"/>
        <v>2.347417840375587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-1.2359241966492722</v>
      </c>
      <c r="C33" s="480">
        <f>'Tabelle 3.3'!J30</f>
        <v>-4.700854700854701</v>
      </c>
      <c r="D33" s="481">
        <f t="shared" si="3"/>
        <v>-1.2359241966492722</v>
      </c>
      <c r="E33" s="481">
        <f t="shared" si="3"/>
        <v>-4.700854700854701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3.4188034188034186</v>
      </c>
      <c r="C34" s="480">
        <f>'Tabelle 3.3'!J31</f>
        <v>-0.92592592592592593</v>
      </c>
      <c r="D34" s="481">
        <f t="shared" si="3"/>
        <v>3.4188034188034186</v>
      </c>
      <c r="E34" s="481">
        <f t="shared" si="3"/>
        <v>-0.92592592592592593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-4.6132008516678491</v>
      </c>
      <c r="C37" s="480">
        <f>'Tabelle 3.3'!J34</f>
        <v>2.0746887966804981</v>
      </c>
      <c r="D37" s="481">
        <f t="shared" si="3"/>
        <v>-4.6132008516678491</v>
      </c>
      <c r="E37" s="481">
        <f t="shared" si="3"/>
        <v>2.0746887966804981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2.6533382697766261</v>
      </c>
      <c r="C38" s="480">
        <f>'Tabelle 3.3'!J35</f>
        <v>-2.1558872305140961</v>
      </c>
      <c r="D38" s="481">
        <f t="shared" si="3"/>
        <v>2.6533382697766261</v>
      </c>
      <c r="E38" s="481">
        <f t="shared" si="3"/>
        <v>-2.1558872305140961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1.9845581927366314</v>
      </c>
      <c r="C39" s="480">
        <f>'Tabelle 3.3'!J36</f>
        <v>-5.9162504802151368</v>
      </c>
      <c r="D39" s="481">
        <f t="shared" si="3"/>
        <v>1.9845581927366314</v>
      </c>
      <c r="E39" s="481">
        <f t="shared" si="3"/>
        <v>-5.9162504802151368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1.9845581927366314</v>
      </c>
      <c r="C45" s="480">
        <f>'Tabelle 3.3'!J36</f>
        <v>-5.9162504802151368</v>
      </c>
      <c r="D45" s="481">
        <f t="shared" si="3"/>
        <v>1.9845581927366314</v>
      </c>
      <c r="E45" s="481">
        <f t="shared" si="3"/>
        <v>-5.9162504802151368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26373</v>
      </c>
      <c r="C51" s="487">
        <v>2779</v>
      </c>
      <c r="D51" s="487">
        <v>839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26673</v>
      </c>
      <c r="C52" s="487">
        <v>2697</v>
      </c>
      <c r="D52" s="487">
        <v>903</v>
      </c>
      <c r="E52" s="488">
        <f t="shared" ref="E52:G70" si="11">IF($A$51=37802,IF(COUNTBLANK(B$51:B$70)&gt;0,#N/A,B52/B$51*100),IF(COUNTBLANK(B$51:B$75)&gt;0,#N/A,B52/B$51*100))</f>
        <v>101.13752701626663</v>
      </c>
      <c r="F52" s="488">
        <f t="shared" si="11"/>
        <v>97.049298308744142</v>
      </c>
      <c r="G52" s="488">
        <f t="shared" si="11"/>
        <v>107.62812872467222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26831</v>
      </c>
      <c r="C53" s="487">
        <v>2683</v>
      </c>
      <c r="D53" s="487">
        <v>958</v>
      </c>
      <c r="E53" s="488">
        <f t="shared" si="11"/>
        <v>101.73662457816705</v>
      </c>
      <c r="F53" s="488">
        <f t="shared" si="11"/>
        <v>96.54551997121267</v>
      </c>
      <c r="G53" s="488">
        <f t="shared" si="11"/>
        <v>114.18355184743743</v>
      </c>
      <c r="H53" s="489">
        <f>IF(ISERROR(L53)=TRUE,IF(MONTH(A53)=MONTH(MAX(A$51:A$75)),A53,""),"")</f>
        <v>41883</v>
      </c>
      <c r="I53" s="488">
        <f t="shared" si="12"/>
        <v>101.73662457816705</v>
      </c>
      <c r="J53" s="488">
        <f t="shared" si="10"/>
        <v>96.54551997121267</v>
      </c>
      <c r="K53" s="488">
        <f t="shared" si="10"/>
        <v>114.18355184743743</v>
      </c>
      <c r="L53" s="488" t="e">
        <f t="shared" si="13"/>
        <v>#N/A</v>
      </c>
    </row>
    <row r="54" spans="1:14" ht="15" customHeight="1" x14ac:dyDescent="0.2">
      <c r="A54" s="490" t="s">
        <v>462</v>
      </c>
      <c r="B54" s="487">
        <v>26330</v>
      </c>
      <c r="C54" s="487">
        <v>2680</v>
      </c>
      <c r="D54" s="487">
        <v>920</v>
      </c>
      <c r="E54" s="488">
        <f t="shared" si="11"/>
        <v>99.836954461001781</v>
      </c>
      <c r="F54" s="488">
        <f t="shared" si="11"/>
        <v>96.437567470313056</v>
      </c>
      <c r="G54" s="488">
        <f t="shared" si="11"/>
        <v>109.6543504171633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26265</v>
      </c>
      <c r="C55" s="487">
        <v>2510</v>
      </c>
      <c r="D55" s="487">
        <v>883</v>
      </c>
      <c r="E55" s="488">
        <f t="shared" si="11"/>
        <v>99.590490274144003</v>
      </c>
      <c r="F55" s="488">
        <f t="shared" si="11"/>
        <v>90.320259086002167</v>
      </c>
      <c r="G55" s="488">
        <f t="shared" si="11"/>
        <v>105.24433849821216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26506</v>
      </c>
      <c r="C56" s="487">
        <v>2440</v>
      </c>
      <c r="D56" s="487">
        <v>907</v>
      </c>
      <c r="E56" s="488">
        <f t="shared" si="11"/>
        <v>100.50430364387822</v>
      </c>
      <c r="F56" s="488">
        <f t="shared" si="11"/>
        <v>87.801367398344738</v>
      </c>
      <c r="G56" s="488">
        <f t="shared" si="11"/>
        <v>108.10488676996424</v>
      </c>
      <c r="H56" s="489" t="str">
        <f t="shared" si="14"/>
        <v/>
      </c>
      <c r="I56" s="488" t="str">
        <f t="shared" si="12"/>
        <v/>
      </c>
      <c r="J56" s="488" t="str">
        <f t="shared" si="10"/>
        <v/>
      </c>
      <c r="K56" s="488" t="str">
        <f t="shared" si="10"/>
        <v/>
      </c>
      <c r="L56" s="488" t="e">
        <f t="shared" si="13"/>
        <v>#N/A</v>
      </c>
    </row>
    <row r="57" spans="1:14" ht="15" customHeight="1" x14ac:dyDescent="0.2">
      <c r="A57" s="490">
        <v>42248</v>
      </c>
      <c r="B57" s="487">
        <v>26891</v>
      </c>
      <c r="C57" s="487">
        <v>2430</v>
      </c>
      <c r="D57" s="487">
        <v>908</v>
      </c>
      <c r="E57" s="488">
        <f t="shared" si="11"/>
        <v>101.9641299814204</v>
      </c>
      <c r="F57" s="488">
        <f t="shared" si="11"/>
        <v>87.44152572867938</v>
      </c>
      <c r="G57" s="488">
        <f t="shared" si="11"/>
        <v>108.22407628128725</v>
      </c>
      <c r="H57" s="489">
        <f t="shared" si="14"/>
        <v>42248</v>
      </c>
      <c r="I57" s="488">
        <f t="shared" si="12"/>
        <v>101.9641299814204</v>
      </c>
      <c r="J57" s="488">
        <f t="shared" si="10"/>
        <v>87.44152572867938</v>
      </c>
      <c r="K57" s="488">
        <f t="shared" si="10"/>
        <v>108.22407628128725</v>
      </c>
      <c r="L57" s="488" t="e">
        <f t="shared" si="13"/>
        <v>#N/A</v>
      </c>
    </row>
    <row r="58" spans="1:14" ht="15" customHeight="1" x14ac:dyDescent="0.2">
      <c r="A58" s="490" t="s">
        <v>465</v>
      </c>
      <c r="B58" s="487">
        <v>26523</v>
      </c>
      <c r="C58" s="487">
        <v>2450</v>
      </c>
      <c r="D58" s="487">
        <v>912</v>
      </c>
      <c r="E58" s="488">
        <f t="shared" si="11"/>
        <v>100.5687635081333</v>
      </c>
      <c r="F58" s="488">
        <f t="shared" si="11"/>
        <v>88.161209068010066</v>
      </c>
      <c r="G58" s="488">
        <f t="shared" si="11"/>
        <v>108.70083432657927</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26490</v>
      </c>
      <c r="C59" s="487">
        <v>2439</v>
      </c>
      <c r="D59" s="487">
        <v>924</v>
      </c>
      <c r="E59" s="488">
        <f t="shared" si="11"/>
        <v>100.44363553634399</v>
      </c>
      <c r="F59" s="488">
        <f t="shared" si="11"/>
        <v>87.765383231378195</v>
      </c>
      <c r="G59" s="488">
        <f t="shared" si="11"/>
        <v>110.1311084624553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26758</v>
      </c>
      <c r="C60" s="487">
        <v>2467</v>
      </c>
      <c r="D60" s="487">
        <v>972</v>
      </c>
      <c r="E60" s="488">
        <f t="shared" si="11"/>
        <v>101.45982633754218</v>
      </c>
      <c r="F60" s="488">
        <f t="shared" si="11"/>
        <v>88.772939906441167</v>
      </c>
      <c r="G60" s="488">
        <f t="shared" si="11"/>
        <v>115.85220500595948</v>
      </c>
      <c r="H60" s="489" t="str">
        <f t="shared" si="14"/>
        <v/>
      </c>
      <c r="I60" s="488" t="str">
        <f t="shared" si="12"/>
        <v/>
      </c>
      <c r="J60" s="488" t="str">
        <f t="shared" si="10"/>
        <v/>
      </c>
      <c r="K60" s="488" t="str">
        <f t="shared" si="10"/>
        <v/>
      </c>
      <c r="L60" s="488" t="e">
        <f t="shared" si="13"/>
        <v>#N/A</v>
      </c>
    </row>
    <row r="61" spans="1:14" ht="15" customHeight="1" x14ac:dyDescent="0.2">
      <c r="A61" s="490">
        <v>42614</v>
      </c>
      <c r="B61" s="487">
        <v>27104</v>
      </c>
      <c r="C61" s="487">
        <v>2491</v>
      </c>
      <c r="D61" s="487">
        <v>969</v>
      </c>
      <c r="E61" s="488">
        <f t="shared" si="11"/>
        <v>102.77177416296969</v>
      </c>
      <c r="F61" s="488">
        <f t="shared" si="11"/>
        <v>89.63655991363801</v>
      </c>
      <c r="G61" s="488">
        <f t="shared" si="11"/>
        <v>115.49463647199048</v>
      </c>
      <c r="H61" s="489">
        <f t="shared" si="14"/>
        <v>42614</v>
      </c>
      <c r="I61" s="488">
        <f t="shared" si="12"/>
        <v>102.77177416296969</v>
      </c>
      <c r="J61" s="488">
        <f t="shared" si="10"/>
        <v>89.63655991363801</v>
      </c>
      <c r="K61" s="488">
        <f t="shared" si="10"/>
        <v>115.49463647199048</v>
      </c>
      <c r="L61" s="488" t="e">
        <f t="shared" si="13"/>
        <v>#N/A</v>
      </c>
    </row>
    <row r="62" spans="1:14" ht="15" customHeight="1" x14ac:dyDescent="0.2">
      <c r="A62" s="490" t="s">
        <v>468</v>
      </c>
      <c r="B62" s="487">
        <v>26670</v>
      </c>
      <c r="C62" s="487">
        <v>2457</v>
      </c>
      <c r="D62" s="487">
        <v>969</v>
      </c>
      <c r="E62" s="488">
        <f t="shared" si="11"/>
        <v>101.12615174610397</v>
      </c>
      <c r="F62" s="488">
        <f t="shared" si="11"/>
        <v>88.413098236775824</v>
      </c>
      <c r="G62" s="488">
        <f t="shared" si="11"/>
        <v>115.49463647199048</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26642</v>
      </c>
      <c r="C63" s="487">
        <v>2451</v>
      </c>
      <c r="D63" s="487">
        <v>973</v>
      </c>
      <c r="E63" s="488">
        <f t="shared" si="11"/>
        <v>101.01998255791909</v>
      </c>
      <c r="F63" s="488">
        <f t="shared" si="11"/>
        <v>88.197193234976609</v>
      </c>
      <c r="G63" s="488">
        <f t="shared" si="11"/>
        <v>115.97139451728249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26800</v>
      </c>
      <c r="C64" s="487">
        <v>2424</v>
      </c>
      <c r="D64" s="487">
        <v>982</v>
      </c>
      <c r="E64" s="488">
        <f t="shared" si="11"/>
        <v>101.6190801198195</v>
      </c>
      <c r="F64" s="488">
        <f t="shared" si="11"/>
        <v>87.225620726880166</v>
      </c>
      <c r="G64" s="488">
        <f t="shared" si="11"/>
        <v>117.04410011918951</v>
      </c>
      <c r="H64" s="489" t="str">
        <f t="shared" si="14"/>
        <v/>
      </c>
      <c r="I64" s="488" t="str">
        <f t="shared" si="12"/>
        <v/>
      </c>
      <c r="J64" s="488" t="str">
        <f t="shared" si="10"/>
        <v/>
      </c>
      <c r="K64" s="488" t="str">
        <f t="shared" si="10"/>
        <v/>
      </c>
      <c r="L64" s="488" t="e">
        <f t="shared" si="13"/>
        <v>#N/A</v>
      </c>
    </row>
    <row r="65" spans="1:12" ht="15" customHeight="1" x14ac:dyDescent="0.2">
      <c r="A65" s="490">
        <v>42979</v>
      </c>
      <c r="B65" s="487">
        <v>27222</v>
      </c>
      <c r="C65" s="487">
        <v>2396</v>
      </c>
      <c r="D65" s="487">
        <v>1023</v>
      </c>
      <c r="E65" s="488">
        <f t="shared" si="11"/>
        <v>103.21920145603458</v>
      </c>
      <c r="F65" s="488">
        <f t="shared" si="11"/>
        <v>86.218064051817194</v>
      </c>
      <c r="G65" s="488">
        <f t="shared" si="11"/>
        <v>121.93087008343267</v>
      </c>
      <c r="H65" s="489">
        <f t="shared" si="14"/>
        <v>42979</v>
      </c>
      <c r="I65" s="488">
        <f t="shared" si="12"/>
        <v>103.21920145603458</v>
      </c>
      <c r="J65" s="488">
        <f t="shared" si="10"/>
        <v>86.218064051817194</v>
      </c>
      <c r="K65" s="488">
        <f t="shared" si="10"/>
        <v>121.93087008343267</v>
      </c>
      <c r="L65" s="488" t="e">
        <f t="shared" si="13"/>
        <v>#N/A</v>
      </c>
    </row>
    <row r="66" spans="1:12" ht="15" customHeight="1" x14ac:dyDescent="0.2">
      <c r="A66" s="490" t="s">
        <v>471</v>
      </c>
      <c r="B66" s="487">
        <v>26928</v>
      </c>
      <c r="C66" s="487">
        <v>2395</v>
      </c>
      <c r="D66" s="487">
        <v>1015</v>
      </c>
      <c r="E66" s="488">
        <f t="shared" si="11"/>
        <v>102.10442498009327</v>
      </c>
      <c r="F66" s="488">
        <f t="shared" si="11"/>
        <v>86.182079884850666</v>
      </c>
      <c r="G66" s="488">
        <f t="shared" si="11"/>
        <v>120.97735399284863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26898</v>
      </c>
      <c r="C67" s="487">
        <v>2414</v>
      </c>
      <c r="D67" s="487">
        <v>1019</v>
      </c>
      <c r="E67" s="488">
        <f t="shared" si="11"/>
        <v>101.9906722784666</v>
      </c>
      <c r="F67" s="488">
        <f t="shared" si="11"/>
        <v>86.865779057214823</v>
      </c>
      <c r="G67" s="488">
        <f t="shared" si="11"/>
        <v>121.45411203814065</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27085</v>
      </c>
      <c r="C68" s="487">
        <v>2394</v>
      </c>
      <c r="D68" s="487">
        <v>1057</v>
      </c>
      <c r="E68" s="488">
        <f t="shared" si="11"/>
        <v>102.69973078527282</v>
      </c>
      <c r="F68" s="488">
        <f t="shared" si="11"/>
        <v>86.146095717884137</v>
      </c>
      <c r="G68" s="488">
        <f t="shared" si="11"/>
        <v>125.98331346841478</v>
      </c>
      <c r="H68" s="489" t="str">
        <f t="shared" si="14"/>
        <v/>
      </c>
      <c r="I68" s="488" t="str">
        <f t="shared" si="12"/>
        <v/>
      </c>
      <c r="J68" s="488" t="str">
        <f t="shared" si="12"/>
        <v/>
      </c>
      <c r="K68" s="488" t="str">
        <f t="shared" si="12"/>
        <v/>
      </c>
      <c r="L68" s="488" t="e">
        <f t="shared" si="13"/>
        <v>#N/A</v>
      </c>
    </row>
    <row r="69" spans="1:12" ht="15" customHeight="1" x14ac:dyDescent="0.2">
      <c r="A69" s="490">
        <v>43344</v>
      </c>
      <c r="B69" s="487">
        <v>27393</v>
      </c>
      <c r="C69" s="487">
        <v>2407</v>
      </c>
      <c r="D69" s="487">
        <v>1067</v>
      </c>
      <c r="E69" s="488">
        <f t="shared" si="11"/>
        <v>103.86759185530656</v>
      </c>
      <c r="F69" s="488">
        <f t="shared" si="11"/>
        <v>86.61388988844908</v>
      </c>
      <c r="G69" s="488">
        <f t="shared" si="11"/>
        <v>127.17520858164481</v>
      </c>
      <c r="H69" s="489">
        <f t="shared" si="14"/>
        <v>43344</v>
      </c>
      <c r="I69" s="488">
        <f t="shared" si="12"/>
        <v>103.86759185530656</v>
      </c>
      <c r="J69" s="488">
        <f t="shared" si="12"/>
        <v>86.61388988844908</v>
      </c>
      <c r="K69" s="488">
        <f t="shared" si="12"/>
        <v>127.17520858164481</v>
      </c>
      <c r="L69" s="488" t="e">
        <f t="shared" si="13"/>
        <v>#N/A</v>
      </c>
    </row>
    <row r="70" spans="1:12" ht="15" customHeight="1" x14ac:dyDescent="0.2">
      <c r="A70" s="490" t="s">
        <v>474</v>
      </c>
      <c r="B70" s="487">
        <v>27045</v>
      </c>
      <c r="C70" s="487">
        <v>2378</v>
      </c>
      <c r="D70" s="487">
        <v>1051</v>
      </c>
      <c r="E70" s="488">
        <f t="shared" si="11"/>
        <v>102.54806051643726</v>
      </c>
      <c r="F70" s="488">
        <f t="shared" si="11"/>
        <v>85.57034904641958</v>
      </c>
      <c r="G70" s="488">
        <f t="shared" si="11"/>
        <v>125.26817640047676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26997</v>
      </c>
      <c r="C71" s="487">
        <v>2383</v>
      </c>
      <c r="D71" s="487">
        <v>1064</v>
      </c>
      <c r="E71" s="491">
        <f t="shared" ref="E71:G75" si="15">IF($A$51=37802,IF(COUNTBLANK(B$51:B$70)&gt;0,#N/A,IF(ISBLANK(B71)=FALSE,B71/B$51*100,#N/A)),IF(COUNTBLANK(B$51:B$75)&gt;0,#N/A,B71/B$51*100))</f>
        <v>102.36605619383461</v>
      </c>
      <c r="F71" s="491">
        <f t="shared" si="15"/>
        <v>85.750269881252251</v>
      </c>
      <c r="G71" s="491">
        <f t="shared" si="15"/>
        <v>126.81764004767579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27177</v>
      </c>
      <c r="C72" s="487">
        <v>2389</v>
      </c>
      <c r="D72" s="487">
        <v>1087</v>
      </c>
      <c r="E72" s="491">
        <f t="shared" si="15"/>
        <v>103.04857240359459</v>
      </c>
      <c r="F72" s="491">
        <f t="shared" si="15"/>
        <v>85.966174883051465</v>
      </c>
      <c r="G72" s="491">
        <f t="shared" si="15"/>
        <v>129.55899880810489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27673</v>
      </c>
      <c r="C73" s="487">
        <v>2337</v>
      </c>
      <c r="D73" s="487">
        <v>1126</v>
      </c>
      <c r="E73" s="491">
        <f t="shared" si="15"/>
        <v>104.92928373715542</v>
      </c>
      <c r="F73" s="491">
        <f t="shared" si="15"/>
        <v>84.09499820079165</v>
      </c>
      <c r="G73" s="491">
        <f t="shared" si="15"/>
        <v>134.20738974970203</v>
      </c>
      <c r="H73" s="492">
        <f>IF(A$51=37802,IF(ISERROR(L73)=TRUE,IF(ISBLANK(A73)=FALSE,IF(MONTH(A73)=MONTH(MAX(A$51:A$75)),A73,""),""),""),IF(ISERROR(L73)=TRUE,IF(MONTH(A73)=MONTH(MAX(A$51:A$75)),A73,""),""))</f>
        <v>43709</v>
      </c>
      <c r="I73" s="488">
        <f t="shared" si="12"/>
        <v>104.92928373715542</v>
      </c>
      <c r="J73" s="488">
        <f t="shared" si="12"/>
        <v>84.09499820079165</v>
      </c>
      <c r="K73" s="488">
        <f t="shared" si="12"/>
        <v>134.20738974970203</v>
      </c>
      <c r="L73" s="488" t="e">
        <f t="shared" si="13"/>
        <v>#N/A</v>
      </c>
    </row>
    <row r="74" spans="1:12" ht="15" customHeight="1" x14ac:dyDescent="0.2">
      <c r="A74" s="490" t="s">
        <v>477</v>
      </c>
      <c r="B74" s="487">
        <v>27327</v>
      </c>
      <c r="C74" s="487">
        <v>2301</v>
      </c>
      <c r="D74" s="487">
        <v>1100</v>
      </c>
      <c r="E74" s="491">
        <f t="shared" si="15"/>
        <v>103.61733591172791</v>
      </c>
      <c r="F74" s="491">
        <f t="shared" si="15"/>
        <v>82.799568189996393</v>
      </c>
      <c r="G74" s="491">
        <f t="shared" si="15"/>
        <v>131.10846245530394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27494</v>
      </c>
      <c r="C75" s="493">
        <v>2210</v>
      </c>
      <c r="D75" s="493">
        <v>1075</v>
      </c>
      <c r="E75" s="491">
        <f t="shared" si="15"/>
        <v>104.25055928411633</v>
      </c>
      <c r="F75" s="491">
        <f t="shared" si="15"/>
        <v>79.525008996041748</v>
      </c>
      <c r="G75" s="491">
        <f t="shared" si="15"/>
        <v>128.12872467222886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104.92928373715542</v>
      </c>
      <c r="J77" s="488">
        <f>IF(J75&lt;&gt;"",J75,IF(J74&lt;&gt;"",J74,IF(J73&lt;&gt;"",J73,IF(J72&lt;&gt;"",J72,IF(J71&lt;&gt;"",J71,IF(J70&lt;&gt;"",J70,""))))))</f>
        <v>84.09499820079165</v>
      </c>
      <c r="K77" s="488">
        <f>IF(K75&lt;&gt;"",K75,IF(K74&lt;&gt;"",K74,IF(K73&lt;&gt;"",K73,IF(K72&lt;&gt;"",K72,IF(K71&lt;&gt;"",K71,IF(K70&lt;&gt;"",K70,""))))))</f>
        <v>134.20738974970203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+4,9%</v>
      </c>
      <c r="J79" s="488" t="str">
        <f>"GeB - ausschließlich: "&amp;IF(J77&gt;100,"+","")&amp;TEXT(J77-100,"0,0")&amp;"%"</f>
        <v>GeB - ausschließlich: -15,9%</v>
      </c>
      <c r="K79" s="488" t="str">
        <f>"GeB - im Nebenjob: "&amp;IF(K77&gt;100,"+","")&amp;TEXT(K77-100,"0,0")&amp;"%"</f>
        <v>GeB - im Nebenjob: +34,2%</v>
      </c>
    </row>
    <row r="81" spans="9:9" ht="15" customHeight="1" x14ac:dyDescent="0.2">
      <c r="I81" s="488" t="str">
        <f>IF(ISERROR(HLOOKUP(1,I$78:K$79,2,FALSE)),"",HLOOKUP(1,I$78:K$79,2,FALSE))</f>
        <v>GeB - im Nebenjob: +34,2%</v>
      </c>
    </row>
    <row r="82" spans="9:9" ht="15" customHeight="1" x14ac:dyDescent="0.2">
      <c r="I82" s="488" t="str">
        <f>IF(ISERROR(HLOOKUP(2,I$78:K$79,2,FALSE)),"",HLOOKUP(2,I$78:K$79,2,FALSE))</f>
        <v>SvB: +4,9%</v>
      </c>
    </row>
    <row r="83" spans="9:9" ht="15" customHeight="1" x14ac:dyDescent="0.2">
      <c r="I83" s="488" t="str">
        <f>IF(ISERROR(HLOOKUP(3,I$78:K$79,2,FALSE)),"",HLOOKUP(3,I$78:K$79,2,FALSE))</f>
        <v>GeB - ausschließlich: -15,9%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27494</v>
      </c>
      <c r="E12" s="114">
        <v>27327</v>
      </c>
      <c r="F12" s="114">
        <v>27673</v>
      </c>
      <c r="G12" s="114">
        <v>27177</v>
      </c>
      <c r="H12" s="114">
        <v>26997</v>
      </c>
      <c r="I12" s="115">
        <v>497</v>
      </c>
      <c r="J12" s="116">
        <v>1.8409452902174315</v>
      </c>
      <c r="N12" s="117"/>
    </row>
    <row r="13" spans="1:15" s="110" customFormat="1" ht="13.5" customHeight="1" x14ac:dyDescent="0.2">
      <c r="A13" s="118" t="s">
        <v>105</v>
      </c>
      <c r="B13" s="119" t="s">
        <v>106</v>
      </c>
      <c r="C13" s="113">
        <v>50.571033680075651</v>
      </c>
      <c r="D13" s="114">
        <v>13904</v>
      </c>
      <c r="E13" s="114">
        <v>13846</v>
      </c>
      <c r="F13" s="114">
        <v>14046</v>
      </c>
      <c r="G13" s="114">
        <v>13722</v>
      </c>
      <c r="H13" s="114">
        <v>13637</v>
      </c>
      <c r="I13" s="115">
        <v>267</v>
      </c>
      <c r="J13" s="116">
        <v>1.9579086309305567</v>
      </c>
    </row>
    <row r="14" spans="1:15" s="110" customFormat="1" ht="13.5" customHeight="1" x14ac:dyDescent="0.2">
      <c r="A14" s="120"/>
      <c r="B14" s="119" t="s">
        <v>107</v>
      </c>
      <c r="C14" s="113">
        <v>49.428966319924349</v>
      </c>
      <c r="D14" s="114">
        <v>13590</v>
      </c>
      <c r="E14" s="114">
        <v>13481</v>
      </c>
      <c r="F14" s="114">
        <v>13627</v>
      </c>
      <c r="G14" s="114">
        <v>13455</v>
      </c>
      <c r="H14" s="114">
        <v>13360</v>
      </c>
      <c r="I14" s="115">
        <v>230</v>
      </c>
      <c r="J14" s="116">
        <v>1.721556886227545</v>
      </c>
    </row>
    <row r="15" spans="1:15" s="110" customFormat="1" ht="13.5" customHeight="1" x14ac:dyDescent="0.2">
      <c r="A15" s="118" t="s">
        <v>105</v>
      </c>
      <c r="B15" s="121" t="s">
        <v>108</v>
      </c>
      <c r="C15" s="113">
        <v>8.1254091801847679</v>
      </c>
      <c r="D15" s="114">
        <v>2234</v>
      </c>
      <c r="E15" s="114">
        <v>2254</v>
      </c>
      <c r="F15" s="114">
        <v>2313</v>
      </c>
      <c r="G15" s="114">
        <v>1977</v>
      </c>
      <c r="H15" s="114">
        <v>2037</v>
      </c>
      <c r="I15" s="115">
        <v>197</v>
      </c>
      <c r="J15" s="116">
        <v>9.671084928816887</v>
      </c>
    </row>
    <row r="16" spans="1:15" s="110" customFormat="1" ht="13.5" customHeight="1" x14ac:dyDescent="0.2">
      <c r="A16" s="118"/>
      <c r="B16" s="121" t="s">
        <v>109</v>
      </c>
      <c r="C16" s="113">
        <v>63.653888121044595</v>
      </c>
      <c r="D16" s="114">
        <v>17501</v>
      </c>
      <c r="E16" s="114">
        <v>17399</v>
      </c>
      <c r="F16" s="114">
        <v>17670</v>
      </c>
      <c r="G16" s="114">
        <v>17663</v>
      </c>
      <c r="H16" s="114">
        <v>17566</v>
      </c>
      <c r="I16" s="115">
        <v>-65</v>
      </c>
      <c r="J16" s="116">
        <v>-0.37003301833086644</v>
      </c>
    </row>
    <row r="17" spans="1:10" s="110" customFormat="1" ht="13.5" customHeight="1" x14ac:dyDescent="0.2">
      <c r="A17" s="118"/>
      <c r="B17" s="121" t="s">
        <v>110</v>
      </c>
      <c r="C17" s="113">
        <v>27.253218884120173</v>
      </c>
      <c r="D17" s="114">
        <v>7493</v>
      </c>
      <c r="E17" s="114">
        <v>7418</v>
      </c>
      <c r="F17" s="114">
        <v>7438</v>
      </c>
      <c r="G17" s="114">
        <v>7309</v>
      </c>
      <c r="H17" s="114">
        <v>7171</v>
      </c>
      <c r="I17" s="115">
        <v>322</v>
      </c>
      <c r="J17" s="116">
        <v>4.4903081857481526</v>
      </c>
    </row>
    <row r="18" spans="1:10" s="110" customFormat="1" ht="13.5" customHeight="1" x14ac:dyDescent="0.2">
      <c r="A18" s="120"/>
      <c r="B18" s="121" t="s">
        <v>111</v>
      </c>
      <c r="C18" s="113">
        <v>0.96748381465046918</v>
      </c>
      <c r="D18" s="114">
        <v>266</v>
      </c>
      <c r="E18" s="114">
        <v>256</v>
      </c>
      <c r="F18" s="114">
        <v>252</v>
      </c>
      <c r="G18" s="114">
        <v>228</v>
      </c>
      <c r="H18" s="114">
        <v>223</v>
      </c>
      <c r="I18" s="115">
        <v>43</v>
      </c>
      <c r="J18" s="116">
        <v>19.282511210762333</v>
      </c>
    </row>
    <row r="19" spans="1:10" s="110" customFormat="1" ht="13.5" customHeight="1" x14ac:dyDescent="0.2">
      <c r="A19" s="120"/>
      <c r="B19" s="121" t="s">
        <v>112</v>
      </c>
      <c r="C19" s="113">
        <v>0.29460973303266169</v>
      </c>
      <c r="D19" s="114">
        <v>81</v>
      </c>
      <c r="E19" s="114">
        <v>76</v>
      </c>
      <c r="F19" s="114">
        <v>72</v>
      </c>
      <c r="G19" s="114">
        <v>57</v>
      </c>
      <c r="H19" s="114">
        <v>51</v>
      </c>
      <c r="I19" s="115">
        <v>30</v>
      </c>
      <c r="J19" s="116">
        <v>58.823529411764703</v>
      </c>
    </row>
    <row r="20" spans="1:10" s="110" customFormat="1" ht="13.5" customHeight="1" x14ac:dyDescent="0.2">
      <c r="A20" s="118" t="s">
        <v>113</v>
      </c>
      <c r="B20" s="122" t="s">
        <v>114</v>
      </c>
      <c r="C20" s="113">
        <v>68.451298465119663</v>
      </c>
      <c r="D20" s="114">
        <v>18820</v>
      </c>
      <c r="E20" s="114">
        <v>18758</v>
      </c>
      <c r="F20" s="114">
        <v>18981</v>
      </c>
      <c r="G20" s="114">
        <v>18541</v>
      </c>
      <c r="H20" s="114">
        <v>18559</v>
      </c>
      <c r="I20" s="115">
        <v>261</v>
      </c>
      <c r="J20" s="116">
        <v>1.406325771862708</v>
      </c>
    </row>
    <row r="21" spans="1:10" s="110" customFormat="1" ht="13.5" customHeight="1" x14ac:dyDescent="0.2">
      <c r="A21" s="120"/>
      <c r="B21" s="122" t="s">
        <v>115</v>
      </c>
      <c r="C21" s="113">
        <v>31.548701534880337</v>
      </c>
      <c r="D21" s="114">
        <v>8674</v>
      </c>
      <c r="E21" s="114">
        <v>8569</v>
      </c>
      <c r="F21" s="114">
        <v>8692</v>
      </c>
      <c r="G21" s="114">
        <v>8636</v>
      </c>
      <c r="H21" s="114">
        <v>8438</v>
      </c>
      <c r="I21" s="115">
        <v>236</v>
      </c>
      <c r="J21" s="116">
        <v>2.7968712965157621</v>
      </c>
    </row>
    <row r="22" spans="1:10" s="110" customFormat="1" ht="13.5" customHeight="1" x14ac:dyDescent="0.2">
      <c r="A22" s="118" t="s">
        <v>113</v>
      </c>
      <c r="B22" s="122" t="s">
        <v>116</v>
      </c>
      <c r="C22" s="113">
        <v>97.133920128027938</v>
      </c>
      <c r="D22" s="114">
        <v>26706</v>
      </c>
      <c r="E22" s="114">
        <v>26590</v>
      </c>
      <c r="F22" s="114">
        <v>26925</v>
      </c>
      <c r="G22" s="114">
        <v>26449</v>
      </c>
      <c r="H22" s="114">
        <v>26259</v>
      </c>
      <c r="I22" s="115">
        <v>447</v>
      </c>
      <c r="J22" s="116">
        <v>1.7022735062264367</v>
      </c>
    </row>
    <row r="23" spans="1:10" s="110" customFormat="1" ht="13.5" customHeight="1" x14ac:dyDescent="0.2">
      <c r="A23" s="123"/>
      <c r="B23" s="124" t="s">
        <v>117</v>
      </c>
      <c r="C23" s="125">
        <v>2.8515312431803301</v>
      </c>
      <c r="D23" s="114">
        <v>784</v>
      </c>
      <c r="E23" s="114">
        <v>733</v>
      </c>
      <c r="F23" s="114">
        <v>745</v>
      </c>
      <c r="G23" s="114">
        <v>726</v>
      </c>
      <c r="H23" s="114">
        <v>736</v>
      </c>
      <c r="I23" s="115">
        <v>48</v>
      </c>
      <c r="J23" s="116">
        <v>6.5217391304347823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3285</v>
      </c>
      <c r="E26" s="114">
        <v>3401</v>
      </c>
      <c r="F26" s="114">
        <v>3463</v>
      </c>
      <c r="G26" s="114">
        <v>3476</v>
      </c>
      <c r="H26" s="140">
        <v>3447</v>
      </c>
      <c r="I26" s="115">
        <v>-162</v>
      </c>
      <c r="J26" s="116">
        <v>-4.6997389033942563</v>
      </c>
    </row>
    <row r="27" spans="1:10" s="110" customFormat="1" ht="13.5" customHeight="1" x14ac:dyDescent="0.2">
      <c r="A27" s="118" t="s">
        <v>105</v>
      </c>
      <c r="B27" s="119" t="s">
        <v>106</v>
      </c>
      <c r="C27" s="113">
        <v>46.331811263318116</v>
      </c>
      <c r="D27" s="115">
        <v>1522</v>
      </c>
      <c r="E27" s="114">
        <v>1541</v>
      </c>
      <c r="F27" s="114">
        <v>1549</v>
      </c>
      <c r="G27" s="114">
        <v>1561</v>
      </c>
      <c r="H27" s="140">
        <v>1556</v>
      </c>
      <c r="I27" s="115">
        <v>-34</v>
      </c>
      <c r="J27" s="116">
        <v>-2.1850899742930592</v>
      </c>
    </row>
    <row r="28" spans="1:10" s="110" customFormat="1" ht="13.5" customHeight="1" x14ac:dyDescent="0.2">
      <c r="A28" s="120"/>
      <c r="B28" s="119" t="s">
        <v>107</v>
      </c>
      <c r="C28" s="113">
        <v>53.668188736681884</v>
      </c>
      <c r="D28" s="115">
        <v>1763</v>
      </c>
      <c r="E28" s="114">
        <v>1860</v>
      </c>
      <c r="F28" s="114">
        <v>1914</v>
      </c>
      <c r="G28" s="114">
        <v>1915</v>
      </c>
      <c r="H28" s="140">
        <v>1891</v>
      </c>
      <c r="I28" s="115">
        <v>-128</v>
      </c>
      <c r="J28" s="116">
        <v>-6.7689053410893711</v>
      </c>
    </row>
    <row r="29" spans="1:10" s="110" customFormat="1" ht="13.5" customHeight="1" x14ac:dyDescent="0.2">
      <c r="A29" s="118" t="s">
        <v>105</v>
      </c>
      <c r="B29" s="121" t="s">
        <v>108</v>
      </c>
      <c r="C29" s="113">
        <v>9.7108066971080671</v>
      </c>
      <c r="D29" s="115">
        <v>319</v>
      </c>
      <c r="E29" s="114">
        <v>370</v>
      </c>
      <c r="F29" s="114">
        <v>375</v>
      </c>
      <c r="G29" s="114">
        <v>394</v>
      </c>
      <c r="H29" s="140">
        <v>340</v>
      </c>
      <c r="I29" s="115">
        <v>-21</v>
      </c>
      <c r="J29" s="116">
        <v>-6.1764705882352944</v>
      </c>
    </row>
    <row r="30" spans="1:10" s="110" customFormat="1" ht="13.5" customHeight="1" x14ac:dyDescent="0.2">
      <c r="A30" s="118"/>
      <c r="B30" s="121" t="s">
        <v>109</v>
      </c>
      <c r="C30" s="113">
        <v>36.894977168949772</v>
      </c>
      <c r="D30" s="115">
        <v>1212</v>
      </c>
      <c r="E30" s="114">
        <v>1258</v>
      </c>
      <c r="F30" s="114">
        <v>1301</v>
      </c>
      <c r="G30" s="114">
        <v>1316</v>
      </c>
      <c r="H30" s="140">
        <v>1343</v>
      </c>
      <c r="I30" s="115">
        <v>-131</v>
      </c>
      <c r="J30" s="116">
        <v>-9.7542814594192109</v>
      </c>
    </row>
    <row r="31" spans="1:10" s="110" customFormat="1" ht="13.5" customHeight="1" x14ac:dyDescent="0.2">
      <c r="A31" s="118"/>
      <c r="B31" s="121" t="s">
        <v>110</v>
      </c>
      <c r="C31" s="113">
        <v>27.092846270928462</v>
      </c>
      <c r="D31" s="115">
        <v>890</v>
      </c>
      <c r="E31" s="114">
        <v>897</v>
      </c>
      <c r="F31" s="114">
        <v>916</v>
      </c>
      <c r="G31" s="114">
        <v>908</v>
      </c>
      <c r="H31" s="140">
        <v>936</v>
      </c>
      <c r="I31" s="115">
        <v>-46</v>
      </c>
      <c r="J31" s="116">
        <v>-4.9145299145299148</v>
      </c>
    </row>
    <row r="32" spans="1:10" s="110" customFormat="1" ht="13.5" customHeight="1" x14ac:dyDescent="0.2">
      <c r="A32" s="120"/>
      <c r="B32" s="121" t="s">
        <v>111</v>
      </c>
      <c r="C32" s="113">
        <v>26.301369863013697</v>
      </c>
      <c r="D32" s="115">
        <v>864</v>
      </c>
      <c r="E32" s="114">
        <v>876</v>
      </c>
      <c r="F32" s="114">
        <v>871</v>
      </c>
      <c r="G32" s="114">
        <v>858</v>
      </c>
      <c r="H32" s="140">
        <v>828</v>
      </c>
      <c r="I32" s="115">
        <v>36</v>
      </c>
      <c r="J32" s="116">
        <v>4.3478260869565215</v>
      </c>
    </row>
    <row r="33" spans="1:10" s="110" customFormat="1" ht="13.5" customHeight="1" x14ac:dyDescent="0.2">
      <c r="A33" s="120"/>
      <c r="B33" s="121" t="s">
        <v>112</v>
      </c>
      <c r="C33" s="113">
        <v>3.1963470319634704</v>
      </c>
      <c r="D33" s="115">
        <v>105</v>
      </c>
      <c r="E33" s="114">
        <v>116</v>
      </c>
      <c r="F33" s="114">
        <v>125</v>
      </c>
      <c r="G33" s="114">
        <v>104</v>
      </c>
      <c r="H33" s="140">
        <v>106</v>
      </c>
      <c r="I33" s="115">
        <v>-1</v>
      </c>
      <c r="J33" s="116">
        <v>-0.94339622641509435</v>
      </c>
    </row>
    <row r="34" spans="1:10" s="110" customFormat="1" ht="13.5" customHeight="1" x14ac:dyDescent="0.2">
      <c r="A34" s="118" t="s">
        <v>113</v>
      </c>
      <c r="B34" s="122" t="s">
        <v>116</v>
      </c>
      <c r="C34" s="113">
        <v>97.929984779299843</v>
      </c>
      <c r="D34" s="115">
        <v>3217</v>
      </c>
      <c r="E34" s="114">
        <v>3332</v>
      </c>
      <c r="F34" s="114">
        <v>3391</v>
      </c>
      <c r="G34" s="114">
        <v>3402</v>
      </c>
      <c r="H34" s="140">
        <v>3372</v>
      </c>
      <c r="I34" s="115">
        <v>-155</v>
      </c>
      <c r="J34" s="116">
        <v>-4.5966785290628707</v>
      </c>
    </row>
    <row r="35" spans="1:10" s="110" customFormat="1" ht="13.5" customHeight="1" x14ac:dyDescent="0.2">
      <c r="A35" s="118"/>
      <c r="B35" s="119" t="s">
        <v>117</v>
      </c>
      <c r="C35" s="113">
        <v>2.0700152207001521</v>
      </c>
      <c r="D35" s="115">
        <v>68</v>
      </c>
      <c r="E35" s="114">
        <v>66</v>
      </c>
      <c r="F35" s="114">
        <v>67</v>
      </c>
      <c r="G35" s="114">
        <v>68</v>
      </c>
      <c r="H35" s="140">
        <v>71</v>
      </c>
      <c r="I35" s="115">
        <v>-3</v>
      </c>
      <c r="J35" s="116">
        <v>-4.225352112676056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2210</v>
      </c>
      <c r="E37" s="114">
        <v>2301</v>
      </c>
      <c r="F37" s="114">
        <v>2337</v>
      </c>
      <c r="G37" s="114">
        <v>2389</v>
      </c>
      <c r="H37" s="140">
        <v>2383</v>
      </c>
      <c r="I37" s="115">
        <v>-173</v>
      </c>
      <c r="J37" s="116">
        <v>-7.2597566093159882</v>
      </c>
    </row>
    <row r="38" spans="1:10" s="110" customFormat="1" ht="13.5" customHeight="1" x14ac:dyDescent="0.2">
      <c r="A38" s="118" t="s">
        <v>105</v>
      </c>
      <c r="B38" s="119" t="s">
        <v>106</v>
      </c>
      <c r="C38" s="113">
        <v>50.316742081447963</v>
      </c>
      <c r="D38" s="115">
        <v>1112</v>
      </c>
      <c r="E38" s="114">
        <v>1115</v>
      </c>
      <c r="F38" s="114">
        <v>1130</v>
      </c>
      <c r="G38" s="114">
        <v>1152</v>
      </c>
      <c r="H38" s="140">
        <v>1164</v>
      </c>
      <c r="I38" s="115">
        <v>-52</v>
      </c>
      <c r="J38" s="116">
        <v>-4.4673539518900345</v>
      </c>
    </row>
    <row r="39" spans="1:10" s="110" customFormat="1" ht="13.5" customHeight="1" x14ac:dyDescent="0.2">
      <c r="A39" s="120"/>
      <c r="B39" s="119" t="s">
        <v>107</v>
      </c>
      <c r="C39" s="113">
        <v>49.683257918552037</v>
      </c>
      <c r="D39" s="115">
        <v>1098</v>
      </c>
      <c r="E39" s="114">
        <v>1186</v>
      </c>
      <c r="F39" s="114">
        <v>1207</v>
      </c>
      <c r="G39" s="114">
        <v>1237</v>
      </c>
      <c r="H39" s="140">
        <v>1219</v>
      </c>
      <c r="I39" s="115">
        <v>-121</v>
      </c>
      <c r="J39" s="116">
        <v>-9.9261689909762101</v>
      </c>
    </row>
    <row r="40" spans="1:10" s="110" customFormat="1" ht="13.5" customHeight="1" x14ac:dyDescent="0.2">
      <c r="A40" s="118" t="s">
        <v>105</v>
      </c>
      <c r="B40" s="121" t="s">
        <v>108</v>
      </c>
      <c r="C40" s="113">
        <v>10.407239819004525</v>
      </c>
      <c r="D40" s="115">
        <v>230</v>
      </c>
      <c r="E40" s="114">
        <v>260</v>
      </c>
      <c r="F40" s="114">
        <v>275</v>
      </c>
      <c r="G40" s="114">
        <v>316</v>
      </c>
      <c r="H40" s="140">
        <v>265</v>
      </c>
      <c r="I40" s="115">
        <v>-35</v>
      </c>
      <c r="J40" s="116">
        <v>-13.20754716981132</v>
      </c>
    </row>
    <row r="41" spans="1:10" s="110" customFormat="1" ht="13.5" customHeight="1" x14ac:dyDescent="0.2">
      <c r="A41" s="118"/>
      <c r="B41" s="121" t="s">
        <v>109</v>
      </c>
      <c r="C41" s="113">
        <v>23.076923076923077</v>
      </c>
      <c r="D41" s="115">
        <v>510</v>
      </c>
      <c r="E41" s="114">
        <v>540</v>
      </c>
      <c r="F41" s="114">
        <v>552</v>
      </c>
      <c r="G41" s="114">
        <v>576</v>
      </c>
      <c r="H41" s="140">
        <v>615</v>
      </c>
      <c r="I41" s="115">
        <v>-105</v>
      </c>
      <c r="J41" s="116">
        <v>-17.073170731707318</v>
      </c>
    </row>
    <row r="42" spans="1:10" s="110" customFormat="1" ht="13.5" customHeight="1" x14ac:dyDescent="0.2">
      <c r="A42" s="118"/>
      <c r="B42" s="121" t="s">
        <v>110</v>
      </c>
      <c r="C42" s="113">
        <v>28.099547511312217</v>
      </c>
      <c r="D42" s="115">
        <v>621</v>
      </c>
      <c r="E42" s="114">
        <v>642</v>
      </c>
      <c r="F42" s="114">
        <v>656</v>
      </c>
      <c r="G42" s="114">
        <v>654</v>
      </c>
      <c r="H42" s="140">
        <v>690</v>
      </c>
      <c r="I42" s="115">
        <v>-69</v>
      </c>
      <c r="J42" s="116">
        <v>-10</v>
      </c>
    </row>
    <row r="43" spans="1:10" s="110" customFormat="1" ht="13.5" customHeight="1" x14ac:dyDescent="0.2">
      <c r="A43" s="120"/>
      <c r="B43" s="121" t="s">
        <v>111</v>
      </c>
      <c r="C43" s="113">
        <v>38.41628959276018</v>
      </c>
      <c r="D43" s="115">
        <v>849</v>
      </c>
      <c r="E43" s="114">
        <v>859</v>
      </c>
      <c r="F43" s="114">
        <v>854</v>
      </c>
      <c r="G43" s="114">
        <v>843</v>
      </c>
      <c r="H43" s="140">
        <v>813</v>
      </c>
      <c r="I43" s="115">
        <v>36</v>
      </c>
      <c r="J43" s="116">
        <v>4.4280442804428048</v>
      </c>
    </row>
    <row r="44" spans="1:10" s="110" customFormat="1" ht="13.5" customHeight="1" x14ac:dyDescent="0.2">
      <c r="A44" s="120"/>
      <c r="B44" s="121" t="s">
        <v>112</v>
      </c>
      <c r="C44" s="113" t="s">
        <v>513</v>
      </c>
      <c r="D44" s="115" t="s">
        <v>513</v>
      </c>
      <c r="E44" s="114" t="s">
        <v>513</v>
      </c>
      <c r="F44" s="114" t="s">
        <v>513</v>
      </c>
      <c r="G44" s="114" t="s">
        <v>513</v>
      </c>
      <c r="H44" s="140" t="s">
        <v>513</v>
      </c>
      <c r="I44" s="115" t="s">
        <v>513</v>
      </c>
      <c r="J44" s="116" t="s">
        <v>513</v>
      </c>
    </row>
    <row r="45" spans="1:10" s="110" customFormat="1" ht="13.5" customHeight="1" x14ac:dyDescent="0.2">
      <c r="A45" s="118" t="s">
        <v>113</v>
      </c>
      <c r="B45" s="122" t="s">
        <v>116</v>
      </c>
      <c r="C45" s="113">
        <v>98.054298642533936</v>
      </c>
      <c r="D45" s="115">
        <v>2167</v>
      </c>
      <c r="E45" s="114">
        <v>2253</v>
      </c>
      <c r="F45" s="114">
        <v>2286</v>
      </c>
      <c r="G45" s="114">
        <v>2330</v>
      </c>
      <c r="H45" s="140">
        <v>2326</v>
      </c>
      <c r="I45" s="115">
        <v>-159</v>
      </c>
      <c r="J45" s="116">
        <v>-6.8357695614789336</v>
      </c>
    </row>
    <row r="46" spans="1:10" s="110" customFormat="1" ht="13.5" customHeight="1" x14ac:dyDescent="0.2">
      <c r="A46" s="118"/>
      <c r="B46" s="119" t="s">
        <v>117</v>
      </c>
      <c r="C46" s="113">
        <v>1.9457013574660633</v>
      </c>
      <c r="D46" s="115">
        <v>43</v>
      </c>
      <c r="E46" s="114">
        <v>45</v>
      </c>
      <c r="F46" s="114">
        <v>46</v>
      </c>
      <c r="G46" s="114">
        <v>53</v>
      </c>
      <c r="H46" s="140">
        <v>53</v>
      </c>
      <c r="I46" s="115">
        <v>-10</v>
      </c>
      <c r="J46" s="116">
        <v>-18.867924528301888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1075</v>
      </c>
      <c r="E48" s="114">
        <v>1100</v>
      </c>
      <c r="F48" s="114">
        <v>1126</v>
      </c>
      <c r="G48" s="114">
        <v>1087</v>
      </c>
      <c r="H48" s="140">
        <v>1064</v>
      </c>
      <c r="I48" s="115">
        <v>11</v>
      </c>
      <c r="J48" s="116">
        <v>1.0338345864661653</v>
      </c>
    </row>
    <row r="49" spans="1:12" s="110" customFormat="1" ht="13.5" customHeight="1" x14ac:dyDescent="0.2">
      <c r="A49" s="118" t="s">
        <v>105</v>
      </c>
      <c r="B49" s="119" t="s">
        <v>106</v>
      </c>
      <c r="C49" s="113">
        <v>38.139534883720927</v>
      </c>
      <c r="D49" s="115">
        <v>410</v>
      </c>
      <c r="E49" s="114">
        <v>426</v>
      </c>
      <c r="F49" s="114">
        <v>419</v>
      </c>
      <c r="G49" s="114">
        <v>409</v>
      </c>
      <c r="H49" s="140">
        <v>392</v>
      </c>
      <c r="I49" s="115">
        <v>18</v>
      </c>
      <c r="J49" s="116">
        <v>4.591836734693878</v>
      </c>
    </row>
    <row r="50" spans="1:12" s="110" customFormat="1" ht="13.5" customHeight="1" x14ac:dyDescent="0.2">
      <c r="A50" s="120"/>
      <c r="B50" s="119" t="s">
        <v>107</v>
      </c>
      <c r="C50" s="113">
        <v>61.860465116279073</v>
      </c>
      <c r="D50" s="115">
        <v>665</v>
      </c>
      <c r="E50" s="114">
        <v>674</v>
      </c>
      <c r="F50" s="114">
        <v>707</v>
      </c>
      <c r="G50" s="114">
        <v>678</v>
      </c>
      <c r="H50" s="140">
        <v>672</v>
      </c>
      <c r="I50" s="115">
        <v>-7</v>
      </c>
      <c r="J50" s="116">
        <v>-1.0416666666666667</v>
      </c>
    </row>
    <row r="51" spans="1:12" s="110" customFormat="1" ht="13.5" customHeight="1" x14ac:dyDescent="0.2">
      <c r="A51" s="118" t="s">
        <v>105</v>
      </c>
      <c r="B51" s="121" t="s">
        <v>108</v>
      </c>
      <c r="C51" s="113">
        <v>8.279069767441861</v>
      </c>
      <c r="D51" s="115">
        <v>89</v>
      </c>
      <c r="E51" s="114">
        <v>110</v>
      </c>
      <c r="F51" s="114">
        <v>100</v>
      </c>
      <c r="G51" s="114">
        <v>78</v>
      </c>
      <c r="H51" s="140">
        <v>75</v>
      </c>
      <c r="I51" s="115">
        <v>14</v>
      </c>
      <c r="J51" s="116">
        <v>18.666666666666668</v>
      </c>
    </row>
    <row r="52" spans="1:12" s="110" customFormat="1" ht="13.5" customHeight="1" x14ac:dyDescent="0.2">
      <c r="A52" s="118"/>
      <c r="B52" s="121" t="s">
        <v>109</v>
      </c>
      <c r="C52" s="113">
        <v>65.302325581395351</v>
      </c>
      <c r="D52" s="115">
        <v>702</v>
      </c>
      <c r="E52" s="114">
        <v>718</v>
      </c>
      <c r="F52" s="114">
        <v>749</v>
      </c>
      <c r="G52" s="114">
        <v>740</v>
      </c>
      <c r="H52" s="140">
        <v>728</v>
      </c>
      <c r="I52" s="115">
        <v>-26</v>
      </c>
      <c r="J52" s="116">
        <v>-3.5714285714285716</v>
      </c>
    </row>
    <row r="53" spans="1:12" s="110" customFormat="1" ht="13.5" customHeight="1" x14ac:dyDescent="0.2">
      <c r="A53" s="118"/>
      <c r="B53" s="121" t="s">
        <v>110</v>
      </c>
      <c r="C53" s="113">
        <v>25.023255813953487</v>
      </c>
      <c r="D53" s="115">
        <v>269</v>
      </c>
      <c r="E53" s="114">
        <v>255</v>
      </c>
      <c r="F53" s="114">
        <v>260</v>
      </c>
      <c r="G53" s="114">
        <v>254</v>
      </c>
      <c r="H53" s="140">
        <v>246</v>
      </c>
      <c r="I53" s="115">
        <v>23</v>
      </c>
      <c r="J53" s="116">
        <v>9.3495934959349594</v>
      </c>
    </row>
    <row r="54" spans="1:12" s="110" customFormat="1" ht="13.5" customHeight="1" x14ac:dyDescent="0.2">
      <c r="A54" s="120"/>
      <c r="B54" s="121" t="s">
        <v>111</v>
      </c>
      <c r="C54" s="113">
        <v>1.3953488372093024</v>
      </c>
      <c r="D54" s="115">
        <v>15</v>
      </c>
      <c r="E54" s="114">
        <v>17</v>
      </c>
      <c r="F54" s="114">
        <v>17</v>
      </c>
      <c r="G54" s="114">
        <v>15</v>
      </c>
      <c r="H54" s="140">
        <v>15</v>
      </c>
      <c r="I54" s="115">
        <v>0</v>
      </c>
      <c r="J54" s="116">
        <v>0</v>
      </c>
    </row>
    <row r="55" spans="1:12" s="110" customFormat="1" ht="13.5" customHeight="1" x14ac:dyDescent="0.2">
      <c r="A55" s="120"/>
      <c r="B55" s="121" t="s">
        <v>112</v>
      </c>
      <c r="C55" s="113" t="s">
        <v>513</v>
      </c>
      <c r="D55" s="115" t="s">
        <v>513</v>
      </c>
      <c r="E55" s="114" t="s">
        <v>513</v>
      </c>
      <c r="F55" s="114" t="s">
        <v>513</v>
      </c>
      <c r="G55" s="114" t="s">
        <v>513</v>
      </c>
      <c r="H55" s="140" t="s">
        <v>513</v>
      </c>
      <c r="I55" s="115" t="s">
        <v>513</v>
      </c>
      <c r="J55" s="116" t="s">
        <v>513</v>
      </c>
    </row>
    <row r="56" spans="1:12" s="110" customFormat="1" ht="13.5" customHeight="1" x14ac:dyDescent="0.2">
      <c r="A56" s="118" t="s">
        <v>113</v>
      </c>
      <c r="B56" s="122" t="s">
        <v>116</v>
      </c>
      <c r="C56" s="113">
        <v>97.674418604651166</v>
      </c>
      <c r="D56" s="115">
        <v>1050</v>
      </c>
      <c r="E56" s="114">
        <v>1079</v>
      </c>
      <c r="F56" s="114">
        <v>1105</v>
      </c>
      <c r="G56" s="114">
        <v>1072</v>
      </c>
      <c r="H56" s="140">
        <v>1046</v>
      </c>
      <c r="I56" s="115">
        <v>4</v>
      </c>
      <c r="J56" s="116">
        <v>0.38240917782026768</v>
      </c>
    </row>
    <row r="57" spans="1:12" s="110" customFormat="1" ht="13.5" customHeight="1" x14ac:dyDescent="0.2">
      <c r="A57" s="142"/>
      <c r="B57" s="124" t="s">
        <v>117</v>
      </c>
      <c r="C57" s="125">
        <v>2.3255813953488373</v>
      </c>
      <c r="D57" s="143">
        <v>25</v>
      </c>
      <c r="E57" s="144">
        <v>21</v>
      </c>
      <c r="F57" s="144">
        <v>21</v>
      </c>
      <c r="G57" s="144">
        <v>15</v>
      </c>
      <c r="H57" s="145">
        <v>18</v>
      </c>
      <c r="I57" s="143">
        <v>7</v>
      </c>
      <c r="J57" s="146">
        <v>38.888888888888886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27494</v>
      </c>
      <c r="E12" s="236">
        <v>27327</v>
      </c>
      <c r="F12" s="114">
        <v>27673</v>
      </c>
      <c r="G12" s="114">
        <v>27177</v>
      </c>
      <c r="H12" s="140">
        <v>26997</v>
      </c>
      <c r="I12" s="115">
        <v>497</v>
      </c>
      <c r="J12" s="116">
        <v>1.8409452902174315</v>
      </c>
    </row>
    <row r="13" spans="1:15" s="110" customFormat="1" ht="12" customHeight="1" x14ac:dyDescent="0.2">
      <c r="A13" s="118" t="s">
        <v>105</v>
      </c>
      <c r="B13" s="119" t="s">
        <v>106</v>
      </c>
      <c r="C13" s="113">
        <v>50.571033680075651</v>
      </c>
      <c r="D13" s="115">
        <v>13904</v>
      </c>
      <c r="E13" s="114">
        <v>13846</v>
      </c>
      <c r="F13" s="114">
        <v>14046</v>
      </c>
      <c r="G13" s="114">
        <v>13722</v>
      </c>
      <c r="H13" s="140">
        <v>13637</v>
      </c>
      <c r="I13" s="115">
        <v>267</v>
      </c>
      <c r="J13" s="116">
        <v>1.9579086309305567</v>
      </c>
    </row>
    <row r="14" spans="1:15" s="110" customFormat="1" ht="12" customHeight="1" x14ac:dyDescent="0.2">
      <c r="A14" s="118"/>
      <c r="B14" s="119" t="s">
        <v>107</v>
      </c>
      <c r="C14" s="113">
        <v>49.428966319924349</v>
      </c>
      <c r="D14" s="115">
        <v>13590</v>
      </c>
      <c r="E14" s="114">
        <v>13481</v>
      </c>
      <c r="F14" s="114">
        <v>13627</v>
      </c>
      <c r="G14" s="114">
        <v>13455</v>
      </c>
      <c r="H14" s="140">
        <v>13360</v>
      </c>
      <c r="I14" s="115">
        <v>230</v>
      </c>
      <c r="J14" s="116">
        <v>1.721556886227545</v>
      </c>
    </row>
    <row r="15" spans="1:15" s="110" customFormat="1" ht="12" customHeight="1" x14ac:dyDescent="0.2">
      <c r="A15" s="118" t="s">
        <v>105</v>
      </c>
      <c r="B15" s="121" t="s">
        <v>108</v>
      </c>
      <c r="C15" s="113">
        <v>8.1254091801847679</v>
      </c>
      <c r="D15" s="115">
        <v>2234</v>
      </c>
      <c r="E15" s="114">
        <v>2254</v>
      </c>
      <c r="F15" s="114">
        <v>2313</v>
      </c>
      <c r="G15" s="114">
        <v>1977</v>
      </c>
      <c r="H15" s="140">
        <v>2037</v>
      </c>
      <c r="I15" s="115">
        <v>197</v>
      </c>
      <c r="J15" s="116">
        <v>9.671084928816887</v>
      </c>
    </row>
    <row r="16" spans="1:15" s="110" customFormat="1" ht="12" customHeight="1" x14ac:dyDescent="0.2">
      <c r="A16" s="118"/>
      <c r="B16" s="121" t="s">
        <v>109</v>
      </c>
      <c r="C16" s="113">
        <v>63.653888121044595</v>
      </c>
      <c r="D16" s="115">
        <v>17501</v>
      </c>
      <c r="E16" s="114">
        <v>17399</v>
      </c>
      <c r="F16" s="114">
        <v>17670</v>
      </c>
      <c r="G16" s="114">
        <v>17663</v>
      </c>
      <c r="H16" s="140">
        <v>17566</v>
      </c>
      <c r="I16" s="115">
        <v>-65</v>
      </c>
      <c r="J16" s="116">
        <v>-0.37003301833086644</v>
      </c>
    </row>
    <row r="17" spans="1:10" s="110" customFormat="1" ht="12" customHeight="1" x14ac:dyDescent="0.2">
      <c r="A17" s="118"/>
      <c r="B17" s="121" t="s">
        <v>110</v>
      </c>
      <c r="C17" s="113">
        <v>27.253218884120173</v>
      </c>
      <c r="D17" s="115">
        <v>7493</v>
      </c>
      <c r="E17" s="114">
        <v>7418</v>
      </c>
      <c r="F17" s="114">
        <v>7438</v>
      </c>
      <c r="G17" s="114">
        <v>7309</v>
      </c>
      <c r="H17" s="140">
        <v>7171</v>
      </c>
      <c r="I17" s="115">
        <v>322</v>
      </c>
      <c r="J17" s="116">
        <v>4.4903081857481526</v>
      </c>
    </row>
    <row r="18" spans="1:10" s="110" customFormat="1" ht="12" customHeight="1" x14ac:dyDescent="0.2">
      <c r="A18" s="120"/>
      <c r="B18" s="121" t="s">
        <v>111</v>
      </c>
      <c r="C18" s="113">
        <v>0.96748381465046918</v>
      </c>
      <c r="D18" s="115">
        <v>266</v>
      </c>
      <c r="E18" s="114">
        <v>256</v>
      </c>
      <c r="F18" s="114">
        <v>252</v>
      </c>
      <c r="G18" s="114">
        <v>228</v>
      </c>
      <c r="H18" s="140">
        <v>223</v>
      </c>
      <c r="I18" s="115">
        <v>43</v>
      </c>
      <c r="J18" s="116">
        <v>19.282511210762333</v>
      </c>
    </row>
    <row r="19" spans="1:10" s="110" customFormat="1" ht="12" customHeight="1" x14ac:dyDescent="0.2">
      <c r="A19" s="120"/>
      <c r="B19" s="121" t="s">
        <v>112</v>
      </c>
      <c r="C19" s="113">
        <v>0.29460973303266169</v>
      </c>
      <c r="D19" s="115">
        <v>81</v>
      </c>
      <c r="E19" s="114">
        <v>76</v>
      </c>
      <c r="F19" s="114">
        <v>72</v>
      </c>
      <c r="G19" s="114">
        <v>57</v>
      </c>
      <c r="H19" s="140">
        <v>51</v>
      </c>
      <c r="I19" s="115">
        <v>30</v>
      </c>
      <c r="J19" s="116">
        <v>58.823529411764703</v>
      </c>
    </row>
    <row r="20" spans="1:10" s="110" customFormat="1" ht="12" customHeight="1" x14ac:dyDescent="0.2">
      <c r="A20" s="118" t="s">
        <v>113</v>
      </c>
      <c r="B20" s="119" t="s">
        <v>181</v>
      </c>
      <c r="C20" s="113">
        <v>68.451298465119663</v>
      </c>
      <c r="D20" s="115">
        <v>18820</v>
      </c>
      <c r="E20" s="114">
        <v>18758</v>
      </c>
      <c r="F20" s="114">
        <v>18981</v>
      </c>
      <c r="G20" s="114">
        <v>18541</v>
      </c>
      <c r="H20" s="140">
        <v>18559</v>
      </c>
      <c r="I20" s="115">
        <v>261</v>
      </c>
      <c r="J20" s="116">
        <v>1.406325771862708</v>
      </c>
    </row>
    <row r="21" spans="1:10" s="110" customFormat="1" ht="12" customHeight="1" x14ac:dyDescent="0.2">
      <c r="A21" s="118"/>
      <c r="B21" s="119" t="s">
        <v>182</v>
      </c>
      <c r="C21" s="113">
        <v>31.548701534880337</v>
      </c>
      <c r="D21" s="115">
        <v>8674</v>
      </c>
      <c r="E21" s="114">
        <v>8569</v>
      </c>
      <c r="F21" s="114">
        <v>8692</v>
      </c>
      <c r="G21" s="114">
        <v>8636</v>
      </c>
      <c r="H21" s="140">
        <v>8438</v>
      </c>
      <c r="I21" s="115">
        <v>236</v>
      </c>
      <c r="J21" s="116">
        <v>2.7968712965157621</v>
      </c>
    </row>
    <row r="22" spans="1:10" s="110" customFormat="1" ht="12" customHeight="1" x14ac:dyDescent="0.2">
      <c r="A22" s="118" t="s">
        <v>113</v>
      </c>
      <c r="B22" s="119" t="s">
        <v>116</v>
      </c>
      <c r="C22" s="113">
        <v>97.133920128027938</v>
      </c>
      <c r="D22" s="115">
        <v>26706</v>
      </c>
      <c r="E22" s="114">
        <v>26590</v>
      </c>
      <c r="F22" s="114">
        <v>26925</v>
      </c>
      <c r="G22" s="114">
        <v>26449</v>
      </c>
      <c r="H22" s="140">
        <v>26259</v>
      </c>
      <c r="I22" s="115">
        <v>447</v>
      </c>
      <c r="J22" s="116">
        <v>1.7022735062264367</v>
      </c>
    </row>
    <row r="23" spans="1:10" s="110" customFormat="1" ht="12" customHeight="1" x14ac:dyDescent="0.2">
      <c r="A23" s="118"/>
      <c r="B23" s="119" t="s">
        <v>117</v>
      </c>
      <c r="C23" s="113">
        <v>2.8515312431803301</v>
      </c>
      <c r="D23" s="115">
        <v>784</v>
      </c>
      <c r="E23" s="114">
        <v>733</v>
      </c>
      <c r="F23" s="114">
        <v>745</v>
      </c>
      <c r="G23" s="114">
        <v>726</v>
      </c>
      <c r="H23" s="140">
        <v>736</v>
      </c>
      <c r="I23" s="115">
        <v>48</v>
      </c>
      <c r="J23" s="116">
        <v>6.5217391304347823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29393</v>
      </c>
      <c r="E64" s="236">
        <v>29493</v>
      </c>
      <c r="F64" s="236">
        <v>29789</v>
      </c>
      <c r="G64" s="236">
        <v>29271</v>
      </c>
      <c r="H64" s="140">
        <v>29183</v>
      </c>
      <c r="I64" s="115">
        <v>210</v>
      </c>
      <c r="J64" s="116">
        <v>0.71959702566562722</v>
      </c>
    </row>
    <row r="65" spans="1:12" s="110" customFormat="1" ht="12" customHeight="1" x14ac:dyDescent="0.2">
      <c r="A65" s="118" t="s">
        <v>105</v>
      </c>
      <c r="B65" s="119" t="s">
        <v>106</v>
      </c>
      <c r="C65" s="113">
        <v>52.839111353043243</v>
      </c>
      <c r="D65" s="235">
        <v>15531</v>
      </c>
      <c r="E65" s="236">
        <v>15570</v>
      </c>
      <c r="F65" s="236">
        <v>15795</v>
      </c>
      <c r="G65" s="236">
        <v>15446</v>
      </c>
      <c r="H65" s="140">
        <v>15381</v>
      </c>
      <c r="I65" s="115">
        <v>150</v>
      </c>
      <c r="J65" s="116">
        <v>0.97522917885703142</v>
      </c>
    </row>
    <row r="66" spans="1:12" s="110" customFormat="1" ht="12" customHeight="1" x14ac:dyDescent="0.2">
      <c r="A66" s="118"/>
      <c r="B66" s="119" t="s">
        <v>107</v>
      </c>
      <c r="C66" s="113">
        <v>47.160888646956757</v>
      </c>
      <c r="D66" s="235">
        <v>13862</v>
      </c>
      <c r="E66" s="236">
        <v>13923</v>
      </c>
      <c r="F66" s="236">
        <v>13994</v>
      </c>
      <c r="G66" s="236">
        <v>13825</v>
      </c>
      <c r="H66" s="140">
        <v>13802</v>
      </c>
      <c r="I66" s="115">
        <v>60</v>
      </c>
      <c r="J66" s="116">
        <v>0.43471960585422403</v>
      </c>
    </row>
    <row r="67" spans="1:12" s="110" customFormat="1" ht="12" customHeight="1" x14ac:dyDescent="0.2">
      <c r="A67" s="118" t="s">
        <v>105</v>
      </c>
      <c r="B67" s="121" t="s">
        <v>108</v>
      </c>
      <c r="C67" s="113">
        <v>8.345524444595652</v>
      </c>
      <c r="D67" s="235">
        <v>2453</v>
      </c>
      <c r="E67" s="236">
        <v>2508</v>
      </c>
      <c r="F67" s="236">
        <v>2588</v>
      </c>
      <c r="G67" s="236">
        <v>2246</v>
      </c>
      <c r="H67" s="140">
        <v>2282</v>
      </c>
      <c r="I67" s="115">
        <v>171</v>
      </c>
      <c r="J67" s="116">
        <v>7.4934268185801924</v>
      </c>
    </row>
    <row r="68" spans="1:12" s="110" customFormat="1" ht="12" customHeight="1" x14ac:dyDescent="0.2">
      <c r="A68" s="118"/>
      <c r="B68" s="121" t="s">
        <v>109</v>
      </c>
      <c r="C68" s="113">
        <v>63.481100942401255</v>
      </c>
      <c r="D68" s="235">
        <v>18659</v>
      </c>
      <c r="E68" s="236">
        <v>18729</v>
      </c>
      <c r="F68" s="236">
        <v>18968</v>
      </c>
      <c r="G68" s="236">
        <v>18944</v>
      </c>
      <c r="H68" s="140">
        <v>18926</v>
      </c>
      <c r="I68" s="115">
        <v>-267</v>
      </c>
      <c r="J68" s="116">
        <v>-1.4107576878368382</v>
      </c>
    </row>
    <row r="69" spans="1:12" s="110" customFormat="1" ht="12" customHeight="1" x14ac:dyDescent="0.2">
      <c r="A69" s="118"/>
      <c r="B69" s="121" t="s">
        <v>110</v>
      </c>
      <c r="C69" s="113">
        <v>27.271799408022318</v>
      </c>
      <c r="D69" s="235">
        <v>8016</v>
      </c>
      <c r="E69" s="236">
        <v>7993</v>
      </c>
      <c r="F69" s="236">
        <v>7977</v>
      </c>
      <c r="G69" s="236">
        <v>7843</v>
      </c>
      <c r="H69" s="140">
        <v>7745</v>
      </c>
      <c r="I69" s="115">
        <v>271</v>
      </c>
      <c r="J69" s="116">
        <v>3.4990316333118141</v>
      </c>
    </row>
    <row r="70" spans="1:12" s="110" customFormat="1" ht="12" customHeight="1" x14ac:dyDescent="0.2">
      <c r="A70" s="120"/>
      <c r="B70" s="121" t="s">
        <v>111</v>
      </c>
      <c r="C70" s="113">
        <v>0.9015752049807777</v>
      </c>
      <c r="D70" s="235">
        <v>265</v>
      </c>
      <c r="E70" s="236">
        <v>263</v>
      </c>
      <c r="F70" s="236">
        <v>256</v>
      </c>
      <c r="G70" s="236">
        <v>238</v>
      </c>
      <c r="H70" s="140">
        <v>230</v>
      </c>
      <c r="I70" s="115">
        <v>35</v>
      </c>
      <c r="J70" s="116">
        <v>15.217391304347826</v>
      </c>
    </row>
    <row r="71" spans="1:12" s="110" customFormat="1" ht="12" customHeight="1" x14ac:dyDescent="0.2">
      <c r="A71" s="120"/>
      <c r="B71" s="121" t="s">
        <v>112</v>
      </c>
      <c r="C71" s="113">
        <v>0.23134759976865241</v>
      </c>
      <c r="D71" s="235">
        <v>68</v>
      </c>
      <c r="E71" s="236">
        <v>71</v>
      </c>
      <c r="F71" s="236">
        <v>74</v>
      </c>
      <c r="G71" s="236">
        <v>60</v>
      </c>
      <c r="H71" s="140">
        <v>53</v>
      </c>
      <c r="I71" s="115">
        <v>15</v>
      </c>
      <c r="J71" s="116">
        <v>28.30188679245283</v>
      </c>
    </row>
    <row r="72" spans="1:12" s="110" customFormat="1" ht="12" customHeight="1" x14ac:dyDescent="0.2">
      <c r="A72" s="118" t="s">
        <v>113</v>
      </c>
      <c r="B72" s="119" t="s">
        <v>181</v>
      </c>
      <c r="C72" s="113">
        <v>70.173170482768001</v>
      </c>
      <c r="D72" s="235">
        <v>20626</v>
      </c>
      <c r="E72" s="236">
        <v>20705</v>
      </c>
      <c r="F72" s="236">
        <v>20957</v>
      </c>
      <c r="G72" s="236">
        <v>20532</v>
      </c>
      <c r="H72" s="140">
        <v>20593</v>
      </c>
      <c r="I72" s="115">
        <v>33</v>
      </c>
      <c r="J72" s="116">
        <v>0.16024862817462243</v>
      </c>
    </row>
    <row r="73" spans="1:12" s="110" customFormat="1" ht="12" customHeight="1" x14ac:dyDescent="0.2">
      <c r="A73" s="118"/>
      <c r="B73" s="119" t="s">
        <v>182</v>
      </c>
      <c r="C73" s="113">
        <v>29.826829517231992</v>
      </c>
      <c r="D73" s="115">
        <v>8767</v>
      </c>
      <c r="E73" s="114">
        <v>8788</v>
      </c>
      <c r="F73" s="114">
        <v>8832</v>
      </c>
      <c r="G73" s="114">
        <v>8739</v>
      </c>
      <c r="H73" s="140">
        <v>8590</v>
      </c>
      <c r="I73" s="115">
        <v>177</v>
      </c>
      <c r="J73" s="116">
        <v>2.0605355064027941</v>
      </c>
    </row>
    <row r="74" spans="1:12" s="110" customFormat="1" ht="12" customHeight="1" x14ac:dyDescent="0.2">
      <c r="A74" s="118" t="s">
        <v>113</v>
      </c>
      <c r="B74" s="119" t="s">
        <v>116</v>
      </c>
      <c r="C74" s="113">
        <v>95.88677576293675</v>
      </c>
      <c r="D74" s="115">
        <v>28184</v>
      </c>
      <c r="E74" s="114">
        <v>28358</v>
      </c>
      <c r="F74" s="114">
        <v>28676</v>
      </c>
      <c r="G74" s="114">
        <v>28219</v>
      </c>
      <c r="H74" s="140">
        <v>28149</v>
      </c>
      <c r="I74" s="115">
        <v>35</v>
      </c>
      <c r="J74" s="116">
        <v>0.12433834239226971</v>
      </c>
    </row>
    <row r="75" spans="1:12" s="110" customFormat="1" ht="12" customHeight="1" x14ac:dyDescent="0.2">
      <c r="A75" s="142"/>
      <c r="B75" s="124" t="s">
        <v>117</v>
      </c>
      <c r="C75" s="125">
        <v>4.0962133841390811</v>
      </c>
      <c r="D75" s="143">
        <v>1204</v>
      </c>
      <c r="E75" s="144">
        <v>1128</v>
      </c>
      <c r="F75" s="144">
        <v>1107</v>
      </c>
      <c r="G75" s="144">
        <v>1047</v>
      </c>
      <c r="H75" s="145">
        <v>1030</v>
      </c>
      <c r="I75" s="143">
        <v>174</v>
      </c>
      <c r="J75" s="146">
        <v>16.893203883495147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27494</v>
      </c>
      <c r="G11" s="114">
        <v>27327</v>
      </c>
      <c r="H11" s="114">
        <v>27673</v>
      </c>
      <c r="I11" s="114">
        <v>27177</v>
      </c>
      <c r="J11" s="140">
        <v>26997</v>
      </c>
      <c r="K11" s="114">
        <v>497</v>
      </c>
      <c r="L11" s="116">
        <v>1.8409452902174315</v>
      </c>
    </row>
    <row r="12" spans="1:17" s="110" customFormat="1" ht="24.95" customHeight="1" x14ac:dyDescent="0.2">
      <c r="A12" s="604" t="s">
        <v>185</v>
      </c>
      <c r="B12" s="605"/>
      <c r="C12" s="605"/>
      <c r="D12" s="606"/>
      <c r="E12" s="113">
        <v>50.571033680075651</v>
      </c>
      <c r="F12" s="115">
        <v>13904</v>
      </c>
      <c r="G12" s="114">
        <v>13846</v>
      </c>
      <c r="H12" s="114">
        <v>14046</v>
      </c>
      <c r="I12" s="114">
        <v>13722</v>
      </c>
      <c r="J12" s="140">
        <v>13637</v>
      </c>
      <c r="K12" s="114">
        <v>267</v>
      </c>
      <c r="L12" s="116">
        <v>1.9579086309305567</v>
      </c>
    </row>
    <row r="13" spans="1:17" s="110" customFormat="1" ht="15" customHeight="1" x14ac:dyDescent="0.2">
      <c r="A13" s="120"/>
      <c r="B13" s="612" t="s">
        <v>107</v>
      </c>
      <c r="C13" s="612"/>
      <c r="E13" s="113">
        <v>49.428966319924349</v>
      </c>
      <c r="F13" s="115">
        <v>13590</v>
      </c>
      <c r="G13" s="114">
        <v>13481</v>
      </c>
      <c r="H13" s="114">
        <v>13627</v>
      </c>
      <c r="I13" s="114">
        <v>13455</v>
      </c>
      <c r="J13" s="140">
        <v>13360</v>
      </c>
      <c r="K13" s="114">
        <v>230</v>
      </c>
      <c r="L13" s="116">
        <v>1.721556886227545</v>
      </c>
    </row>
    <row r="14" spans="1:17" s="110" customFormat="1" ht="24.95" customHeight="1" x14ac:dyDescent="0.2">
      <c r="A14" s="604" t="s">
        <v>186</v>
      </c>
      <c r="B14" s="605"/>
      <c r="C14" s="605"/>
      <c r="D14" s="606"/>
      <c r="E14" s="113">
        <v>8.1254091801847679</v>
      </c>
      <c r="F14" s="115">
        <v>2234</v>
      </c>
      <c r="G14" s="114">
        <v>2254</v>
      </c>
      <c r="H14" s="114">
        <v>2313</v>
      </c>
      <c r="I14" s="114">
        <v>1977</v>
      </c>
      <c r="J14" s="140">
        <v>2037</v>
      </c>
      <c r="K14" s="114">
        <v>197</v>
      </c>
      <c r="L14" s="116">
        <v>9.671084928816887</v>
      </c>
    </row>
    <row r="15" spans="1:17" s="110" customFormat="1" ht="15" customHeight="1" x14ac:dyDescent="0.2">
      <c r="A15" s="120"/>
      <c r="B15" s="119"/>
      <c r="C15" s="258" t="s">
        <v>106</v>
      </c>
      <c r="E15" s="113">
        <v>62.89167412712623</v>
      </c>
      <c r="F15" s="115">
        <v>1405</v>
      </c>
      <c r="G15" s="114">
        <v>1405</v>
      </c>
      <c r="H15" s="114">
        <v>1448</v>
      </c>
      <c r="I15" s="114">
        <v>1197</v>
      </c>
      <c r="J15" s="140">
        <v>1236</v>
      </c>
      <c r="K15" s="114">
        <v>169</v>
      </c>
      <c r="L15" s="116">
        <v>13.673139158576053</v>
      </c>
    </row>
    <row r="16" spans="1:17" s="110" customFormat="1" ht="15" customHeight="1" x14ac:dyDescent="0.2">
      <c r="A16" s="120"/>
      <c r="B16" s="119"/>
      <c r="C16" s="258" t="s">
        <v>107</v>
      </c>
      <c r="E16" s="113">
        <v>37.10832587287377</v>
      </c>
      <c r="F16" s="115">
        <v>829</v>
      </c>
      <c r="G16" s="114">
        <v>849</v>
      </c>
      <c r="H16" s="114">
        <v>865</v>
      </c>
      <c r="I16" s="114">
        <v>780</v>
      </c>
      <c r="J16" s="140">
        <v>801</v>
      </c>
      <c r="K16" s="114">
        <v>28</v>
      </c>
      <c r="L16" s="116">
        <v>3.4956304619225969</v>
      </c>
    </row>
    <row r="17" spans="1:12" s="110" customFormat="1" ht="15" customHeight="1" x14ac:dyDescent="0.2">
      <c r="A17" s="120"/>
      <c r="B17" s="121" t="s">
        <v>109</v>
      </c>
      <c r="C17" s="258"/>
      <c r="E17" s="113">
        <v>63.653888121044595</v>
      </c>
      <c r="F17" s="115">
        <v>17501</v>
      </c>
      <c r="G17" s="114">
        <v>17399</v>
      </c>
      <c r="H17" s="114">
        <v>17670</v>
      </c>
      <c r="I17" s="114">
        <v>17663</v>
      </c>
      <c r="J17" s="140">
        <v>17566</v>
      </c>
      <c r="K17" s="114">
        <v>-65</v>
      </c>
      <c r="L17" s="116">
        <v>-0.37003301833086644</v>
      </c>
    </row>
    <row r="18" spans="1:12" s="110" customFormat="1" ht="15" customHeight="1" x14ac:dyDescent="0.2">
      <c r="A18" s="120"/>
      <c r="B18" s="119"/>
      <c r="C18" s="258" t="s">
        <v>106</v>
      </c>
      <c r="E18" s="113">
        <v>50.174275755671104</v>
      </c>
      <c r="F18" s="115">
        <v>8781</v>
      </c>
      <c r="G18" s="114">
        <v>8728</v>
      </c>
      <c r="H18" s="114">
        <v>8881</v>
      </c>
      <c r="I18" s="114">
        <v>8891</v>
      </c>
      <c r="J18" s="140">
        <v>8858</v>
      </c>
      <c r="K18" s="114">
        <v>-77</v>
      </c>
      <c r="L18" s="116">
        <v>-0.86927071573718673</v>
      </c>
    </row>
    <row r="19" spans="1:12" s="110" customFormat="1" ht="15" customHeight="1" x14ac:dyDescent="0.2">
      <c r="A19" s="120"/>
      <c r="B19" s="119"/>
      <c r="C19" s="258" t="s">
        <v>107</v>
      </c>
      <c r="E19" s="113">
        <v>49.825724244328896</v>
      </c>
      <c r="F19" s="115">
        <v>8720</v>
      </c>
      <c r="G19" s="114">
        <v>8671</v>
      </c>
      <c r="H19" s="114">
        <v>8789</v>
      </c>
      <c r="I19" s="114">
        <v>8772</v>
      </c>
      <c r="J19" s="140">
        <v>8708</v>
      </c>
      <c r="K19" s="114">
        <v>12</v>
      </c>
      <c r="L19" s="116">
        <v>0.13780431786862654</v>
      </c>
    </row>
    <row r="20" spans="1:12" s="110" customFormat="1" ht="15" customHeight="1" x14ac:dyDescent="0.2">
      <c r="A20" s="120"/>
      <c r="B20" s="121" t="s">
        <v>110</v>
      </c>
      <c r="C20" s="258"/>
      <c r="E20" s="113">
        <v>27.253218884120173</v>
      </c>
      <c r="F20" s="115">
        <v>7493</v>
      </c>
      <c r="G20" s="114">
        <v>7418</v>
      </c>
      <c r="H20" s="114">
        <v>7438</v>
      </c>
      <c r="I20" s="114">
        <v>7309</v>
      </c>
      <c r="J20" s="140">
        <v>7171</v>
      </c>
      <c r="K20" s="114">
        <v>322</v>
      </c>
      <c r="L20" s="116">
        <v>4.4903081857481526</v>
      </c>
    </row>
    <row r="21" spans="1:12" s="110" customFormat="1" ht="15" customHeight="1" x14ac:dyDescent="0.2">
      <c r="A21" s="120"/>
      <c r="B21" s="119"/>
      <c r="C21" s="258" t="s">
        <v>106</v>
      </c>
      <c r="E21" s="113">
        <v>47.417589750433741</v>
      </c>
      <c r="F21" s="115">
        <v>3553</v>
      </c>
      <c r="G21" s="114">
        <v>3555</v>
      </c>
      <c r="H21" s="114">
        <v>3559</v>
      </c>
      <c r="I21" s="114">
        <v>3489</v>
      </c>
      <c r="J21" s="140">
        <v>3406</v>
      </c>
      <c r="K21" s="114">
        <v>147</v>
      </c>
      <c r="L21" s="116">
        <v>4.3159130945390487</v>
      </c>
    </row>
    <row r="22" spans="1:12" s="110" customFormat="1" ht="15" customHeight="1" x14ac:dyDescent="0.2">
      <c r="A22" s="120"/>
      <c r="B22" s="119"/>
      <c r="C22" s="258" t="s">
        <v>107</v>
      </c>
      <c r="E22" s="113">
        <v>52.582410249566259</v>
      </c>
      <c r="F22" s="115">
        <v>3940</v>
      </c>
      <c r="G22" s="114">
        <v>3863</v>
      </c>
      <c r="H22" s="114">
        <v>3879</v>
      </c>
      <c r="I22" s="114">
        <v>3820</v>
      </c>
      <c r="J22" s="140">
        <v>3765</v>
      </c>
      <c r="K22" s="114">
        <v>175</v>
      </c>
      <c r="L22" s="116">
        <v>4.6480743691899074</v>
      </c>
    </row>
    <row r="23" spans="1:12" s="110" customFormat="1" ht="15" customHeight="1" x14ac:dyDescent="0.2">
      <c r="A23" s="120"/>
      <c r="B23" s="121" t="s">
        <v>111</v>
      </c>
      <c r="C23" s="258"/>
      <c r="E23" s="113">
        <v>0.96748381465046918</v>
      </c>
      <c r="F23" s="115">
        <v>266</v>
      </c>
      <c r="G23" s="114">
        <v>256</v>
      </c>
      <c r="H23" s="114">
        <v>252</v>
      </c>
      <c r="I23" s="114">
        <v>228</v>
      </c>
      <c r="J23" s="140">
        <v>223</v>
      </c>
      <c r="K23" s="114">
        <v>43</v>
      </c>
      <c r="L23" s="116">
        <v>19.282511210762333</v>
      </c>
    </row>
    <row r="24" spans="1:12" s="110" customFormat="1" ht="15" customHeight="1" x14ac:dyDescent="0.2">
      <c r="A24" s="120"/>
      <c r="B24" s="119"/>
      <c r="C24" s="258" t="s">
        <v>106</v>
      </c>
      <c r="E24" s="113">
        <v>62.030075187969928</v>
      </c>
      <c r="F24" s="115">
        <v>165</v>
      </c>
      <c r="G24" s="114">
        <v>158</v>
      </c>
      <c r="H24" s="114">
        <v>158</v>
      </c>
      <c r="I24" s="114">
        <v>145</v>
      </c>
      <c r="J24" s="140">
        <v>137</v>
      </c>
      <c r="K24" s="114">
        <v>28</v>
      </c>
      <c r="L24" s="116">
        <v>20.437956204379564</v>
      </c>
    </row>
    <row r="25" spans="1:12" s="110" customFormat="1" ht="15" customHeight="1" x14ac:dyDescent="0.2">
      <c r="A25" s="120"/>
      <c r="B25" s="119"/>
      <c r="C25" s="258" t="s">
        <v>107</v>
      </c>
      <c r="E25" s="113">
        <v>37.969924812030072</v>
      </c>
      <c r="F25" s="115">
        <v>101</v>
      </c>
      <c r="G25" s="114">
        <v>98</v>
      </c>
      <c r="H25" s="114">
        <v>94</v>
      </c>
      <c r="I25" s="114">
        <v>83</v>
      </c>
      <c r="J25" s="140">
        <v>86</v>
      </c>
      <c r="K25" s="114">
        <v>15</v>
      </c>
      <c r="L25" s="116">
        <v>17.441860465116278</v>
      </c>
    </row>
    <row r="26" spans="1:12" s="110" customFormat="1" ht="15" customHeight="1" x14ac:dyDescent="0.2">
      <c r="A26" s="120"/>
      <c r="C26" s="121" t="s">
        <v>187</v>
      </c>
      <c r="D26" s="110" t="s">
        <v>188</v>
      </c>
      <c r="E26" s="113">
        <v>0.29460973303266169</v>
      </c>
      <c r="F26" s="115">
        <v>81</v>
      </c>
      <c r="G26" s="114">
        <v>76</v>
      </c>
      <c r="H26" s="114">
        <v>72</v>
      </c>
      <c r="I26" s="114">
        <v>57</v>
      </c>
      <c r="J26" s="140">
        <v>51</v>
      </c>
      <c r="K26" s="114">
        <v>30</v>
      </c>
      <c r="L26" s="116">
        <v>58.823529411764703</v>
      </c>
    </row>
    <row r="27" spans="1:12" s="110" customFormat="1" ht="15" customHeight="1" x14ac:dyDescent="0.2">
      <c r="A27" s="120"/>
      <c r="B27" s="119"/>
      <c r="D27" s="259" t="s">
        <v>106</v>
      </c>
      <c r="E27" s="113">
        <v>46.913580246913583</v>
      </c>
      <c r="F27" s="115">
        <v>38</v>
      </c>
      <c r="G27" s="114">
        <v>40</v>
      </c>
      <c r="H27" s="114">
        <v>37</v>
      </c>
      <c r="I27" s="114">
        <v>31</v>
      </c>
      <c r="J27" s="140">
        <v>24</v>
      </c>
      <c r="K27" s="114">
        <v>14</v>
      </c>
      <c r="L27" s="116">
        <v>58.333333333333336</v>
      </c>
    </row>
    <row r="28" spans="1:12" s="110" customFormat="1" ht="15" customHeight="1" x14ac:dyDescent="0.2">
      <c r="A28" s="120"/>
      <c r="B28" s="119"/>
      <c r="D28" s="259" t="s">
        <v>107</v>
      </c>
      <c r="E28" s="113">
        <v>53.086419753086417</v>
      </c>
      <c r="F28" s="115">
        <v>43</v>
      </c>
      <c r="G28" s="114">
        <v>36</v>
      </c>
      <c r="H28" s="114">
        <v>35</v>
      </c>
      <c r="I28" s="114">
        <v>26</v>
      </c>
      <c r="J28" s="140">
        <v>27</v>
      </c>
      <c r="K28" s="114">
        <v>16</v>
      </c>
      <c r="L28" s="116">
        <v>59.25925925925926</v>
      </c>
    </row>
    <row r="29" spans="1:12" s="110" customFormat="1" ht="24.95" customHeight="1" x14ac:dyDescent="0.2">
      <c r="A29" s="604" t="s">
        <v>189</v>
      </c>
      <c r="B29" s="605"/>
      <c r="C29" s="605"/>
      <c r="D29" s="606"/>
      <c r="E29" s="113">
        <v>97.133920128027938</v>
      </c>
      <c r="F29" s="115">
        <v>26706</v>
      </c>
      <c r="G29" s="114">
        <v>26590</v>
      </c>
      <c r="H29" s="114">
        <v>26925</v>
      </c>
      <c r="I29" s="114">
        <v>26449</v>
      </c>
      <c r="J29" s="140">
        <v>26259</v>
      </c>
      <c r="K29" s="114">
        <v>447</v>
      </c>
      <c r="L29" s="116">
        <v>1.7022735062264367</v>
      </c>
    </row>
    <row r="30" spans="1:12" s="110" customFormat="1" ht="15" customHeight="1" x14ac:dyDescent="0.2">
      <c r="A30" s="120"/>
      <c r="B30" s="119"/>
      <c r="C30" s="258" t="s">
        <v>106</v>
      </c>
      <c r="E30" s="113">
        <v>50.074889537931554</v>
      </c>
      <c r="F30" s="115">
        <v>13373</v>
      </c>
      <c r="G30" s="114">
        <v>13348</v>
      </c>
      <c r="H30" s="114">
        <v>13531</v>
      </c>
      <c r="I30" s="114">
        <v>13214</v>
      </c>
      <c r="J30" s="140">
        <v>13116</v>
      </c>
      <c r="K30" s="114">
        <v>257</v>
      </c>
      <c r="L30" s="116">
        <v>1.9594388533089357</v>
      </c>
    </row>
    <row r="31" spans="1:12" s="110" customFormat="1" ht="15" customHeight="1" x14ac:dyDescent="0.2">
      <c r="A31" s="120"/>
      <c r="B31" s="119"/>
      <c r="C31" s="258" t="s">
        <v>107</v>
      </c>
      <c r="E31" s="113">
        <v>49.925110462068446</v>
      </c>
      <c r="F31" s="115">
        <v>13333</v>
      </c>
      <c r="G31" s="114">
        <v>13242</v>
      </c>
      <c r="H31" s="114">
        <v>13394</v>
      </c>
      <c r="I31" s="114">
        <v>13235</v>
      </c>
      <c r="J31" s="140">
        <v>13143</v>
      </c>
      <c r="K31" s="114">
        <v>190</v>
      </c>
      <c r="L31" s="116">
        <v>1.4456364604732557</v>
      </c>
    </row>
    <row r="32" spans="1:12" s="110" customFormat="1" ht="15" customHeight="1" x14ac:dyDescent="0.2">
      <c r="A32" s="120"/>
      <c r="B32" s="119" t="s">
        <v>117</v>
      </c>
      <c r="C32" s="258"/>
      <c r="E32" s="113">
        <v>2.8515312431803301</v>
      </c>
      <c r="F32" s="115">
        <v>784</v>
      </c>
      <c r="G32" s="114">
        <v>733</v>
      </c>
      <c r="H32" s="114">
        <v>745</v>
      </c>
      <c r="I32" s="114">
        <v>726</v>
      </c>
      <c r="J32" s="140">
        <v>736</v>
      </c>
      <c r="K32" s="114">
        <v>48</v>
      </c>
      <c r="L32" s="116">
        <v>6.5217391304347823</v>
      </c>
    </row>
    <row r="33" spans="1:12" s="110" customFormat="1" ht="15" customHeight="1" x14ac:dyDescent="0.2">
      <c r="A33" s="120"/>
      <c r="B33" s="119"/>
      <c r="C33" s="258" t="s">
        <v>106</v>
      </c>
      <c r="E33" s="113">
        <v>67.219387755102048</v>
      </c>
      <c r="F33" s="115">
        <v>527</v>
      </c>
      <c r="G33" s="114">
        <v>494</v>
      </c>
      <c r="H33" s="114">
        <v>512</v>
      </c>
      <c r="I33" s="114">
        <v>506</v>
      </c>
      <c r="J33" s="140">
        <v>519</v>
      </c>
      <c r="K33" s="114">
        <v>8</v>
      </c>
      <c r="L33" s="116">
        <v>1.5414258188824663</v>
      </c>
    </row>
    <row r="34" spans="1:12" s="110" customFormat="1" ht="15" customHeight="1" x14ac:dyDescent="0.2">
      <c r="A34" s="120"/>
      <c r="B34" s="119"/>
      <c r="C34" s="258" t="s">
        <v>107</v>
      </c>
      <c r="E34" s="113">
        <v>32.780612244897959</v>
      </c>
      <c r="F34" s="115">
        <v>257</v>
      </c>
      <c r="G34" s="114">
        <v>239</v>
      </c>
      <c r="H34" s="114">
        <v>233</v>
      </c>
      <c r="I34" s="114">
        <v>220</v>
      </c>
      <c r="J34" s="140">
        <v>217</v>
      </c>
      <c r="K34" s="114">
        <v>40</v>
      </c>
      <c r="L34" s="116">
        <v>18.433179723502302</v>
      </c>
    </row>
    <row r="35" spans="1:12" s="110" customFormat="1" ht="24.95" customHeight="1" x14ac:dyDescent="0.2">
      <c r="A35" s="604" t="s">
        <v>190</v>
      </c>
      <c r="B35" s="605"/>
      <c r="C35" s="605"/>
      <c r="D35" s="606"/>
      <c r="E35" s="113">
        <v>68.451298465119663</v>
      </c>
      <c r="F35" s="115">
        <v>18820</v>
      </c>
      <c r="G35" s="114">
        <v>18758</v>
      </c>
      <c r="H35" s="114">
        <v>18981</v>
      </c>
      <c r="I35" s="114">
        <v>18541</v>
      </c>
      <c r="J35" s="140">
        <v>18559</v>
      </c>
      <c r="K35" s="114">
        <v>261</v>
      </c>
      <c r="L35" s="116">
        <v>1.406325771862708</v>
      </c>
    </row>
    <row r="36" spans="1:12" s="110" customFormat="1" ht="15" customHeight="1" x14ac:dyDescent="0.2">
      <c r="A36" s="120"/>
      <c r="B36" s="119"/>
      <c r="C36" s="258" t="s">
        <v>106</v>
      </c>
      <c r="E36" s="113">
        <v>66.211477151965994</v>
      </c>
      <c r="F36" s="115">
        <v>12461</v>
      </c>
      <c r="G36" s="114">
        <v>12393</v>
      </c>
      <c r="H36" s="114">
        <v>12556</v>
      </c>
      <c r="I36" s="114">
        <v>12223</v>
      </c>
      <c r="J36" s="140">
        <v>12198</v>
      </c>
      <c r="K36" s="114">
        <v>263</v>
      </c>
      <c r="L36" s="116">
        <v>2.1560911624856534</v>
      </c>
    </row>
    <row r="37" spans="1:12" s="110" customFormat="1" ht="15" customHeight="1" x14ac:dyDescent="0.2">
      <c r="A37" s="120"/>
      <c r="B37" s="119"/>
      <c r="C37" s="258" t="s">
        <v>107</v>
      </c>
      <c r="E37" s="113">
        <v>33.788522848034006</v>
      </c>
      <c r="F37" s="115">
        <v>6359</v>
      </c>
      <c r="G37" s="114">
        <v>6365</v>
      </c>
      <c r="H37" s="114">
        <v>6425</v>
      </c>
      <c r="I37" s="114">
        <v>6318</v>
      </c>
      <c r="J37" s="140">
        <v>6361</v>
      </c>
      <c r="K37" s="114">
        <v>-2</v>
      </c>
      <c r="L37" s="116">
        <v>-3.1441597233139447E-2</v>
      </c>
    </row>
    <row r="38" spans="1:12" s="110" customFormat="1" ht="15" customHeight="1" x14ac:dyDescent="0.2">
      <c r="A38" s="120"/>
      <c r="B38" s="119" t="s">
        <v>182</v>
      </c>
      <c r="C38" s="258"/>
      <c r="E38" s="113">
        <v>31.548701534880337</v>
      </c>
      <c r="F38" s="115">
        <v>8674</v>
      </c>
      <c r="G38" s="114">
        <v>8569</v>
      </c>
      <c r="H38" s="114">
        <v>8692</v>
      </c>
      <c r="I38" s="114">
        <v>8636</v>
      </c>
      <c r="J38" s="140">
        <v>8438</v>
      </c>
      <c r="K38" s="114">
        <v>236</v>
      </c>
      <c r="L38" s="116">
        <v>2.7968712965157621</v>
      </c>
    </row>
    <row r="39" spans="1:12" s="110" customFormat="1" ht="15" customHeight="1" x14ac:dyDescent="0.2">
      <c r="A39" s="120"/>
      <c r="B39" s="119"/>
      <c r="C39" s="258" t="s">
        <v>106</v>
      </c>
      <c r="E39" s="113">
        <v>16.635923449388979</v>
      </c>
      <c r="F39" s="115">
        <v>1443</v>
      </c>
      <c r="G39" s="114">
        <v>1453</v>
      </c>
      <c r="H39" s="114">
        <v>1490</v>
      </c>
      <c r="I39" s="114">
        <v>1499</v>
      </c>
      <c r="J39" s="140">
        <v>1439</v>
      </c>
      <c r="K39" s="114">
        <v>4</v>
      </c>
      <c r="L39" s="116">
        <v>0.27797081306462823</v>
      </c>
    </row>
    <row r="40" spans="1:12" s="110" customFormat="1" ht="15" customHeight="1" x14ac:dyDescent="0.2">
      <c r="A40" s="120"/>
      <c r="B40" s="119"/>
      <c r="C40" s="258" t="s">
        <v>107</v>
      </c>
      <c r="E40" s="113">
        <v>83.364076550611017</v>
      </c>
      <c r="F40" s="115">
        <v>7231</v>
      </c>
      <c r="G40" s="114">
        <v>7116</v>
      </c>
      <c r="H40" s="114">
        <v>7202</v>
      </c>
      <c r="I40" s="114">
        <v>7137</v>
      </c>
      <c r="J40" s="140">
        <v>6999</v>
      </c>
      <c r="K40" s="114">
        <v>232</v>
      </c>
      <c r="L40" s="116">
        <v>3.3147592513216173</v>
      </c>
    </row>
    <row r="41" spans="1:12" s="110" customFormat="1" ht="24.75" customHeight="1" x14ac:dyDescent="0.2">
      <c r="A41" s="604" t="s">
        <v>518</v>
      </c>
      <c r="B41" s="605"/>
      <c r="C41" s="605"/>
      <c r="D41" s="606"/>
      <c r="E41" s="113">
        <v>3.538953953589874</v>
      </c>
      <c r="F41" s="115">
        <v>973</v>
      </c>
      <c r="G41" s="114">
        <v>1066</v>
      </c>
      <c r="H41" s="114">
        <v>1086</v>
      </c>
      <c r="I41" s="114">
        <v>827</v>
      </c>
      <c r="J41" s="140">
        <v>920</v>
      </c>
      <c r="K41" s="114">
        <v>53</v>
      </c>
      <c r="L41" s="116">
        <v>5.7608695652173916</v>
      </c>
    </row>
    <row r="42" spans="1:12" s="110" customFormat="1" ht="15" customHeight="1" x14ac:dyDescent="0.2">
      <c r="A42" s="120"/>
      <c r="B42" s="119"/>
      <c r="C42" s="258" t="s">
        <v>106</v>
      </c>
      <c r="E42" s="113">
        <v>66.289825282631043</v>
      </c>
      <c r="F42" s="115">
        <v>645</v>
      </c>
      <c r="G42" s="114">
        <v>717</v>
      </c>
      <c r="H42" s="114">
        <v>728</v>
      </c>
      <c r="I42" s="114">
        <v>512</v>
      </c>
      <c r="J42" s="140">
        <v>571</v>
      </c>
      <c r="K42" s="114">
        <v>74</v>
      </c>
      <c r="L42" s="116">
        <v>12.959719789842381</v>
      </c>
    </row>
    <row r="43" spans="1:12" s="110" customFormat="1" ht="15" customHeight="1" x14ac:dyDescent="0.2">
      <c r="A43" s="123"/>
      <c r="B43" s="124"/>
      <c r="C43" s="260" t="s">
        <v>107</v>
      </c>
      <c r="D43" s="261"/>
      <c r="E43" s="125">
        <v>33.710174717368965</v>
      </c>
      <c r="F43" s="143">
        <v>328</v>
      </c>
      <c r="G43" s="144">
        <v>349</v>
      </c>
      <c r="H43" s="144">
        <v>358</v>
      </c>
      <c r="I43" s="144">
        <v>315</v>
      </c>
      <c r="J43" s="145">
        <v>349</v>
      </c>
      <c r="K43" s="144">
        <v>-21</v>
      </c>
      <c r="L43" s="146">
        <v>-6.0171919770773643</v>
      </c>
    </row>
    <row r="44" spans="1:12" s="110" customFormat="1" ht="45.75" customHeight="1" x14ac:dyDescent="0.2">
      <c r="A44" s="604" t="s">
        <v>191</v>
      </c>
      <c r="B44" s="605"/>
      <c r="C44" s="605"/>
      <c r="D44" s="606"/>
      <c r="E44" s="113">
        <v>2.4769040517931185</v>
      </c>
      <c r="F44" s="115">
        <v>681</v>
      </c>
      <c r="G44" s="114">
        <v>683</v>
      </c>
      <c r="H44" s="114">
        <v>680</v>
      </c>
      <c r="I44" s="114">
        <v>652</v>
      </c>
      <c r="J44" s="140">
        <v>660</v>
      </c>
      <c r="K44" s="114">
        <v>21</v>
      </c>
      <c r="L44" s="116">
        <v>3.1818181818181817</v>
      </c>
    </row>
    <row r="45" spans="1:12" s="110" customFormat="1" ht="15" customHeight="1" x14ac:dyDescent="0.2">
      <c r="A45" s="120"/>
      <c r="B45" s="119"/>
      <c r="C45" s="258" t="s">
        <v>106</v>
      </c>
      <c r="E45" s="113">
        <v>58.00293685756241</v>
      </c>
      <c r="F45" s="115">
        <v>395</v>
      </c>
      <c r="G45" s="114">
        <v>399</v>
      </c>
      <c r="H45" s="114">
        <v>400</v>
      </c>
      <c r="I45" s="114">
        <v>387</v>
      </c>
      <c r="J45" s="140">
        <v>391</v>
      </c>
      <c r="K45" s="114">
        <v>4</v>
      </c>
      <c r="L45" s="116">
        <v>1.0230179028132993</v>
      </c>
    </row>
    <row r="46" spans="1:12" s="110" customFormat="1" ht="15" customHeight="1" x14ac:dyDescent="0.2">
      <c r="A46" s="123"/>
      <c r="B46" s="124"/>
      <c r="C46" s="260" t="s">
        <v>107</v>
      </c>
      <c r="D46" s="261"/>
      <c r="E46" s="125">
        <v>41.99706314243759</v>
      </c>
      <c r="F46" s="143">
        <v>286</v>
      </c>
      <c r="G46" s="144">
        <v>284</v>
      </c>
      <c r="H46" s="144">
        <v>280</v>
      </c>
      <c r="I46" s="144">
        <v>265</v>
      </c>
      <c r="J46" s="145">
        <v>269</v>
      </c>
      <c r="K46" s="144">
        <v>17</v>
      </c>
      <c r="L46" s="146">
        <v>6.3197026022304836</v>
      </c>
    </row>
    <row r="47" spans="1:12" s="110" customFormat="1" ht="39" customHeight="1" x14ac:dyDescent="0.2">
      <c r="A47" s="604" t="s">
        <v>519</v>
      </c>
      <c r="B47" s="607"/>
      <c r="C47" s="607"/>
      <c r="D47" s="608"/>
      <c r="E47" s="113">
        <v>0.14548628791736379</v>
      </c>
      <c r="F47" s="115">
        <v>40</v>
      </c>
      <c r="G47" s="114">
        <v>41</v>
      </c>
      <c r="H47" s="114">
        <v>37</v>
      </c>
      <c r="I47" s="114">
        <v>28</v>
      </c>
      <c r="J47" s="140">
        <v>40</v>
      </c>
      <c r="K47" s="114">
        <v>0</v>
      </c>
      <c r="L47" s="116">
        <v>0</v>
      </c>
    </row>
    <row r="48" spans="1:12" s="110" customFormat="1" ht="15" customHeight="1" x14ac:dyDescent="0.2">
      <c r="A48" s="120"/>
      <c r="B48" s="119"/>
      <c r="C48" s="258" t="s">
        <v>106</v>
      </c>
      <c r="E48" s="113">
        <v>32.5</v>
      </c>
      <c r="F48" s="115">
        <v>13</v>
      </c>
      <c r="G48" s="114">
        <v>14</v>
      </c>
      <c r="H48" s="114">
        <v>16</v>
      </c>
      <c r="I48" s="114">
        <v>10</v>
      </c>
      <c r="J48" s="140">
        <v>17</v>
      </c>
      <c r="K48" s="114">
        <v>-4</v>
      </c>
      <c r="L48" s="116">
        <v>-23.529411764705884</v>
      </c>
    </row>
    <row r="49" spans="1:12" s="110" customFormat="1" ht="15" customHeight="1" x14ac:dyDescent="0.2">
      <c r="A49" s="123"/>
      <c r="B49" s="124"/>
      <c r="C49" s="260" t="s">
        <v>107</v>
      </c>
      <c r="D49" s="261"/>
      <c r="E49" s="125">
        <v>67.5</v>
      </c>
      <c r="F49" s="143">
        <v>27</v>
      </c>
      <c r="G49" s="144">
        <v>27</v>
      </c>
      <c r="H49" s="144">
        <v>21</v>
      </c>
      <c r="I49" s="144">
        <v>18</v>
      </c>
      <c r="J49" s="145">
        <v>23</v>
      </c>
      <c r="K49" s="144">
        <v>4</v>
      </c>
      <c r="L49" s="146">
        <v>17.391304347826086</v>
      </c>
    </row>
    <row r="50" spans="1:12" s="110" customFormat="1" ht="24.95" customHeight="1" x14ac:dyDescent="0.2">
      <c r="A50" s="609" t="s">
        <v>192</v>
      </c>
      <c r="B50" s="610"/>
      <c r="C50" s="610"/>
      <c r="D50" s="611"/>
      <c r="E50" s="262">
        <v>7.8053393467665675</v>
      </c>
      <c r="F50" s="263">
        <v>2146</v>
      </c>
      <c r="G50" s="264">
        <v>2196</v>
      </c>
      <c r="H50" s="264">
        <v>2211</v>
      </c>
      <c r="I50" s="264">
        <v>1932</v>
      </c>
      <c r="J50" s="265">
        <v>1984</v>
      </c>
      <c r="K50" s="263">
        <v>162</v>
      </c>
      <c r="L50" s="266">
        <v>8.1653225806451619</v>
      </c>
    </row>
    <row r="51" spans="1:12" s="110" customFormat="1" ht="15" customHeight="1" x14ac:dyDescent="0.2">
      <c r="A51" s="120"/>
      <c r="B51" s="119"/>
      <c r="C51" s="258" t="s">
        <v>106</v>
      </c>
      <c r="E51" s="113">
        <v>60.251630941286116</v>
      </c>
      <c r="F51" s="115">
        <v>1293</v>
      </c>
      <c r="G51" s="114">
        <v>1347</v>
      </c>
      <c r="H51" s="114">
        <v>1385</v>
      </c>
      <c r="I51" s="114">
        <v>1175</v>
      </c>
      <c r="J51" s="140">
        <v>1201</v>
      </c>
      <c r="K51" s="114">
        <v>92</v>
      </c>
      <c r="L51" s="116">
        <v>7.6602830974188176</v>
      </c>
    </row>
    <row r="52" spans="1:12" s="110" customFormat="1" ht="15" customHeight="1" x14ac:dyDescent="0.2">
      <c r="A52" s="120"/>
      <c r="B52" s="119"/>
      <c r="C52" s="258" t="s">
        <v>107</v>
      </c>
      <c r="E52" s="113">
        <v>39.748369058713884</v>
      </c>
      <c r="F52" s="115">
        <v>853</v>
      </c>
      <c r="G52" s="114">
        <v>849</v>
      </c>
      <c r="H52" s="114">
        <v>826</v>
      </c>
      <c r="I52" s="114">
        <v>757</v>
      </c>
      <c r="J52" s="140">
        <v>783</v>
      </c>
      <c r="K52" s="114">
        <v>70</v>
      </c>
      <c r="L52" s="116">
        <v>8.9399744572158362</v>
      </c>
    </row>
    <row r="53" spans="1:12" s="110" customFormat="1" ht="15" customHeight="1" x14ac:dyDescent="0.2">
      <c r="A53" s="120"/>
      <c r="B53" s="119"/>
      <c r="C53" s="258" t="s">
        <v>187</v>
      </c>
      <c r="D53" s="110" t="s">
        <v>193</v>
      </c>
      <c r="E53" s="113">
        <v>32.059645852749298</v>
      </c>
      <c r="F53" s="115">
        <v>688</v>
      </c>
      <c r="G53" s="114">
        <v>772</v>
      </c>
      <c r="H53" s="114">
        <v>773</v>
      </c>
      <c r="I53" s="114">
        <v>558</v>
      </c>
      <c r="J53" s="140">
        <v>612</v>
      </c>
      <c r="K53" s="114">
        <v>76</v>
      </c>
      <c r="L53" s="116">
        <v>12.418300653594772</v>
      </c>
    </row>
    <row r="54" spans="1:12" s="110" customFormat="1" ht="15" customHeight="1" x14ac:dyDescent="0.2">
      <c r="A54" s="120"/>
      <c r="B54" s="119"/>
      <c r="D54" s="267" t="s">
        <v>194</v>
      </c>
      <c r="E54" s="113">
        <v>66.133720930232556</v>
      </c>
      <c r="F54" s="115">
        <v>455</v>
      </c>
      <c r="G54" s="114">
        <v>516</v>
      </c>
      <c r="H54" s="114">
        <v>530</v>
      </c>
      <c r="I54" s="114">
        <v>364</v>
      </c>
      <c r="J54" s="140">
        <v>386</v>
      </c>
      <c r="K54" s="114">
        <v>69</v>
      </c>
      <c r="L54" s="116">
        <v>17.875647668393782</v>
      </c>
    </row>
    <row r="55" spans="1:12" s="110" customFormat="1" ht="15" customHeight="1" x14ac:dyDescent="0.2">
      <c r="A55" s="120"/>
      <c r="B55" s="119"/>
      <c r="D55" s="267" t="s">
        <v>195</v>
      </c>
      <c r="E55" s="113">
        <v>33.866279069767444</v>
      </c>
      <c r="F55" s="115">
        <v>233</v>
      </c>
      <c r="G55" s="114">
        <v>256</v>
      </c>
      <c r="H55" s="114">
        <v>243</v>
      </c>
      <c r="I55" s="114">
        <v>194</v>
      </c>
      <c r="J55" s="140">
        <v>226</v>
      </c>
      <c r="K55" s="114">
        <v>7</v>
      </c>
      <c r="L55" s="116">
        <v>3.0973451327433628</v>
      </c>
    </row>
    <row r="56" spans="1:12" s="110" customFormat="1" ht="15" customHeight="1" x14ac:dyDescent="0.2">
      <c r="A56" s="120"/>
      <c r="B56" s="119" t="s">
        <v>196</v>
      </c>
      <c r="C56" s="258"/>
      <c r="E56" s="113">
        <v>77.089546810213136</v>
      </c>
      <c r="F56" s="115">
        <v>21195</v>
      </c>
      <c r="G56" s="114">
        <v>21019</v>
      </c>
      <c r="H56" s="114">
        <v>21316</v>
      </c>
      <c r="I56" s="114">
        <v>21174</v>
      </c>
      <c r="J56" s="140">
        <v>20952</v>
      </c>
      <c r="K56" s="114">
        <v>243</v>
      </c>
      <c r="L56" s="116">
        <v>1.1597938144329898</v>
      </c>
    </row>
    <row r="57" spans="1:12" s="110" customFormat="1" ht="15" customHeight="1" x14ac:dyDescent="0.2">
      <c r="A57" s="120"/>
      <c r="B57" s="119"/>
      <c r="C57" s="258" t="s">
        <v>106</v>
      </c>
      <c r="E57" s="113">
        <v>49.464496343477236</v>
      </c>
      <c r="F57" s="115">
        <v>10484</v>
      </c>
      <c r="G57" s="114">
        <v>10409</v>
      </c>
      <c r="H57" s="114">
        <v>10545</v>
      </c>
      <c r="I57" s="114">
        <v>10471</v>
      </c>
      <c r="J57" s="140">
        <v>10375</v>
      </c>
      <c r="K57" s="114">
        <v>109</v>
      </c>
      <c r="L57" s="116">
        <v>1.0506024096385542</v>
      </c>
    </row>
    <row r="58" spans="1:12" s="110" customFormat="1" ht="15" customHeight="1" x14ac:dyDescent="0.2">
      <c r="A58" s="120"/>
      <c r="B58" s="119"/>
      <c r="C58" s="258" t="s">
        <v>107</v>
      </c>
      <c r="E58" s="113">
        <v>50.535503656522764</v>
      </c>
      <c r="F58" s="115">
        <v>10711</v>
      </c>
      <c r="G58" s="114">
        <v>10610</v>
      </c>
      <c r="H58" s="114">
        <v>10771</v>
      </c>
      <c r="I58" s="114">
        <v>10703</v>
      </c>
      <c r="J58" s="140">
        <v>10577</v>
      </c>
      <c r="K58" s="114">
        <v>134</v>
      </c>
      <c r="L58" s="116">
        <v>1.266899877091803</v>
      </c>
    </row>
    <row r="59" spans="1:12" s="110" customFormat="1" ht="15" customHeight="1" x14ac:dyDescent="0.2">
      <c r="A59" s="120"/>
      <c r="B59" s="119"/>
      <c r="C59" s="258" t="s">
        <v>105</v>
      </c>
      <c r="D59" s="110" t="s">
        <v>197</v>
      </c>
      <c r="E59" s="113">
        <v>91.776362349610764</v>
      </c>
      <c r="F59" s="115">
        <v>19452</v>
      </c>
      <c r="G59" s="114">
        <v>19297</v>
      </c>
      <c r="H59" s="114">
        <v>19598</v>
      </c>
      <c r="I59" s="114">
        <v>19474</v>
      </c>
      <c r="J59" s="140">
        <v>19265</v>
      </c>
      <c r="K59" s="114">
        <v>187</v>
      </c>
      <c r="L59" s="116">
        <v>0.97067220347780947</v>
      </c>
    </row>
    <row r="60" spans="1:12" s="110" customFormat="1" ht="15" customHeight="1" x14ac:dyDescent="0.2">
      <c r="A60" s="120"/>
      <c r="B60" s="119"/>
      <c r="C60" s="258"/>
      <c r="D60" s="267" t="s">
        <v>198</v>
      </c>
      <c r="E60" s="113">
        <v>49.953732264034549</v>
      </c>
      <c r="F60" s="115">
        <v>9717</v>
      </c>
      <c r="G60" s="114">
        <v>9656</v>
      </c>
      <c r="H60" s="114">
        <v>9794</v>
      </c>
      <c r="I60" s="114">
        <v>9734</v>
      </c>
      <c r="J60" s="140">
        <v>9646</v>
      </c>
      <c r="K60" s="114">
        <v>71</v>
      </c>
      <c r="L60" s="116">
        <v>0.73605639643375498</v>
      </c>
    </row>
    <row r="61" spans="1:12" s="110" customFormat="1" ht="15" customHeight="1" x14ac:dyDescent="0.2">
      <c r="A61" s="120"/>
      <c r="B61" s="119"/>
      <c r="C61" s="258"/>
      <c r="D61" s="267" t="s">
        <v>199</v>
      </c>
      <c r="E61" s="113">
        <v>50.046267735965451</v>
      </c>
      <c r="F61" s="115">
        <v>9735</v>
      </c>
      <c r="G61" s="114">
        <v>9641</v>
      </c>
      <c r="H61" s="114">
        <v>9804</v>
      </c>
      <c r="I61" s="114">
        <v>9740</v>
      </c>
      <c r="J61" s="140">
        <v>9619</v>
      </c>
      <c r="K61" s="114">
        <v>116</v>
      </c>
      <c r="L61" s="116">
        <v>1.2059465640919014</v>
      </c>
    </row>
    <row r="62" spans="1:12" s="110" customFormat="1" ht="15" customHeight="1" x14ac:dyDescent="0.2">
      <c r="A62" s="120"/>
      <c r="B62" s="119"/>
      <c r="C62" s="258"/>
      <c r="D62" s="258" t="s">
        <v>200</v>
      </c>
      <c r="E62" s="113">
        <v>8.223637650389243</v>
      </c>
      <c r="F62" s="115">
        <v>1743</v>
      </c>
      <c r="G62" s="114">
        <v>1722</v>
      </c>
      <c r="H62" s="114">
        <v>1718</v>
      </c>
      <c r="I62" s="114">
        <v>1700</v>
      </c>
      <c r="J62" s="140">
        <v>1687</v>
      </c>
      <c r="K62" s="114">
        <v>56</v>
      </c>
      <c r="L62" s="116">
        <v>3.3195020746887969</v>
      </c>
    </row>
    <row r="63" spans="1:12" s="110" customFormat="1" ht="15" customHeight="1" x14ac:dyDescent="0.2">
      <c r="A63" s="120"/>
      <c r="B63" s="119"/>
      <c r="C63" s="258"/>
      <c r="D63" s="267" t="s">
        <v>198</v>
      </c>
      <c r="E63" s="113">
        <v>44.004589787722317</v>
      </c>
      <c r="F63" s="115">
        <v>767</v>
      </c>
      <c r="G63" s="114">
        <v>753</v>
      </c>
      <c r="H63" s="114">
        <v>751</v>
      </c>
      <c r="I63" s="114">
        <v>737</v>
      </c>
      <c r="J63" s="140">
        <v>729</v>
      </c>
      <c r="K63" s="114">
        <v>38</v>
      </c>
      <c r="L63" s="116">
        <v>5.2126200274348422</v>
      </c>
    </row>
    <row r="64" spans="1:12" s="110" customFormat="1" ht="15" customHeight="1" x14ac:dyDescent="0.2">
      <c r="A64" s="120"/>
      <c r="B64" s="119"/>
      <c r="C64" s="258"/>
      <c r="D64" s="267" t="s">
        <v>199</v>
      </c>
      <c r="E64" s="113">
        <v>55.995410212277683</v>
      </c>
      <c r="F64" s="115">
        <v>976</v>
      </c>
      <c r="G64" s="114">
        <v>969</v>
      </c>
      <c r="H64" s="114">
        <v>967</v>
      </c>
      <c r="I64" s="114">
        <v>963</v>
      </c>
      <c r="J64" s="140">
        <v>958</v>
      </c>
      <c r="K64" s="114">
        <v>18</v>
      </c>
      <c r="L64" s="116">
        <v>1.8789144050104385</v>
      </c>
    </row>
    <row r="65" spans="1:12" s="110" customFormat="1" ht="15" customHeight="1" x14ac:dyDescent="0.2">
      <c r="A65" s="120"/>
      <c r="B65" s="119" t="s">
        <v>201</v>
      </c>
      <c r="C65" s="258"/>
      <c r="E65" s="113">
        <v>7.7871535607768969</v>
      </c>
      <c r="F65" s="115">
        <v>2141</v>
      </c>
      <c r="G65" s="114">
        <v>2124</v>
      </c>
      <c r="H65" s="114">
        <v>2108</v>
      </c>
      <c r="I65" s="114">
        <v>2085</v>
      </c>
      <c r="J65" s="140">
        <v>2040</v>
      </c>
      <c r="K65" s="114">
        <v>101</v>
      </c>
      <c r="L65" s="116">
        <v>4.9509803921568629</v>
      </c>
    </row>
    <row r="66" spans="1:12" s="110" customFormat="1" ht="15" customHeight="1" x14ac:dyDescent="0.2">
      <c r="A66" s="120"/>
      <c r="B66" s="119"/>
      <c r="C66" s="258" t="s">
        <v>106</v>
      </c>
      <c r="E66" s="113">
        <v>46.146660439047174</v>
      </c>
      <c r="F66" s="115">
        <v>988</v>
      </c>
      <c r="G66" s="114">
        <v>980</v>
      </c>
      <c r="H66" s="114">
        <v>972</v>
      </c>
      <c r="I66" s="114">
        <v>975</v>
      </c>
      <c r="J66" s="140">
        <v>947</v>
      </c>
      <c r="K66" s="114">
        <v>41</v>
      </c>
      <c r="L66" s="116">
        <v>4.3294614572333687</v>
      </c>
    </row>
    <row r="67" spans="1:12" s="110" customFormat="1" ht="15" customHeight="1" x14ac:dyDescent="0.2">
      <c r="A67" s="120"/>
      <c r="B67" s="119"/>
      <c r="C67" s="258" t="s">
        <v>107</v>
      </c>
      <c r="E67" s="113">
        <v>53.853339560952826</v>
      </c>
      <c r="F67" s="115">
        <v>1153</v>
      </c>
      <c r="G67" s="114">
        <v>1144</v>
      </c>
      <c r="H67" s="114">
        <v>1136</v>
      </c>
      <c r="I67" s="114">
        <v>1110</v>
      </c>
      <c r="J67" s="140">
        <v>1093</v>
      </c>
      <c r="K67" s="114">
        <v>60</v>
      </c>
      <c r="L67" s="116">
        <v>5.4894784995425434</v>
      </c>
    </row>
    <row r="68" spans="1:12" s="110" customFormat="1" ht="15" customHeight="1" x14ac:dyDescent="0.2">
      <c r="A68" s="120"/>
      <c r="B68" s="119"/>
      <c r="C68" s="258" t="s">
        <v>105</v>
      </c>
      <c r="D68" s="110" t="s">
        <v>202</v>
      </c>
      <c r="E68" s="113">
        <v>14.759458197104157</v>
      </c>
      <c r="F68" s="115">
        <v>316</v>
      </c>
      <c r="G68" s="114">
        <v>305</v>
      </c>
      <c r="H68" s="114">
        <v>296</v>
      </c>
      <c r="I68" s="114">
        <v>284</v>
      </c>
      <c r="J68" s="140">
        <v>272</v>
      </c>
      <c r="K68" s="114">
        <v>44</v>
      </c>
      <c r="L68" s="116">
        <v>16.176470588235293</v>
      </c>
    </row>
    <row r="69" spans="1:12" s="110" customFormat="1" ht="15" customHeight="1" x14ac:dyDescent="0.2">
      <c r="A69" s="120"/>
      <c r="B69" s="119"/>
      <c r="C69" s="258"/>
      <c r="D69" s="267" t="s">
        <v>198</v>
      </c>
      <c r="E69" s="113">
        <v>46.518987341772153</v>
      </c>
      <c r="F69" s="115">
        <v>147</v>
      </c>
      <c r="G69" s="114">
        <v>139</v>
      </c>
      <c r="H69" s="114">
        <v>133</v>
      </c>
      <c r="I69" s="114">
        <v>133</v>
      </c>
      <c r="J69" s="140">
        <v>127</v>
      </c>
      <c r="K69" s="114">
        <v>20</v>
      </c>
      <c r="L69" s="116">
        <v>15.748031496062993</v>
      </c>
    </row>
    <row r="70" spans="1:12" s="110" customFormat="1" ht="15" customHeight="1" x14ac:dyDescent="0.2">
      <c r="A70" s="120"/>
      <c r="B70" s="119"/>
      <c r="C70" s="258"/>
      <c r="D70" s="267" t="s">
        <v>199</v>
      </c>
      <c r="E70" s="113">
        <v>53.481012658227847</v>
      </c>
      <c r="F70" s="115">
        <v>169</v>
      </c>
      <c r="G70" s="114">
        <v>166</v>
      </c>
      <c r="H70" s="114">
        <v>163</v>
      </c>
      <c r="I70" s="114">
        <v>151</v>
      </c>
      <c r="J70" s="140">
        <v>145</v>
      </c>
      <c r="K70" s="114">
        <v>24</v>
      </c>
      <c r="L70" s="116">
        <v>16.551724137931036</v>
      </c>
    </row>
    <row r="71" spans="1:12" s="110" customFormat="1" ht="15" customHeight="1" x14ac:dyDescent="0.2">
      <c r="A71" s="120"/>
      <c r="B71" s="119"/>
      <c r="C71" s="258"/>
      <c r="D71" s="110" t="s">
        <v>203</v>
      </c>
      <c r="E71" s="113">
        <v>79.682391405885099</v>
      </c>
      <c r="F71" s="115">
        <v>1706</v>
      </c>
      <c r="G71" s="114">
        <v>1696</v>
      </c>
      <c r="H71" s="114">
        <v>1686</v>
      </c>
      <c r="I71" s="114">
        <v>1676</v>
      </c>
      <c r="J71" s="140">
        <v>1657</v>
      </c>
      <c r="K71" s="114">
        <v>49</v>
      </c>
      <c r="L71" s="116">
        <v>2.9571514785757391</v>
      </c>
    </row>
    <row r="72" spans="1:12" s="110" customFormat="1" ht="15" customHeight="1" x14ac:dyDescent="0.2">
      <c r="A72" s="120"/>
      <c r="B72" s="119"/>
      <c r="C72" s="258"/>
      <c r="D72" s="267" t="s">
        <v>198</v>
      </c>
      <c r="E72" s="113">
        <v>45.076201641266117</v>
      </c>
      <c r="F72" s="115">
        <v>769</v>
      </c>
      <c r="G72" s="114">
        <v>764</v>
      </c>
      <c r="H72" s="114">
        <v>761</v>
      </c>
      <c r="I72" s="114">
        <v>764</v>
      </c>
      <c r="J72" s="140">
        <v>752</v>
      </c>
      <c r="K72" s="114">
        <v>17</v>
      </c>
      <c r="L72" s="116">
        <v>2.2606382978723403</v>
      </c>
    </row>
    <row r="73" spans="1:12" s="110" customFormat="1" ht="15" customHeight="1" x14ac:dyDescent="0.2">
      <c r="A73" s="120"/>
      <c r="B73" s="119"/>
      <c r="C73" s="258"/>
      <c r="D73" s="267" t="s">
        <v>199</v>
      </c>
      <c r="E73" s="113">
        <v>54.923798358733883</v>
      </c>
      <c r="F73" s="115">
        <v>937</v>
      </c>
      <c r="G73" s="114">
        <v>932</v>
      </c>
      <c r="H73" s="114">
        <v>925</v>
      </c>
      <c r="I73" s="114">
        <v>912</v>
      </c>
      <c r="J73" s="140">
        <v>905</v>
      </c>
      <c r="K73" s="114">
        <v>32</v>
      </c>
      <c r="L73" s="116">
        <v>3.5359116022099446</v>
      </c>
    </row>
    <row r="74" spans="1:12" s="110" customFormat="1" ht="15" customHeight="1" x14ac:dyDescent="0.2">
      <c r="A74" s="120"/>
      <c r="B74" s="119"/>
      <c r="C74" s="258"/>
      <c r="D74" s="110" t="s">
        <v>204</v>
      </c>
      <c r="E74" s="113">
        <v>5.5581503970107429</v>
      </c>
      <c r="F74" s="115">
        <v>119</v>
      </c>
      <c r="G74" s="114">
        <v>123</v>
      </c>
      <c r="H74" s="114">
        <v>126</v>
      </c>
      <c r="I74" s="114">
        <v>125</v>
      </c>
      <c r="J74" s="140">
        <v>111</v>
      </c>
      <c r="K74" s="114">
        <v>8</v>
      </c>
      <c r="L74" s="116">
        <v>7.2072072072072073</v>
      </c>
    </row>
    <row r="75" spans="1:12" s="110" customFormat="1" ht="15" customHeight="1" x14ac:dyDescent="0.2">
      <c r="A75" s="120"/>
      <c r="B75" s="119"/>
      <c r="C75" s="258"/>
      <c r="D75" s="267" t="s">
        <v>198</v>
      </c>
      <c r="E75" s="113">
        <v>60.504201680672267</v>
      </c>
      <c r="F75" s="115">
        <v>72</v>
      </c>
      <c r="G75" s="114">
        <v>77</v>
      </c>
      <c r="H75" s="114">
        <v>78</v>
      </c>
      <c r="I75" s="114">
        <v>78</v>
      </c>
      <c r="J75" s="140">
        <v>68</v>
      </c>
      <c r="K75" s="114">
        <v>4</v>
      </c>
      <c r="L75" s="116">
        <v>5.882352941176471</v>
      </c>
    </row>
    <row r="76" spans="1:12" s="110" customFormat="1" ht="15" customHeight="1" x14ac:dyDescent="0.2">
      <c r="A76" s="120"/>
      <c r="B76" s="119"/>
      <c r="C76" s="258"/>
      <c r="D76" s="267" t="s">
        <v>199</v>
      </c>
      <c r="E76" s="113">
        <v>39.495798319327733</v>
      </c>
      <c r="F76" s="115">
        <v>47</v>
      </c>
      <c r="G76" s="114">
        <v>46</v>
      </c>
      <c r="H76" s="114">
        <v>48</v>
      </c>
      <c r="I76" s="114">
        <v>47</v>
      </c>
      <c r="J76" s="140">
        <v>43</v>
      </c>
      <c r="K76" s="114">
        <v>4</v>
      </c>
      <c r="L76" s="116">
        <v>9.3023255813953494</v>
      </c>
    </row>
    <row r="77" spans="1:12" s="110" customFormat="1" ht="15" customHeight="1" x14ac:dyDescent="0.2">
      <c r="A77" s="534"/>
      <c r="B77" s="119" t="s">
        <v>205</v>
      </c>
      <c r="C77" s="268"/>
      <c r="D77" s="182"/>
      <c r="E77" s="113">
        <v>7.3179602822433987</v>
      </c>
      <c r="F77" s="115">
        <v>2012</v>
      </c>
      <c r="G77" s="114">
        <v>1988</v>
      </c>
      <c r="H77" s="114">
        <v>2038</v>
      </c>
      <c r="I77" s="114">
        <v>1986</v>
      </c>
      <c r="J77" s="140">
        <v>2021</v>
      </c>
      <c r="K77" s="114">
        <v>-9</v>
      </c>
      <c r="L77" s="116">
        <v>-0.44532409698169223</v>
      </c>
    </row>
    <row r="78" spans="1:12" s="110" customFormat="1" ht="15" customHeight="1" x14ac:dyDescent="0.2">
      <c r="A78" s="120"/>
      <c r="B78" s="119"/>
      <c r="C78" s="268" t="s">
        <v>106</v>
      </c>
      <c r="D78" s="182"/>
      <c r="E78" s="113">
        <v>56.610337972166995</v>
      </c>
      <c r="F78" s="115">
        <v>1139</v>
      </c>
      <c r="G78" s="114">
        <v>1110</v>
      </c>
      <c r="H78" s="114">
        <v>1144</v>
      </c>
      <c r="I78" s="114">
        <v>1101</v>
      </c>
      <c r="J78" s="140">
        <v>1114</v>
      </c>
      <c r="K78" s="114">
        <v>25</v>
      </c>
      <c r="L78" s="116">
        <v>2.2441651705565531</v>
      </c>
    </row>
    <row r="79" spans="1:12" s="110" customFormat="1" ht="15" customHeight="1" x14ac:dyDescent="0.2">
      <c r="A79" s="123"/>
      <c r="B79" s="124"/>
      <c r="C79" s="260" t="s">
        <v>107</v>
      </c>
      <c r="D79" s="261"/>
      <c r="E79" s="125">
        <v>43.389662027833005</v>
      </c>
      <c r="F79" s="143">
        <v>873</v>
      </c>
      <c r="G79" s="144">
        <v>878</v>
      </c>
      <c r="H79" s="144">
        <v>894</v>
      </c>
      <c r="I79" s="144">
        <v>885</v>
      </c>
      <c r="J79" s="145">
        <v>907</v>
      </c>
      <c r="K79" s="144">
        <v>-34</v>
      </c>
      <c r="L79" s="146">
        <v>-3.7486218302094816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27494</v>
      </c>
      <c r="E11" s="114">
        <v>27327</v>
      </c>
      <c r="F11" s="114">
        <v>27673</v>
      </c>
      <c r="G11" s="114">
        <v>27177</v>
      </c>
      <c r="H11" s="140">
        <v>26997</v>
      </c>
      <c r="I11" s="115">
        <v>497</v>
      </c>
      <c r="J11" s="116">
        <v>1.8409452902174315</v>
      </c>
    </row>
    <row r="12" spans="1:15" s="110" customFormat="1" ht="24.95" customHeight="1" x14ac:dyDescent="0.2">
      <c r="A12" s="193" t="s">
        <v>132</v>
      </c>
      <c r="B12" s="194" t="s">
        <v>133</v>
      </c>
      <c r="C12" s="113">
        <v>4.8883392740234237</v>
      </c>
      <c r="D12" s="115">
        <v>1344</v>
      </c>
      <c r="E12" s="114">
        <v>1303</v>
      </c>
      <c r="F12" s="114">
        <v>1396</v>
      </c>
      <c r="G12" s="114">
        <v>1394</v>
      </c>
      <c r="H12" s="140">
        <v>1409</v>
      </c>
      <c r="I12" s="115">
        <v>-65</v>
      </c>
      <c r="J12" s="116">
        <v>-4.6132008516678491</v>
      </c>
    </row>
    <row r="13" spans="1:15" s="110" customFormat="1" ht="24.95" customHeight="1" x14ac:dyDescent="0.2">
      <c r="A13" s="193" t="s">
        <v>134</v>
      </c>
      <c r="B13" s="199" t="s">
        <v>214</v>
      </c>
      <c r="C13" s="113">
        <v>2.0695424456244997</v>
      </c>
      <c r="D13" s="115">
        <v>569</v>
      </c>
      <c r="E13" s="114">
        <v>570</v>
      </c>
      <c r="F13" s="114">
        <v>582</v>
      </c>
      <c r="G13" s="114">
        <v>575</v>
      </c>
      <c r="H13" s="140">
        <v>564</v>
      </c>
      <c r="I13" s="115">
        <v>5</v>
      </c>
      <c r="J13" s="116">
        <v>0.88652482269503541</v>
      </c>
    </row>
    <row r="14" spans="1:15" s="287" customFormat="1" ht="24" customHeight="1" x14ac:dyDescent="0.2">
      <c r="A14" s="193" t="s">
        <v>215</v>
      </c>
      <c r="B14" s="199" t="s">
        <v>137</v>
      </c>
      <c r="C14" s="113">
        <v>20.684512984651196</v>
      </c>
      <c r="D14" s="115">
        <v>5687</v>
      </c>
      <c r="E14" s="114">
        <v>5664</v>
      </c>
      <c r="F14" s="114">
        <v>5686</v>
      </c>
      <c r="G14" s="114">
        <v>5581</v>
      </c>
      <c r="H14" s="140">
        <v>5521</v>
      </c>
      <c r="I14" s="115">
        <v>166</v>
      </c>
      <c r="J14" s="116">
        <v>3.0067016844774499</v>
      </c>
      <c r="K14" s="110"/>
      <c r="L14" s="110"/>
      <c r="M14" s="110"/>
      <c r="N14" s="110"/>
      <c r="O14" s="110"/>
    </row>
    <row r="15" spans="1:15" s="110" customFormat="1" ht="24.75" customHeight="1" x14ac:dyDescent="0.2">
      <c r="A15" s="193" t="s">
        <v>216</v>
      </c>
      <c r="B15" s="199" t="s">
        <v>217</v>
      </c>
      <c r="C15" s="113">
        <v>5.6557794427875177</v>
      </c>
      <c r="D15" s="115">
        <v>1555</v>
      </c>
      <c r="E15" s="114">
        <v>1546</v>
      </c>
      <c r="F15" s="114">
        <v>1562</v>
      </c>
      <c r="G15" s="114">
        <v>1547</v>
      </c>
      <c r="H15" s="140">
        <v>1554</v>
      </c>
      <c r="I15" s="115">
        <v>1</v>
      </c>
      <c r="J15" s="116">
        <v>6.4350064350064351E-2</v>
      </c>
    </row>
    <row r="16" spans="1:15" s="287" customFormat="1" ht="24.95" customHeight="1" x14ac:dyDescent="0.2">
      <c r="A16" s="193" t="s">
        <v>218</v>
      </c>
      <c r="B16" s="199" t="s">
        <v>141</v>
      </c>
      <c r="C16" s="113">
        <v>9.849421692005528</v>
      </c>
      <c r="D16" s="115">
        <v>2708</v>
      </c>
      <c r="E16" s="114">
        <v>2690</v>
      </c>
      <c r="F16" s="114">
        <v>2695</v>
      </c>
      <c r="G16" s="114">
        <v>2628</v>
      </c>
      <c r="H16" s="140">
        <v>2596</v>
      </c>
      <c r="I16" s="115">
        <v>112</v>
      </c>
      <c r="J16" s="116">
        <v>4.3143297380585519</v>
      </c>
      <c r="K16" s="110"/>
      <c r="L16" s="110"/>
      <c r="M16" s="110"/>
      <c r="N16" s="110"/>
      <c r="O16" s="110"/>
    </row>
    <row r="17" spans="1:15" s="110" customFormat="1" ht="24.95" customHeight="1" x14ac:dyDescent="0.2">
      <c r="A17" s="193" t="s">
        <v>219</v>
      </c>
      <c r="B17" s="199" t="s">
        <v>220</v>
      </c>
      <c r="C17" s="113">
        <v>5.1793118498581512</v>
      </c>
      <c r="D17" s="115">
        <v>1424</v>
      </c>
      <c r="E17" s="114">
        <v>1428</v>
      </c>
      <c r="F17" s="114">
        <v>1429</v>
      </c>
      <c r="G17" s="114">
        <v>1406</v>
      </c>
      <c r="H17" s="140">
        <v>1371</v>
      </c>
      <c r="I17" s="115">
        <v>53</v>
      </c>
      <c r="J17" s="116">
        <v>3.8657913931436907</v>
      </c>
    </row>
    <row r="18" spans="1:15" s="287" customFormat="1" ht="24.95" customHeight="1" x14ac:dyDescent="0.2">
      <c r="A18" s="201" t="s">
        <v>144</v>
      </c>
      <c r="B18" s="202" t="s">
        <v>145</v>
      </c>
      <c r="C18" s="113">
        <v>7.4998181421401036</v>
      </c>
      <c r="D18" s="115">
        <v>2062</v>
      </c>
      <c r="E18" s="114">
        <v>1993</v>
      </c>
      <c r="F18" s="114">
        <v>2069</v>
      </c>
      <c r="G18" s="114">
        <v>2034</v>
      </c>
      <c r="H18" s="140">
        <v>2018</v>
      </c>
      <c r="I18" s="115">
        <v>44</v>
      </c>
      <c r="J18" s="116">
        <v>2.180376610505451</v>
      </c>
      <c r="K18" s="110"/>
      <c r="L18" s="110"/>
      <c r="M18" s="110"/>
      <c r="N18" s="110"/>
      <c r="O18" s="110"/>
    </row>
    <row r="19" spans="1:15" s="110" customFormat="1" ht="24.95" customHeight="1" x14ac:dyDescent="0.2">
      <c r="A19" s="193" t="s">
        <v>146</v>
      </c>
      <c r="B19" s="199" t="s">
        <v>147</v>
      </c>
      <c r="C19" s="113">
        <v>10.922383065396087</v>
      </c>
      <c r="D19" s="115">
        <v>3003</v>
      </c>
      <c r="E19" s="114">
        <v>2983</v>
      </c>
      <c r="F19" s="114">
        <v>2973</v>
      </c>
      <c r="G19" s="114">
        <v>2924</v>
      </c>
      <c r="H19" s="140">
        <v>2924</v>
      </c>
      <c r="I19" s="115">
        <v>79</v>
      </c>
      <c r="J19" s="116">
        <v>2.7017783857729136</v>
      </c>
    </row>
    <row r="20" spans="1:15" s="287" customFormat="1" ht="24.95" customHeight="1" x14ac:dyDescent="0.2">
      <c r="A20" s="193" t="s">
        <v>148</v>
      </c>
      <c r="B20" s="199" t="s">
        <v>149</v>
      </c>
      <c r="C20" s="113">
        <v>4.095439004873791</v>
      </c>
      <c r="D20" s="115">
        <v>1126</v>
      </c>
      <c r="E20" s="114">
        <v>1143</v>
      </c>
      <c r="F20" s="114">
        <v>1153</v>
      </c>
      <c r="G20" s="114">
        <v>1112</v>
      </c>
      <c r="H20" s="140">
        <v>1091</v>
      </c>
      <c r="I20" s="115">
        <v>35</v>
      </c>
      <c r="J20" s="116">
        <v>3.2080659945004584</v>
      </c>
      <c r="K20" s="110"/>
      <c r="L20" s="110"/>
      <c r="M20" s="110"/>
      <c r="N20" s="110"/>
      <c r="O20" s="110"/>
    </row>
    <row r="21" spans="1:15" s="110" customFormat="1" ht="24.95" customHeight="1" x14ac:dyDescent="0.2">
      <c r="A21" s="201" t="s">
        <v>150</v>
      </c>
      <c r="B21" s="202" t="s">
        <v>151</v>
      </c>
      <c r="C21" s="113">
        <v>4.2882083363642973</v>
      </c>
      <c r="D21" s="115">
        <v>1179</v>
      </c>
      <c r="E21" s="114">
        <v>1171</v>
      </c>
      <c r="F21" s="114">
        <v>1199</v>
      </c>
      <c r="G21" s="114">
        <v>1174</v>
      </c>
      <c r="H21" s="140">
        <v>1136</v>
      </c>
      <c r="I21" s="115">
        <v>43</v>
      </c>
      <c r="J21" s="116">
        <v>3.785211267605634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1.3493853204335491</v>
      </c>
      <c r="D23" s="115">
        <v>371</v>
      </c>
      <c r="E23" s="114">
        <v>374</v>
      </c>
      <c r="F23" s="114">
        <v>375</v>
      </c>
      <c r="G23" s="114">
        <v>371</v>
      </c>
      <c r="H23" s="140">
        <v>373</v>
      </c>
      <c r="I23" s="115">
        <v>-2</v>
      </c>
      <c r="J23" s="116">
        <v>-0.53619302949061665</v>
      </c>
    </row>
    <row r="24" spans="1:15" s="110" customFormat="1" ht="24.95" customHeight="1" x14ac:dyDescent="0.2">
      <c r="A24" s="193" t="s">
        <v>156</v>
      </c>
      <c r="B24" s="199" t="s">
        <v>221</v>
      </c>
      <c r="C24" s="113">
        <v>3.1825125481923329</v>
      </c>
      <c r="D24" s="115">
        <v>875</v>
      </c>
      <c r="E24" s="114">
        <v>822</v>
      </c>
      <c r="F24" s="114">
        <v>840</v>
      </c>
      <c r="G24" s="114">
        <v>839</v>
      </c>
      <c r="H24" s="140">
        <v>821</v>
      </c>
      <c r="I24" s="115">
        <v>54</v>
      </c>
      <c r="J24" s="116">
        <v>6.577344701583435</v>
      </c>
    </row>
    <row r="25" spans="1:15" s="110" customFormat="1" ht="24.95" customHeight="1" x14ac:dyDescent="0.2">
      <c r="A25" s="193" t="s">
        <v>222</v>
      </c>
      <c r="B25" s="204" t="s">
        <v>159</v>
      </c>
      <c r="C25" s="113">
        <v>5.7430712155379355</v>
      </c>
      <c r="D25" s="115">
        <v>1579</v>
      </c>
      <c r="E25" s="114">
        <v>1549</v>
      </c>
      <c r="F25" s="114">
        <v>1584</v>
      </c>
      <c r="G25" s="114">
        <v>1530</v>
      </c>
      <c r="H25" s="140">
        <v>1521</v>
      </c>
      <c r="I25" s="115">
        <v>58</v>
      </c>
      <c r="J25" s="116">
        <v>3.8132807363576595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7.3979777405979483</v>
      </c>
      <c r="D27" s="115">
        <v>2034</v>
      </c>
      <c r="E27" s="114">
        <v>2018</v>
      </c>
      <c r="F27" s="114">
        <v>1981</v>
      </c>
      <c r="G27" s="114">
        <v>1941</v>
      </c>
      <c r="H27" s="140">
        <v>1949</v>
      </c>
      <c r="I27" s="115">
        <v>85</v>
      </c>
      <c r="J27" s="116">
        <v>4.3612108773730114</v>
      </c>
    </row>
    <row r="28" spans="1:15" s="110" customFormat="1" ht="24.95" customHeight="1" x14ac:dyDescent="0.2">
      <c r="A28" s="193" t="s">
        <v>163</v>
      </c>
      <c r="B28" s="199" t="s">
        <v>164</v>
      </c>
      <c r="C28" s="113">
        <v>2.2186658907397976</v>
      </c>
      <c r="D28" s="115">
        <v>610</v>
      </c>
      <c r="E28" s="114">
        <v>608</v>
      </c>
      <c r="F28" s="114">
        <v>597</v>
      </c>
      <c r="G28" s="114">
        <v>553</v>
      </c>
      <c r="H28" s="140">
        <v>551</v>
      </c>
      <c r="I28" s="115">
        <v>59</v>
      </c>
      <c r="J28" s="116">
        <v>10.707803992740471</v>
      </c>
    </row>
    <row r="29" spans="1:15" s="110" customFormat="1" ht="24.95" customHeight="1" x14ac:dyDescent="0.2">
      <c r="A29" s="193">
        <v>86</v>
      </c>
      <c r="B29" s="199" t="s">
        <v>165</v>
      </c>
      <c r="C29" s="113">
        <v>8.223612424528989</v>
      </c>
      <c r="D29" s="115">
        <v>2261</v>
      </c>
      <c r="E29" s="114">
        <v>2261</v>
      </c>
      <c r="F29" s="114">
        <v>2242</v>
      </c>
      <c r="G29" s="114">
        <v>2238</v>
      </c>
      <c r="H29" s="140">
        <v>2215</v>
      </c>
      <c r="I29" s="115">
        <v>46</v>
      </c>
      <c r="J29" s="116">
        <v>2.0767494356659144</v>
      </c>
    </row>
    <row r="30" spans="1:15" s="110" customFormat="1" ht="24.95" customHeight="1" x14ac:dyDescent="0.2">
      <c r="A30" s="193">
        <v>87.88</v>
      </c>
      <c r="B30" s="204" t="s">
        <v>166</v>
      </c>
      <c r="C30" s="113">
        <v>13.079217283771005</v>
      </c>
      <c r="D30" s="115">
        <v>3596</v>
      </c>
      <c r="E30" s="114">
        <v>3613</v>
      </c>
      <c r="F30" s="114">
        <v>3739</v>
      </c>
      <c r="G30" s="114">
        <v>3661</v>
      </c>
      <c r="H30" s="140">
        <v>3641</v>
      </c>
      <c r="I30" s="115">
        <v>-45</v>
      </c>
      <c r="J30" s="116">
        <v>-1.2359241966492722</v>
      </c>
    </row>
    <row r="31" spans="1:15" s="110" customFormat="1" ht="24.95" customHeight="1" x14ac:dyDescent="0.2">
      <c r="A31" s="193" t="s">
        <v>167</v>
      </c>
      <c r="B31" s="199" t="s">
        <v>168</v>
      </c>
      <c r="C31" s="113">
        <v>2.6405761257001528</v>
      </c>
      <c r="D31" s="115">
        <v>726</v>
      </c>
      <c r="E31" s="114">
        <v>746</v>
      </c>
      <c r="F31" s="114">
        <v>719</v>
      </c>
      <c r="G31" s="114">
        <v>717</v>
      </c>
      <c r="H31" s="140">
        <v>702</v>
      </c>
      <c r="I31" s="115">
        <v>24</v>
      </c>
      <c r="J31" s="116">
        <v>3.4188034188034186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4.8883392740234237</v>
      </c>
      <c r="D34" s="115">
        <v>1344</v>
      </c>
      <c r="E34" s="114">
        <v>1303</v>
      </c>
      <c r="F34" s="114">
        <v>1396</v>
      </c>
      <c r="G34" s="114">
        <v>1394</v>
      </c>
      <c r="H34" s="140">
        <v>1409</v>
      </c>
      <c r="I34" s="115">
        <v>-65</v>
      </c>
      <c r="J34" s="116">
        <v>-4.6132008516678491</v>
      </c>
    </row>
    <row r="35" spans="1:10" s="110" customFormat="1" ht="24.95" customHeight="1" x14ac:dyDescent="0.2">
      <c r="A35" s="292" t="s">
        <v>171</v>
      </c>
      <c r="B35" s="293" t="s">
        <v>172</v>
      </c>
      <c r="C35" s="113">
        <v>30.253873572415799</v>
      </c>
      <c r="D35" s="115">
        <v>8318</v>
      </c>
      <c r="E35" s="114">
        <v>8227</v>
      </c>
      <c r="F35" s="114">
        <v>8337</v>
      </c>
      <c r="G35" s="114">
        <v>8190</v>
      </c>
      <c r="H35" s="140">
        <v>8103</v>
      </c>
      <c r="I35" s="115">
        <v>215</v>
      </c>
      <c r="J35" s="116">
        <v>2.6533382697766261</v>
      </c>
    </row>
    <row r="36" spans="1:10" s="110" customFormat="1" ht="24.95" customHeight="1" x14ac:dyDescent="0.2">
      <c r="A36" s="294" t="s">
        <v>173</v>
      </c>
      <c r="B36" s="295" t="s">
        <v>174</v>
      </c>
      <c r="C36" s="125">
        <v>64.857787153560778</v>
      </c>
      <c r="D36" s="143">
        <v>17832</v>
      </c>
      <c r="E36" s="144">
        <v>17797</v>
      </c>
      <c r="F36" s="144">
        <v>17940</v>
      </c>
      <c r="G36" s="144">
        <v>17593</v>
      </c>
      <c r="H36" s="145">
        <v>17485</v>
      </c>
      <c r="I36" s="143">
        <v>347</v>
      </c>
      <c r="J36" s="146">
        <v>1.9845581927366314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2020-09-25T12:46:32Z</dcterms:created>
  <dcterms:modified xsi:type="dcterms:W3CDTF">2020-09-28T08:12:58Z</dcterms:modified>
</cp:coreProperties>
</file>