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C7" i="24"/>
  <c r="K57" i="15"/>
  <c r="L57" i="15" s="1"/>
  <c r="C38" i="24"/>
  <c r="C37" i="24"/>
  <c r="M37" i="24" s="1"/>
  <c r="C35" i="24"/>
  <c r="C34" i="24"/>
  <c r="L34" i="24" s="1"/>
  <c r="C33" i="24"/>
  <c r="C32" i="24"/>
  <c r="L32" i="24" s="1"/>
  <c r="C31" i="24"/>
  <c r="C30" i="24"/>
  <c r="C29" i="24"/>
  <c r="C28" i="24"/>
  <c r="C27" i="24"/>
  <c r="C26" i="24"/>
  <c r="L26" i="24" s="1"/>
  <c r="C25" i="24"/>
  <c r="C24" i="24"/>
  <c r="L24" i="24" s="1"/>
  <c r="C23" i="24"/>
  <c r="C22" i="24"/>
  <c r="C21" i="24"/>
  <c r="C20" i="24"/>
  <c r="C19" i="24"/>
  <c r="C18" i="24"/>
  <c r="L18" i="24" s="1"/>
  <c r="C17" i="24"/>
  <c r="C16" i="24"/>
  <c r="L16" i="24" s="1"/>
  <c r="C15" i="24"/>
  <c r="C9" i="24"/>
  <c r="C8" i="24"/>
  <c r="B38" i="24"/>
  <c r="B37" i="24"/>
  <c r="B35" i="24"/>
  <c r="K35" i="24" s="1"/>
  <c r="B34" i="24"/>
  <c r="B33" i="24"/>
  <c r="B32" i="24"/>
  <c r="B31" i="24"/>
  <c r="B30" i="24"/>
  <c r="B29" i="24"/>
  <c r="B28" i="24"/>
  <c r="B27" i="24"/>
  <c r="K27" i="24" s="1"/>
  <c r="B26" i="24"/>
  <c r="B25" i="24"/>
  <c r="B24" i="24"/>
  <c r="B23" i="24"/>
  <c r="B22" i="24"/>
  <c r="B21" i="24"/>
  <c r="B20" i="24"/>
  <c r="B19" i="24"/>
  <c r="K19" i="24" s="1"/>
  <c r="B18" i="24"/>
  <c r="B17" i="24"/>
  <c r="B16" i="24"/>
  <c r="B15" i="24"/>
  <c r="B9" i="24"/>
  <c r="K9" i="24" s="1"/>
  <c r="B8" i="24"/>
  <c r="B7" i="24"/>
  <c r="G16" i="24" l="1"/>
  <c r="G24" i="24"/>
  <c r="G32" i="24"/>
  <c r="G27" i="24"/>
  <c r="M27" i="24"/>
  <c r="E27" i="24"/>
  <c r="L27" i="24"/>
  <c r="I27" i="24"/>
  <c r="G35" i="24"/>
  <c r="M35" i="24"/>
  <c r="E35" i="24"/>
  <c r="L35" i="24"/>
  <c r="I35" i="24"/>
  <c r="F21" i="24"/>
  <c r="D21" i="24"/>
  <c r="J21" i="24"/>
  <c r="H21" i="24"/>
  <c r="K21" i="24"/>
  <c r="G19" i="24"/>
  <c r="M19" i="24"/>
  <c r="E19" i="24"/>
  <c r="L19" i="24"/>
  <c r="I19" i="24"/>
  <c r="D38" i="24"/>
  <c r="K38" i="24"/>
  <c r="J38" i="24"/>
  <c r="H38" i="24"/>
  <c r="F38" i="24"/>
  <c r="G9" i="24"/>
  <c r="M9" i="24"/>
  <c r="E9" i="24"/>
  <c r="L9" i="24"/>
  <c r="I9" i="24"/>
  <c r="K8" i="24"/>
  <c r="J8" i="24"/>
  <c r="H8" i="24"/>
  <c r="F8" i="24"/>
  <c r="D8" i="24"/>
  <c r="B39" i="24"/>
  <c r="B45" i="24"/>
  <c r="G7" i="24"/>
  <c r="M7" i="24"/>
  <c r="E7" i="24"/>
  <c r="L7" i="24"/>
  <c r="I7" i="24"/>
  <c r="B14" i="24"/>
  <c r="B6" i="24"/>
  <c r="F33" i="24"/>
  <c r="D33" i="24"/>
  <c r="J33" i="24"/>
  <c r="K33" i="24"/>
  <c r="H33" i="24"/>
  <c r="C14" i="24"/>
  <c r="C6" i="24"/>
  <c r="G21" i="24"/>
  <c r="M21" i="24"/>
  <c r="E21" i="24"/>
  <c r="L21" i="24"/>
  <c r="I21" i="24"/>
  <c r="G31" i="24"/>
  <c r="M31" i="24"/>
  <c r="E31" i="24"/>
  <c r="L31" i="24"/>
  <c r="I31" i="24"/>
  <c r="K58" i="24"/>
  <c r="J58" i="24"/>
  <c r="I58" i="24"/>
  <c r="K24" i="24"/>
  <c r="J24" i="24"/>
  <c r="H24" i="24"/>
  <c r="F24" i="24"/>
  <c r="D24" i="24"/>
  <c r="H37" i="24"/>
  <c r="F37" i="24"/>
  <c r="D37" i="24"/>
  <c r="K37" i="24"/>
  <c r="J37" i="24"/>
  <c r="I28" i="24"/>
  <c r="M28" i="24"/>
  <c r="E28" i="24"/>
  <c r="L28" i="24"/>
  <c r="G28" i="24"/>
  <c r="C45" i="24"/>
  <c r="C39" i="24"/>
  <c r="K74" i="24"/>
  <c r="J74" i="24"/>
  <c r="I74" i="24"/>
  <c r="F23" i="24"/>
  <c r="D23" i="24"/>
  <c r="J23" i="24"/>
  <c r="K23" i="24"/>
  <c r="H23" i="24"/>
  <c r="K18" i="24"/>
  <c r="J18" i="24"/>
  <c r="H18" i="24"/>
  <c r="F18" i="24"/>
  <c r="D18" i="24"/>
  <c r="F15" i="24"/>
  <c r="D15" i="24"/>
  <c r="J15" i="24"/>
  <c r="K15" i="24"/>
  <c r="H15" i="24"/>
  <c r="K30" i="24"/>
  <c r="J30" i="24"/>
  <c r="H30" i="24"/>
  <c r="F30" i="24"/>
  <c r="D30" i="24"/>
  <c r="I8" i="24"/>
  <c r="M8" i="24"/>
  <c r="E8" i="24"/>
  <c r="L8" i="24"/>
  <c r="G8" i="24"/>
  <c r="G15" i="24"/>
  <c r="M15" i="24"/>
  <c r="E15" i="24"/>
  <c r="L15" i="24"/>
  <c r="I15" i="24"/>
  <c r="G25" i="24"/>
  <c r="M25" i="24"/>
  <c r="E25" i="24"/>
  <c r="L25" i="24"/>
  <c r="I25" i="24"/>
  <c r="K20" i="24"/>
  <c r="J20" i="24"/>
  <c r="H20" i="24"/>
  <c r="F20" i="24"/>
  <c r="D20" i="24"/>
  <c r="F25" i="24"/>
  <c r="D25" i="24"/>
  <c r="J25" i="24"/>
  <c r="K25" i="24"/>
  <c r="H25" i="24"/>
  <c r="K34" i="24"/>
  <c r="J34" i="24"/>
  <c r="H34" i="24"/>
  <c r="F34" i="24"/>
  <c r="D34" i="24"/>
  <c r="I22" i="24"/>
  <c r="M22" i="24"/>
  <c r="E22" i="24"/>
  <c r="L22" i="24"/>
  <c r="G22" i="24"/>
  <c r="G29" i="24"/>
  <c r="M29" i="24"/>
  <c r="E29" i="24"/>
  <c r="L29" i="24"/>
  <c r="I29" i="24"/>
  <c r="F7" i="24"/>
  <c r="D7" i="24"/>
  <c r="J7" i="24"/>
  <c r="K7" i="24"/>
  <c r="H7" i="24"/>
  <c r="F29" i="24"/>
  <c r="D29" i="24"/>
  <c r="J29" i="24"/>
  <c r="H29" i="24"/>
  <c r="K16" i="24"/>
  <c r="J16" i="24"/>
  <c r="H16" i="24"/>
  <c r="F16" i="24"/>
  <c r="D16" i="24"/>
  <c r="K28" i="24"/>
  <c r="J28" i="24"/>
  <c r="H28" i="24"/>
  <c r="F28" i="24"/>
  <c r="D28" i="24"/>
  <c r="F31" i="24"/>
  <c r="D31" i="24"/>
  <c r="J31" i="24"/>
  <c r="K31" i="24"/>
  <c r="H31" i="24"/>
  <c r="I37" i="24"/>
  <c r="G37" i="24"/>
  <c r="L37" i="24"/>
  <c r="E37" i="24"/>
  <c r="F9" i="24"/>
  <c r="D9" i="24"/>
  <c r="J9" i="24"/>
  <c r="H9" i="24"/>
  <c r="K22" i="24"/>
  <c r="J22" i="24"/>
  <c r="H22" i="24"/>
  <c r="F22" i="24"/>
  <c r="D22" i="24"/>
  <c r="G23" i="24"/>
  <c r="M23" i="24"/>
  <c r="E23" i="24"/>
  <c r="L23" i="24"/>
  <c r="I23" i="24"/>
  <c r="G33" i="24"/>
  <c r="M33" i="24"/>
  <c r="E33" i="24"/>
  <c r="L33" i="24"/>
  <c r="I33" i="24"/>
  <c r="K66" i="24"/>
  <c r="J66" i="24"/>
  <c r="I66" i="24"/>
  <c r="G17" i="24"/>
  <c r="M17" i="24"/>
  <c r="E17" i="24"/>
  <c r="L17" i="24"/>
  <c r="I17" i="24"/>
  <c r="F17" i="24"/>
  <c r="D17" i="24"/>
  <c r="J17" i="24"/>
  <c r="K17" i="24"/>
  <c r="H17" i="24"/>
  <c r="K26" i="24"/>
  <c r="J26" i="24"/>
  <c r="H26" i="24"/>
  <c r="F26" i="24"/>
  <c r="D26" i="24"/>
  <c r="K32" i="24"/>
  <c r="J32" i="24"/>
  <c r="H32" i="24"/>
  <c r="F32" i="24"/>
  <c r="D32" i="24"/>
  <c r="I20" i="24"/>
  <c r="M20" i="24"/>
  <c r="E20" i="24"/>
  <c r="L20" i="24"/>
  <c r="G20" i="24"/>
  <c r="I30" i="24"/>
  <c r="M30" i="24"/>
  <c r="E30" i="24"/>
  <c r="L30" i="24"/>
  <c r="G30" i="24"/>
  <c r="M38" i="24"/>
  <c r="E38" i="24"/>
  <c r="L38" i="24"/>
  <c r="G38" i="24"/>
  <c r="I38" i="24"/>
  <c r="K29" i="24"/>
  <c r="K53" i="24"/>
  <c r="J53" i="24"/>
  <c r="K61" i="24"/>
  <c r="J61" i="24"/>
  <c r="K69" i="24"/>
  <c r="J69" i="24"/>
  <c r="H19" i="24"/>
  <c r="H27" i="24"/>
  <c r="H35" i="24"/>
  <c r="K55" i="24"/>
  <c r="J55" i="24"/>
  <c r="K63" i="24"/>
  <c r="J63" i="24"/>
  <c r="K71" i="24"/>
  <c r="J71" i="24"/>
  <c r="K52" i="24"/>
  <c r="J52" i="24"/>
  <c r="K60" i="24"/>
  <c r="J60" i="24"/>
  <c r="K68" i="24"/>
  <c r="J68" i="24"/>
  <c r="F19" i="24"/>
  <c r="D19" i="24"/>
  <c r="J19" i="24"/>
  <c r="F27" i="24"/>
  <c r="D27" i="24"/>
  <c r="J27" i="24"/>
  <c r="F35" i="24"/>
  <c r="D35" i="24"/>
  <c r="J35" i="24"/>
  <c r="H43" i="24"/>
  <c r="F43" i="24"/>
  <c r="D43" i="24"/>
  <c r="K43" i="24"/>
  <c r="K57" i="24"/>
  <c r="J57" i="24"/>
  <c r="K65" i="24"/>
  <c r="J65" i="24"/>
  <c r="K73" i="24"/>
  <c r="J73" i="24"/>
  <c r="I18" i="24"/>
  <c r="M18" i="24"/>
  <c r="E18" i="24"/>
  <c r="I26" i="24"/>
  <c r="M26" i="24"/>
  <c r="E26" i="24"/>
  <c r="I34" i="24"/>
  <c r="M34" i="24"/>
  <c r="E34" i="24"/>
  <c r="K54" i="24"/>
  <c r="J54" i="24"/>
  <c r="K62" i="24"/>
  <c r="J62" i="24"/>
  <c r="K70" i="24"/>
  <c r="J70" i="24"/>
  <c r="I77" i="24"/>
  <c r="K51" i="24"/>
  <c r="J51" i="24"/>
  <c r="K59" i="24"/>
  <c r="J59" i="24"/>
  <c r="K67" i="24"/>
  <c r="J67" i="24"/>
  <c r="K75" i="24"/>
  <c r="K77" i="24" s="1"/>
  <c r="J75" i="24"/>
  <c r="J77" i="24" s="1"/>
  <c r="I16" i="24"/>
  <c r="M16" i="24"/>
  <c r="E16" i="24"/>
  <c r="I24" i="24"/>
  <c r="M24" i="24"/>
  <c r="E24" i="24"/>
  <c r="I32" i="24"/>
  <c r="M32" i="24"/>
  <c r="E32" i="24"/>
  <c r="G18" i="24"/>
  <c r="G26" i="24"/>
  <c r="G34" i="24"/>
  <c r="H41" i="24"/>
  <c r="F41" i="24"/>
  <c r="D41" i="24"/>
  <c r="K41" i="24"/>
  <c r="K56" i="24"/>
  <c r="J56" i="24"/>
  <c r="K64" i="24"/>
  <c r="J64" i="24"/>
  <c r="K72" i="24"/>
  <c r="J72" i="24"/>
  <c r="G40" i="24"/>
  <c r="G42" i="24"/>
  <c r="G44" i="24"/>
  <c r="H40" i="24"/>
  <c r="L41" i="24"/>
  <c r="H42" i="24"/>
  <c r="L43" i="24"/>
  <c r="H44" i="24"/>
  <c r="J44" i="24"/>
  <c r="E40" i="24"/>
  <c r="E42" i="24"/>
  <c r="E44" i="24"/>
  <c r="I45" i="24" l="1"/>
  <c r="G45" i="24"/>
  <c r="M45" i="24"/>
  <c r="E45" i="24"/>
  <c r="L45" i="24"/>
  <c r="J79" i="24"/>
  <c r="J78" i="24"/>
  <c r="H45" i="24"/>
  <c r="F45" i="24"/>
  <c r="D45" i="24"/>
  <c r="K45" i="24"/>
  <c r="J45" i="24"/>
  <c r="I78" i="24"/>
  <c r="I79" i="24"/>
  <c r="K79" i="24"/>
  <c r="K78" i="24"/>
  <c r="K6" i="24"/>
  <c r="J6" i="24"/>
  <c r="H6" i="24"/>
  <c r="F6" i="24"/>
  <c r="D6" i="24"/>
  <c r="H39" i="24"/>
  <c r="F39" i="24"/>
  <c r="D39" i="24"/>
  <c r="K39" i="24"/>
  <c r="J39" i="24"/>
  <c r="I6" i="24"/>
  <c r="M6" i="24"/>
  <c r="E6" i="24"/>
  <c r="G6" i="24"/>
  <c r="L6" i="24"/>
  <c r="K14" i="24"/>
  <c r="J14" i="24"/>
  <c r="H14" i="24"/>
  <c r="F14" i="24"/>
  <c r="D14" i="24"/>
  <c r="I14" i="24"/>
  <c r="M14" i="24"/>
  <c r="E14" i="24"/>
  <c r="L14" i="24"/>
  <c r="G14" i="24"/>
  <c r="I39" i="24"/>
  <c r="G39" i="24"/>
  <c r="L39" i="24"/>
  <c r="M39" i="24"/>
  <c r="E39" i="24"/>
  <c r="I83" i="24" l="1"/>
  <c r="I82" i="24"/>
  <c r="I81" i="24"/>
</calcChain>
</file>

<file path=xl/sharedStrings.xml><?xml version="1.0" encoding="utf-8"?>
<sst xmlns="http://schemas.openxmlformats.org/spreadsheetml/2006/main" count="1737" uniqueCount="521">
  <si>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</si>
  <si>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</si>
  <si>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</si>
  <si>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</si>
  <si>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</si>
  <si>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</si>
  <si>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</si>
  <si>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</si>
  <si>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</si>
  <si>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</si>
  <si>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</si>
  <si>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</si>
  <si>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</si>
  <si>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Spree-Neiße (12071)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</si>
  <si>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</si>
  <si>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</si>
  <si>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</si>
  <si>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</si>
  <si>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</si>
  <si>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</si>
  <si>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</si>
  <si>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</si>
  <si>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</si>
  <si>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</si>
  <si>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</si>
  <si>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</si>
  <si>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</si>
  <si>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</si>
  <si>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</si>
  <si>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</si>
  <si>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</si>
  <si>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</si>
  <si>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</si>
  <si>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</si>
  <si>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</si>
  <si>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</si>
  <si>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</si>
  <si>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</si>
  <si>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</si>
  <si>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</si>
  <si>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</si>
  <si>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</si>
  <si>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</si>
  <si>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</si>
  <si>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</si>
  <si>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</si>
  <si>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</si>
  <si>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</si>
  <si>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</si>
  <si>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</si>
  <si>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</si>
  <si>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</si>
  <si>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</si>
  <si>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</si>
  <si>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</si>
  <si>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</si>
  <si>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</si>
  <si>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</si>
  <si>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</si>
  <si>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</si>
  <si>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</si>
  <si>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</si>
  <si>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</si>
  <si>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</si>
  <si>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</si>
  <si>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</si>
  <si>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</si>
  <si>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</si>
  <si>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</si>
  <si>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</si>
  <si>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</si>
  <si>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</si>
  <si>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</si>
  <si>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</si>
  <si>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</si>
  <si>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</si>
  <si>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</si>
  <si>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</si>
  <si>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</si>
  <si>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</si>
  <si>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</si>
  <si>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</si>
  <si>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</si>
  <si>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</si>
  <si>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</si>
  <si>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</si>
  <si>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</si>
  <si>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</si>
  <si>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</si>
  <si>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</si>
  <si>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</si>
  <si>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</si>
  <si>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Spree-Neiße (12071);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</si>
  <si>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</si>
  <si>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</si>
  <si>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</si>
  <si>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</si>
  <si>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</si>
  <si>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</si>
  <si>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</si>
  <si>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</si>
  <si>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</si>
  <si>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</si>
  <si>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</si>
  <si>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</si>
  <si>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</si>
  <si>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</si>
  <si>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</si>
  <si>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</si>
  <si>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</si>
  <si>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</si>
  <si>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</si>
  <si>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</si>
  <si>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</si>
  <si>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</si>
  <si>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</si>
  <si>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</si>
  <si>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</si>
  <si>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</si>
  <si>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</si>
  <si>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</si>
  <si>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</si>
  <si>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</si>
  <si>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</si>
  <si>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</si>
  <si>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</si>
  <si>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</si>
  <si>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</si>
  <si>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</si>
  <si>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</si>
  <si>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</si>
  <si>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</si>
  <si>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</si>
  <si>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</si>
  <si>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</si>
  <si>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</si>
  <si>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</si>
  <si>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</si>
  <si>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</si>
  <si>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</si>
  <si>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</si>
  <si>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</si>
  <si>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</si>
  <si>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</si>
  <si>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</si>
  <si>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</si>
  <si>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</si>
  <si>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</si>
  <si>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</si>
  <si>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</si>
  <si>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</si>
  <si>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</si>
  <si>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</si>
  <si>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</si>
  <si>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</si>
  <si>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</si>
  <si>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</si>
  <si>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</si>
  <si>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</si>
  <si>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</si>
  <si>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</si>
  <si>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</si>
  <si>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</si>
  <si>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</si>
  <si>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</si>
  <si>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</si>
  <si>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</si>
  <si>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</si>
  <si>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</si>
  <si>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</si>
  <si>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</si>
  <si>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</si>
  <si>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</si>
  <si>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</si>
  <si>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</si>
  <si>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</si>
  <si>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</si>
  <si>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</si>
  <si>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</si>
  <si>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</si>
  <si>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</si>
  <si>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</si>
  <si>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</si>
  <si>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Spree-Neiße (12071)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</si>
  <si>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</si>
  <si>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</si>
  <si>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</si>
  <si>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</si>
  <si>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</si>
  <si>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</si>
  <si>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</si>
  <si>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</si>
  <si>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</si>
  <si>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</si>
  <si>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</si>
  <si>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</si>
  <si>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</si>
  <si>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</si>
  <si>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</si>
  <si>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</si>
  <si>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</si>
  <si>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</si>
  <si>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</si>
  <si>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</si>
  <si>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</si>
  <si>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</si>
  <si>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</si>
  <si>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</si>
  <si>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</si>
  <si>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</si>
  <si>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</si>
  <si>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</si>
  <si>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</si>
  <si>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</si>
  <si>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</si>
  <si>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</si>
  <si>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</si>
  <si>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</si>
  <si>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</si>
  <si>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</si>
  <si>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</si>
  <si>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</si>
  <si>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</si>
  <si>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</si>
  <si>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</si>
  <si>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</si>
  <si>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</si>
  <si>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</si>
  <si>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</si>
  <si>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</si>
  <si>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</si>
  <si>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</si>
  <si>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</si>
  <si>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</si>
  <si>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</si>
  <si>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</si>
  <si>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</si>
  <si>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</si>
  <si>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</si>
  <si>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</si>
  <si>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</si>
  <si>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</si>
  <si>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</si>
  <si>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</si>
  <si>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</si>
  <si>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</si>
  <si>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</si>
  <si>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</si>
  <si>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</si>
  <si>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</si>
  <si>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</si>
  <si>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</si>
  <si>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</si>
  <si>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</si>
  <si>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</si>
  <si>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</si>
  <si>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</si>
  <si>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</si>
  <si>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</si>
  <si>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</si>
  <si>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</si>
  <si>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</si>
  <si>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</si>
  <si>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</si>
  <si>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</si>
  <si>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</si>
  <si>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</si>
  <si>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</si>
  <si>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</si>
  <si>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</si>
  <si>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</si>
  <si>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</si>
  <si>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</si>
  <si>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</si>
  <si>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</si>
  <si>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</si>
  <si>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</si>
  <si>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</si>
  <si>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</si>
  <si>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</si>
  <si>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</si>
  <si>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</si>
  <si>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</si>
  <si>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</si>
  <si>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</si>
  <si>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</si>
  <si>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</si>
  <si>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</si>
  <si>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</si>
  <si>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</si>
  <si>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</si>
  <si>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</si>
  <si>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</si>
  <si>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</si>
  <si>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</si>
  <si>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</si>
  <si>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</si>
  <si>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</si>
  <si>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</si>
  <si>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</si>
  <si>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</si>
  <si>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</si>
  <si>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</si>
  <si>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</si>
  <si>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</si>
  <si>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</si>
  <si>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</si>
  <si>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</si>
  <si>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</si>
  <si>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</si>
  <si>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</si>
  <si>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</si>
  <si>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</si>
  <si>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</si>
  <si>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</si>
  <si>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</si>
  <si>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</si>
  <si>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</si>
  <si>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</si>
  <si>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</si>
  <si>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</si>
  <si>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</si>
  <si>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</si>
  <si>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</si>
  <si>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</si>
  <si>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</si>
  <si>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</si>
  <si>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</si>
  <si>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</si>
  <si>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</si>
  <si>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</si>
  <si>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</si>
  <si>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</si>
  <si>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</si>
  <si>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</si>
  <si>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</si>
  <si>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</si>
  <si>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</si>
  <si>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</si>
  <si>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</si>
  <si>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</si>
  <si>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</si>
  <si>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</si>
  <si>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</si>
  <si>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</si>
  <si>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</si>
  <si>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</si>
  <si>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</si>
  <si>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</si>
  <si>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</si>
  <si>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</si>
  <si>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</si>
  <si>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</si>
  <si>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</si>
  <si>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</si>
  <si>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</si>
  <si>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</si>
  <si>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</si>
  <si>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</si>
  <si>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</si>
  <si>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</si>
  <si>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</si>
  <si>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</si>
  <si>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</si>
  <si>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</si>
  <si>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</si>
  <si>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</si>
  <si>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</si>
  <si>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</si>
  <si>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</si>
  <si>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</si>
  <si>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</si>
  <si>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</si>
  <si>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Spree-Neiße (12071);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</si>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</sst>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{52997AD0-E05A-45A9-B88A-B0D72EDC7C5C}</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B158-4172-A3B9-04154430643D}"/>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{F639FC7F-3910-45AD-9731-6EB8A86C37FD}</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B158-4172-A3B9-04154430643D}"/>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{69177B75-62E1-4DE7-BE75-4D1512DE0BC7}</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B158-4172-A3B9-04154430643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{AD15258A-B941-4DB0-8D1A-843C7C8755AA}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158-4172-A3B9-04154430643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-0.74269546765329997</c:v>
                </c:pt>
                <c:pt idx="1">
                  <c:v>0.7039980017060905</c:v>
                </c:pt>
                <c:pt idx="2">
                  <c:v>0.95490282911153723</c:v>
                </c:pt>
                <c:pt idx="3">
                  <c:v>1.0875687030768</c:v>
                </c:pt>
              </c:numCache>
            </c:numRef>
          </c:val>
          <c:extLst>
            <c:ext xmlns:c16="http://schemas.microsoft.com/office/drawing/2014/chart" uri="{C3380CC4-5D6E-409C-BE32-E72D297353CC}">
              <c16:uniqueId val="{00000004-B158-4172-A3B9-04154430643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{4C0458A7-A545-4809-A733-C93C2C011F75}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158-4172-A3B9-04154430643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{5D854301-1358-44E3-B98B-136AF9C01701}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158-4172-A3B9-04154430643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{78D367B8-8AB6-4A12-8D53-720BB392598A}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158-4172-A3B9-04154430643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{D6692741-A221-4211-8A14-49EDDB32828E}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158-4172-A3B9-0415443064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158-4172-A3B9-04154430643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158-4172-A3B9-04154430643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{D5063A01-3E82-404C-8258-8DD7E963DC2A}</c15:txfldGUID>
                      <c15:f>Daten_Diagramme!$E$6</c15:f>
                      <c15:dlblFieldTableCache>
                        <c:ptCount val="1"/>
                        <c:pt idx="0">
                          <c:v>0.0</c:v>
                        </c:pt>
                      </c15:dlblFieldTableCache>
                    </c15:dlblFTEntry>
                  </c15:dlblFieldTable>
                  <c15:showDataLabelsRange val="0"/>
                </c:ext>
                <c:ext xmlns:c16="http://schemas.microsoft.com/office/drawing/2014/chart" uri="{C3380CC4-5D6E-409C-BE32-E72D297353CC}">
                  <c16:uniqueId val="{00000000-6CFC-4A93-8A38-ABA3E7C8D281}"/>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{66C22BDA-7EB3-464F-A6F0-63A5904D3060}</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6CFC-4A93-8A38-ABA3E7C8D281}"/>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{763A8A0E-BF27-4037-84EE-87F7CB2EBDD1}</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6CFC-4A93-8A38-ABA3E7C8D28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{82C76740-7D6C-47E3-8650-E000A1732FEF}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CFC-4A93-8A38-ABA3E7C8D2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4.1288191577208921E-2</c:v>
                </c:pt>
                <c:pt idx="1">
                  <c:v>-2.6006845590352197</c:v>
                </c:pt>
                <c:pt idx="2">
                  <c:v>-3.6279896103654186</c:v>
                </c:pt>
                <c:pt idx="3">
                  <c:v>-2.8655893304673015</c:v>
                </c:pt>
              </c:numCache>
            </c:numRef>
          </c:val>
          <c:extLst>
            <c:ext xmlns:c16="http://schemas.microsoft.com/office/drawing/2014/chart" uri="{C3380CC4-5D6E-409C-BE32-E72D297353CC}">
              <c16:uniqueId val="{00000004-6CFC-4A93-8A38-ABA3E7C8D28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{438D6C02-F35F-4194-9F2D-31666474CC36}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CFC-4A93-8A38-ABA3E7C8D28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{7792170B-36CF-42BF-A8AA-38F453377045}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CFC-4A93-8A38-ABA3E7C8D28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{CE6BCF3B-1341-4662-ADE2-FB4921491571}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CFC-4A93-8A38-ABA3E7C8D28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{579F58FF-E39E-48D6-8112-7776F501B9A5}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CFC-4A93-8A38-ABA3E7C8D2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CFC-4A93-8A38-ABA3E7C8D28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CFC-4A93-8A38-ABA3E7C8D28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{8611CF87-B72D-46C9-94C2-8399DA7D4AD8}</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4F2A-4C2A-865A-E152AFDEF9DE}"/>
                </c:ext>
              </c:extLst>
            </c:dLbl>
            <c:dLbl>
              <c:idx val="1"/>
              <c:tx>
                <c:strRef>
                  <c:f>Daten_Diagramme!$D$15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{8FB6B1A2-FC74-4F8C-9659-9848A06B63B8}</c15:txfldGUID>
                      <c15:f>Daten_Diagramme!$D$15</c15:f>
                      <c15:dlblFieldTableCache>
                        <c:ptCount val="1"/>
                        <c:pt idx="0">
                          <c:v>-3.7</c:v>
                        </c:pt>
                      </c15:dlblFieldTableCache>
                    </c15:dlblFTEntry>
                  </c15:dlblFieldTable>
                  <c15:showDataLabelsRange val="0"/>
                </c:ext>
                <c:ext xmlns:c16="http://schemas.microsoft.com/office/drawing/2014/chart" uri="{C3380CC4-5D6E-409C-BE32-E72D297353CC}">
                  <c16:uniqueId val="{00000001-4F2A-4C2A-865A-E152AFDEF9DE}"/>
                </c:ext>
              </c:extLst>
            </c:dLbl>
            <c:dLbl>
              <c:idx val="2"/>
              <c:tx>
                <c:strRef>
                  <c:f>Daten_Diagramme!$D$16</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{5AF8063E-A1B6-413C-AD06-A5F4C8B936E2}</c15:txfldGUID>
                      <c15:f>Daten_Diagramme!$D$16</c15:f>
                      <c15:dlblFieldTableCache>
                        <c:ptCount val="1"/>
                        <c:pt idx="0">
                          <c:v>-9.9</c:v>
                        </c:pt>
                      </c15:dlblFieldTableCache>
                    </c15:dlblFTEntry>
                  </c15:dlblFieldTable>
                  <c15:showDataLabelsRange val="0"/>
                </c:ext>
                <c:ext xmlns:c16="http://schemas.microsoft.com/office/drawing/2014/chart" uri="{C3380CC4-5D6E-409C-BE32-E72D297353CC}">
                  <c16:uniqueId val="{00000002-4F2A-4C2A-865A-E152AFDEF9DE}"/>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{3F098100-917A-439B-9F77-5A60D22A37E2}</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4F2A-4C2A-865A-E152AFDEF9DE}"/>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{A2C68C1C-4E15-4748-8F85-A3FBA1E0EE54}</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4F2A-4C2A-865A-E152AFDEF9DE}"/>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{AF4D206B-7831-4DD2-A27D-476468F53E9E}</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4F2A-4C2A-865A-E152AFDEF9DE}"/>
                </c:ext>
              </c:extLst>
            </c:dLbl>
            <c:dLbl>
              <c:idx val="6"/>
              <c:tx>
                <c:strRef>
                  <c:f>Daten_Diagramme!$D$20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{7F94F40A-217F-4E03-AE98-F69283FBD764}</c15:txfldGUID>
                      <c15:f>Daten_Diagramme!$D$20</c15:f>
                      <c15:dlblFieldTableCache>
                        <c:ptCount val="1"/>
                        <c:pt idx="0">
                          <c:v>2.5</c:v>
                        </c:pt>
                      </c15:dlblFieldTableCache>
                    </c15:dlblFTEntry>
                  </c15:dlblFieldTable>
                  <c15:showDataLabelsRange val="0"/>
                </c:ext>
                <c:ext xmlns:c16="http://schemas.microsoft.com/office/drawing/2014/chart" uri="{C3380CC4-5D6E-409C-BE32-E72D297353CC}">
                  <c16:uniqueId val="{00000006-4F2A-4C2A-865A-E152AFDEF9DE}"/>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{69FD428F-5E00-4C49-8A2F-E005E48D5290}</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4F2A-4C2A-865A-E152AFDEF9DE}"/>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{1B4E5F41-8C5E-4FE6-925E-34ABD9F9571F}</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4F2A-4C2A-865A-E152AFDEF9DE}"/>
                </c:ext>
              </c:extLst>
            </c:dLbl>
            <c:dLbl>
              <c:idx val="9"/>
              <c:tx>
                <c:strRef>
                  <c:f>Daten_Diagramme!$D$23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{79CDE861-E9AD-47D1-98F5-967704772CCE}</c15:txfldGUID>
                      <c15:f>Daten_Diagramme!$D$23</c15:f>
                      <c15:dlblFieldTableCache>
                        <c:ptCount val="1"/>
                        <c:pt idx="0">
                          <c:v>1.4</c:v>
                        </c:pt>
                      </c15:dlblFieldTableCache>
                    </c15:dlblFTEntry>
                  </c15:dlblFieldTable>
                  <c15:showDataLabelsRange val="0"/>
                </c:ext>
                <c:ext xmlns:c16="http://schemas.microsoft.com/office/drawing/2014/chart" uri="{C3380CC4-5D6E-409C-BE32-E72D297353CC}">
                  <c16:uniqueId val="{00000009-4F2A-4C2A-865A-E152AFDEF9DE}"/>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{896B9ADF-EF03-4685-AC7C-3CCF3E455719}</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4F2A-4C2A-865A-E152AFDEF9DE}"/>
                </c:ext>
              </c:extLst>
            </c:dLbl>
            <c:dLbl>
              <c:idx val="11"/>
              <c:tx>
                <c:strRef>
                  <c:f>Daten_Diagramme!$D$25</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{D8CC8CEA-D75A-4378-A132-2AD3FDEF26BD}</c15:txfldGUID>
                      <c15:f>Daten_Diagramme!$D$25</c15:f>
                      <c15:dlblFieldTableCache>
                        <c:ptCount val="1"/>
                        <c:pt idx="0">
                          <c:v>9.5</c:v>
                        </c:pt>
                      </c15:dlblFieldTableCache>
                    </c15:dlblFTEntry>
                  </c15:dlblFieldTable>
                  <c15:showDataLabelsRange val="0"/>
                </c:ext>
                <c:ext xmlns:c16="http://schemas.microsoft.com/office/drawing/2014/chart" uri="{C3380CC4-5D6E-409C-BE32-E72D297353CC}">
                  <c16:uniqueId val="{0000000B-4F2A-4C2A-865A-E152AFDEF9DE}"/>
                </c:ext>
              </c:extLst>
            </c:dLbl>
            <c:dLbl>
              <c:idx val="12"/>
              <c:tx>
                <c:strRef>
                  <c:f>Daten_Diagramme!$D$26</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{A7BCE97B-7090-42B1-8C53-3479DC27EEFA}</c15:txfldGUID>
                      <c15:f>Daten_Diagramme!$D$26</c15:f>
                      <c15:dlblFieldTableCache>
                        <c:ptCount val="1"/>
                        <c:pt idx="0">
                          <c:v>7.0</c:v>
                        </c:pt>
                      </c15:dlblFieldTableCache>
                    </c15:dlblFTEntry>
                  </c15:dlblFieldTable>
                  <c15:showDataLabelsRange val="0"/>
                </c:ext>
                <c:ext xmlns:c16="http://schemas.microsoft.com/office/drawing/2014/chart" uri="{C3380CC4-5D6E-409C-BE32-E72D297353CC}">
                  <c16:uniqueId val="{0000000C-4F2A-4C2A-865A-E152AFDEF9DE}"/>
                </c:ext>
              </c:extLst>
            </c:dLbl>
            <c:dLbl>
              <c:idx val="13"/>
              <c:tx>
                <c:strRef>
                  <c:f>Daten_Diagramme!$D$27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{0D343989-6741-428D-B817-328BA9A665DF}</c15:txfldGUID>
                      <c15:f>Daten_Diagramme!$D$27</c15:f>
                      <c15:dlblFieldTableCache>
                        <c:ptCount val="1"/>
                        <c:pt idx="0">
                          <c:v>2.9</c:v>
                        </c:pt>
                      </c15:dlblFieldTableCache>
                    </c15:dlblFTEntry>
                  </c15:dlblFieldTable>
                  <c15:showDataLabelsRange val="0"/>
                </c:ext>
                <c:ext xmlns:c16="http://schemas.microsoft.com/office/drawing/2014/chart" uri="{C3380CC4-5D6E-409C-BE32-E72D297353CC}">
                  <c16:uniqueId val="{0000000D-4F2A-4C2A-865A-E152AFDEF9DE}"/>
                </c:ext>
              </c:extLst>
            </c:dLbl>
            <c:dLbl>
              <c:idx val="14"/>
              <c:tx>
                <c:strRef>
                  <c:f>Daten_Diagramme!$D$28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{933E5DF8-4424-45E1-A4AE-0CC28C5BD2BB}</c15:txfldGUID>
                      <c15:f>Daten_Diagramme!$D$28</c15:f>
                      <c15:dlblFieldTableCache>
                        <c:ptCount val="1"/>
                        <c:pt idx="0">
                          <c:v>-1.2</c:v>
                        </c:pt>
                      </c15:dlblFieldTableCache>
                    </c15:dlblFTEntry>
                  </c15:dlblFieldTable>
                  <c15:showDataLabelsRange val="0"/>
                </c:ext>
                <c:ext xmlns:c16="http://schemas.microsoft.com/office/drawing/2014/chart" uri="{C3380CC4-5D6E-409C-BE32-E72D297353CC}">
                  <c16:uniqueId val="{0000000E-4F2A-4C2A-865A-E152AFDEF9DE}"/>
                </c:ext>
              </c:extLst>
            </c:dLbl>
            <c:dLbl>
              <c:idx val="15"/>
              <c:tx>
                <c:strRef>
                  <c:f>Daten_Diagramme!$D$29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{50B7901E-7E0D-4454-965D-7DEDDC7331E1}</c15:txfldGUID>
                      <c15:f>Daten_Diagramme!$D$29</c15:f>
                      <c15:dlblFieldTableCache>
                        <c:ptCount val="1"/>
                      </c15:dlblFieldTableCache>
                    </c15:dlblFTEntry>
                  </c15:dlblFieldTable>
                  <c15:showDataLabelsRange val="0"/>
                </c:ext>
                <c:ext xmlns:c16="http://schemas.microsoft.com/office/drawing/2014/chart" uri="{C3380CC4-5D6E-409C-BE32-E72D297353CC}">
                  <c16:uniqueId val="{0000000F-4F2A-4C2A-865A-E152AFDEF9DE}"/>
                </c:ext>
              </c:extLst>
            </c:dLbl>
            <c:dLbl>
              <c:idx val="16"/>
              <c:tx>
                <c:strRef>
                  <c:f>Daten_Diagramme!$D$30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{1540458D-FF23-4D52-94C8-7DD2AB9479AD}</c15:txfldGUID>
                      <c15:f>Daten_Diagramme!$D$30</c15:f>
                      <c15:dlblFieldTableCache>
                        <c:ptCount val="1"/>
                        <c:pt idx="0">
                          <c:v>4.1</c:v>
                        </c:pt>
                      </c15:dlblFieldTableCache>
                    </c15:dlblFTEntry>
                  </c15:dlblFieldTable>
                  <c15:showDataLabelsRange val="0"/>
                </c:ext>
                <c:ext xmlns:c16="http://schemas.microsoft.com/office/drawing/2014/chart" uri="{C3380CC4-5D6E-409C-BE32-E72D297353CC}">
                  <c16:uniqueId val="{00000010-4F2A-4C2A-865A-E152AFDEF9DE}"/>
                </c:ext>
              </c:extLst>
            </c:dLbl>
            <c:dLbl>
              <c:idx val="17"/>
              <c:tx>
                <c:strRef>
                  <c:f>Daten_Diagramme!$D$31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{7AD917B3-BF71-4551-B18F-480B6B494EC7}</c15:txfldGUID>
                      <c15:f>Daten_Diagramme!$D$31</c15:f>
                      <c15:dlblFieldTableCache>
                        <c:ptCount val="1"/>
                        <c:pt idx="0">
                          <c:v>4.9</c:v>
                        </c:pt>
                      </c15:dlblFieldTableCache>
                    </c15:dlblFTEntry>
                  </c15:dlblFieldTable>
                  <c15:showDataLabelsRange val="0"/>
                </c:ext>
                <c:ext xmlns:c16="http://schemas.microsoft.com/office/drawing/2014/chart" uri="{C3380CC4-5D6E-409C-BE32-E72D297353CC}">
                  <c16:uniqueId val="{00000011-4F2A-4C2A-865A-E152AFDEF9DE}"/>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{5F616646-4F7B-42A2-AF7D-6C25E6B9C5B1}</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4F2A-4C2A-865A-E152AFDEF9DE}"/>
                </c:ext>
              </c:extLst>
            </c:dLbl>
            <c:dLbl>
              <c:idx val="19"/>
              <c:tx>
                <c:strRef>
                  <c:f>Daten_Diagramme!$D$33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{E625397B-4A93-442C-8CC2-2FAA8431AD9D}</c15:txfldGUID>
                      <c15:f>Daten_Diagramme!$D$33</c15:f>
                      <c15:dlblFieldTableCache>
                        <c:ptCount val="1"/>
                        <c:pt idx="0">
                          <c:v>-3.8</c:v>
                        </c:pt>
                      </c15:dlblFieldTableCache>
                    </c15:dlblFTEntry>
                  </c15:dlblFieldTable>
                  <c15:showDataLabelsRange val="0"/>
                </c:ext>
                <c:ext xmlns:c16="http://schemas.microsoft.com/office/drawing/2014/chart" uri="{C3380CC4-5D6E-409C-BE32-E72D297353CC}">
                  <c16:uniqueId val="{00000013-4F2A-4C2A-865A-E152AFDEF9DE}"/>
                </c:ext>
              </c:extLst>
            </c:dLbl>
            <c:dLbl>
              <c:idx val="20"/>
              <c:tx>
                <c:strRef>
                  <c:f>Daten_Diagramme!$D$34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{9EFCD323-E8F6-4BA7-8CAB-3C1A81235C70}</c15:txfldGUID>
                      <c15:f>Daten_Diagramme!$D$34</c15:f>
                      <c15:dlblFieldTableCache>
                        <c:ptCount val="1"/>
                        <c:pt idx="0">
                          <c:v>1.9</c:v>
                        </c:pt>
                      </c15:dlblFieldTableCache>
                    </c15:dlblFTEntry>
                  </c15:dlblFieldTable>
                  <c15:showDataLabelsRange val="0"/>
                </c:ext>
                <c:ext xmlns:c16="http://schemas.microsoft.com/office/drawing/2014/chart" uri="{C3380CC4-5D6E-409C-BE32-E72D297353CC}">
                  <c16:uniqueId val="{00000014-4F2A-4C2A-865A-E152AFDEF9D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{A042D814-CE60-4B33-9FF6-FB833A748F6F}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F2A-4C2A-865A-E152AFDEF9D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{1A0067F2-15A3-41D7-82C1-F2F8CF36BD52}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F2A-4C2A-865A-E152AFDEF9DE}"/>
                </c:ext>
              </c:extLst>
            </c:dLbl>
            <c:dLbl>
              <c:idx val="23"/>
              <c:tx>
                <c:strRef>
                  <c:f>Daten_Diagramme!$D$37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{5C991768-ECED-49F5-A545-231AA0A3FE87}</c15:txfldGUID>
                      <c15:f>Daten_Diagramme!$D$37</c15:f>
                      <c15:dlblFieldTableCache>
                        <c:ptCount val="1"/>
                        <c:pt idx="0">
                          <c:v>-3.7</c:v>
                        </c:pt>
                      </c15:dlblFieldTableCache>
                    </c15:dlblFTEntry>
                  </c15:dlblFieldTable>
                  <c15:showDataLabelsRange val="0"/>
                </c:ext>
                <c:ext xmlns:c16="http://schemas.microsoft.com/office/drawing/2014/chart" uri="{C3380CC4-5D6E-409C-BE32-E72D297353CC}">
                  <c16:uniqueId val="{00000017-4F2A-4C2A-865A-E152AFDEF9DE}"/>
                </c:ext>
              </c:extLst>
            </c:dLbl>
            <c:dLbl>
              <c:idx val="24"/>
              <c:layout>
                <c:manualLayout>
                  <c:x val="4.7769028871392123E-3"/>
                  <c:y val="-4.6876052205785108E-5"/>
                </c:manualLayout>
              </c:layout>
              <c:tx>
                <c:strRef>
                  <c:f>Daten_Diagramme!$D$38</c:f>
                  <c:strCache>
                    <c:ptCount val="1"/>
                    <c:pt idx="0">
                      <c:v>-3.2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{24B64FE9-258F-477B-B2A3-B38719B0CA2C}</c15:txfldGUID>
                      <c15:f>Daten_Diagramme!$D$38</c15:f>
                      <c15:dlblFieldTableCache>
                        <c:ptCount val="1"/>
                        <c:pt idx="0">
                          <c:v>-3.2</c:v>
                        </c:pt>
                      </c15:dlblFieldTableCache>
                    </c15:dlblFTEntry>
                  </c15:dlblFieldTable>
                  <c15:showDataLabelsRange val="0"/>
                </c:ext>
                <c:ext xmlns:c16="http://schemas.microsoft.com/office/drawing/2014/chart" uri="{C3380CC4-5D6E-409C-BE32-E72D297353CC}">
                  <c16:uniqueId val="{00000018-4F2A-4C2A-865A-E152AFDEF9DE}"/>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{71E08E5B-4A92-4B03-A8C1-0ECB9BB0F759}</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4F2A-4C2A-865A-E152AFDEF9D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{346C2D8A-B23F-4BAB-95F5-B7FE961DE5F5}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F2A-4C2A-865A-E152AFDEF9D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{DAA1350E-BD45-43FD-89AC-398A3D2EC5D3}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F2A-4C2A-865A-E152AFDEF9D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{9669DB31-71ED-4D88-9925-A07876CE7FB6}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F2A-4C2A-865A-E152AFDEF9D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{B6223AF1-5669-42DC-BC38-50E0E339A174}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F2A-4C2A-865A-E152AFDEF9D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{A17323A6-1949-4BFF-AC86-07C0A9C4676D}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F2A-4C2A-865A-E152AFDEF9DE}"/>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{4783F80D-D5B1-4228-BD88-6207BA05EA8E}</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4F2A-4C2A-865A-E152AFDEF9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-0.74269546765329997</c:v>
                </c:pt>
                <c:pt idx="1">
                  <c:v>-3.6923076923076925</c:v>
                </c:pt>
                <c:pt idx="2">
                  <c:v>-9.904793719726074</c:v>
                </c:pt>
                <c:pt idx="3">
                  <c:v>0.72399527186761226</c:v>
                </c:pt>
                <c:pt idx="4">
                  <c:v>-1.3171225937183384</c:v>
                </c:pt>
                <c:pt idx="5">
                  <c:v>-0.24737167594310452</c:v>
                </c:pt>
                <c:pt idx="6">
                  <c:v>2.4866225999370477</c:v>
                </c:pt>
                <c:pt idx="7">
                  <c:v>0.38799793067770305</c:v>
                </c:pt>
                <c:pt idx="8">
                  <c:v>0.80171031533939074</c:v>
                </c:pt>
                <c:pt idx="9">
                  <c:v>1.4215080346106304</c:v>
                </c:pt>
                <c:pt idx="10">
                  <c:v>-0.48176187198898829</c:v>
                </c:pt>
                <c:pt idx="11">
                  <c:v>9.4674556213017755</c:v>
                </c:pt>
                <c:pt idx="12">
                  <c:v>6.9767441860465116</c:v>
                </c:pt>
                <c:pt idx="13">
                  <c:v>2.8645833333333335</c:v>
                </c:pt>
                <c:pt idx="14">
                  <c:v>-1.2079378774805867</c:v>
                </c:pt>
                <c:pt idx="15">
                  <c:v>75.675675675675677</c:v>
                </c:pt>
                <c:pt idx="16">
                  <c:v>4.1384231180877631</c:v>
                </c:pt>
                <c:pt idx="17">
                  <c:v>4.918032786885246</c:v>
                </c:pt>
                <c:pt idx="18">
                  <c:v>2.9742765273311895</c:v>
                </c:pt>
                <c:pt idx="19">
                  <c:v>-3.8372985418265539</c:v>
                </c:pt>
                <c:pt idx="20">
                  <c:v>1.8639328984156571</c:v>
                </c:pt>
                <c:pt idx="21">
                  <c:v>0</c:v>
                </c:pt>
                <c:pt idx="23">
                  <c:v>-3.6923076923076925</c:v>
                </c:pt>
                <c:pt idx="24">
                  <c:v>-3.1827206545935862</c:v>
                </c:pt>
                <c:pt idx="25">
                  <c:v>1.523849285043315</c:v>
                </c:pt>
              </c:numCache>
            </c:numRef>
          </c:val>
          <c:extLst>
            <c:ext xmlns:c16="http://schemas.microsoft.com/office/drawing/2014/chart" uri="{C3380CC4-5D6E-409C-BE32-E72D297353CC}">
              <c16:uniqueId val="{00000020-4F2A-4C2A-865A-E152AFDEF9D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{30E99F0D-AA3F-4411-9433-4D4D133E7F17}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F2A-4C2A-865A-E152AFDEF9D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{86FCC9B8-09B7-471C-A89A-6240D207247B}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F2A-4C2A-865A-E152AFDEF9D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{E72A24D9-5855-4C0F-B856-BFD74500EFC2}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F2A-4C2A-865A-E152AFDEF9D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{B79F8587-AB5B-4BBA-9A25-E5C47C8CBCCF}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F2A-4C2A-865A-E152AFDEF9D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{AA322FA3-7C95-4DCE-A79F-BA46CFE85FEA}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F2A-4C2A-865A-E152AFDEF9D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{55C26FDB-F322-4F07-B1D4-99C826F942B4}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F2A-4C2A-865A-E152AFDEF9D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{07849BF2-44B6-49F2-BE1F-D26E66C909AA}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F2A-4C2A-865A-E152AFDEF9D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{CCB5C717-5EDF-4B13-A295-4E4BEED06CD5}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F2A-4C2A-865A-E152AFDEF9D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{D78BBF2B-1C38-4BAF-BC23-03AC1D5873B4}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F2A-4C2A-865A-E152AFDEF9D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{56FDDCE7-12BD-477B-8C77-2BB3B041AC34}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F2A-4C2A-865A-E152AFDEF9D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{A1D2D704-9591-4F65-A732-ED122DE06C7C}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F2A-4C2A-865A-E152AFDEF9D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{8E6F0FEB-B58B-4626-85E4-04D08D51BAE7}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F2A-4C2A-865A-E152AFDEF9D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{FAEEB434-1710-4A63-B591-9BF05280CE7A}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F2A-4C2A-865A-E152AFDEF9D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{4560AE26-50F7-4F7E-90E2-8D87E942C9F3}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F2A-4C2A-865A-E152AFDEF9D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{759B8D4F-D01A-4C94-BCD4-5DD216D0B55B}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F2A-4C2A-865A-E152AFDEF9DE}"/>
                </c:ext>
              </c:extLst>
            </c:dLbl>
            <c:dLbl>
              <c:idx val="15"/>
              <c:tx>
                <c:strRef>
                  <c:f>Daten_Diagramme!$F$29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{F179898E-03A5-4ECC-BDAE-AEED747A4D43}</c15:txfldGUID>
                      <c15:f>Daten_Diagramme!$F$29</c15:f>
                      <c15:dlblFieldTableCache>
                        <c:ptCount val="1"/>
                        <c:pt idx="0">
                          <c:v>&gt; 50</c:v>
                        </c:pt>
                      </c15:dlblFieldTableCache>
                    </c15:dlblFTEntry>
                  </c15:dlblFieldTable>
                  <c15:showDataLabelsRange val="0"/>
                </c:ext>
                <c:ext xmlns:c16="http://schemas.microsoft.com/office/drawing/2014/chart" uri="{C3380CC4-5D6E-409C-BE32-E72D297353CC}">
                  <c16:uniqueId val="{00000030-4F2A-4C2A-865A-E152AFDEF9D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{159B6AC1-E511-4F76-ACD6-5BE39E0C6266}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F2A-4C2A-865A-E152AFDEF9D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{1871CA26-76BF-47D9-94B9-9A54A96DF8C5}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F2A-4C2A-865A-E152AFDEF9D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{877CFDEC-0F48-41E8-8A21-70DD39315008}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F2A-4C2A-865A-E152AFDEF9D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{88E82538-B179-4B05-8479-4100552717AA}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F2A-4C2A-865A-E152AFDEF9D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{E66D5586-4AA3-4930-8505-A3B35594E815}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F2A-4C2A-865A-E152AFDEF9D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{6CA3BE7B-86B1-4E84-A200-35C46B067BED}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F2A-4C2A-865A-E152AFDEF9D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{90386563-1CFC-4AD4-916C-A6D37B833BFE}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F2A-4C2A-865A-E152AFDEF9D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{9A7DF2F1-7E64-480B-A632-5FC7B6F64D8A}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F2A-4C2A-865A-E152AFDEF9D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{497185F9-CA84-4D50-BFFA-0CCC5CBF085E}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F2A-4C2A-865A-E152AFDEF9D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{9624CEA0-3070-4A31-81EE-F11DDEE5B4DB}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F2A-4C2A-865A-E152AFDEF9D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{B7AF72E7-75B6-4348-8F2D-BAB282B5C80A}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F2A-4C2A-865A-E152AFDEF9D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{6CEC97D5-3F84-4757-ABAD-D5A91CA6D5BB}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F2A-4C2A-865A-E152AFDEF9D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{39930BD1-4EDD-4575-ABBE-6EAA211EA42A}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F2A-4C2A-865A-E152AFDEF9D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{1306B84E-D843-4592-930B-98DB1AC9E3CE}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F2A-4C2A-865A-E152AFDEF9D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{639522A8-F1D5-4BD2-9D86-5891656BB38E}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F2A-4C2A-865A-E152AFDEF9D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{C82C0F1D-2879-47B6-907A-6D1B792DA053}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F2A-4C2A-865A-E152AFDEF9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F2A-4C2A-865A-E152AFDEF9D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F2A-4C2A-865A-E152AFDEF9D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{40BD5378-15B7-4E9D-ABAC-FEB78FB5DB95}</c15:txfldGUID>
                      <c15:f>Daten_Diagramme!$E$14</c15:f>
                      <c15:dlblFieldTableCache>
                        <c:ptCount val="1"/>
                        <c:pt idx="0">
                          <c:v>0.0</c:v>
                        </c:pt>
                      </c15:dlblFieldTableCache>
                    </c15:dlblFTEntry>
                  </c15:dlblFieldTable>
                  <c15:showDataLabelsRange val="0"/>
                </c:ext>
                <c:ext xmlns:c16="http://schemas.microsoft.com/office/drawing/2014/chart" uri="{C3380CC4-5D6E-409C-BE32-E72D297353CC}">
                  <c16:uniqueId val="{00000000-F8F2-4917-A249-5308448381BA}"/>
                </c:ext>
              </c:extLst>
            </c:dLbl>
            <c:dLbl>
              <c:idx val="1"/>
              <c:tx>
                <c:strRef>
                  <c:f>Daten_Diagramme!$E$15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{9F5EBF2D-C763-4F6D-9421-45F5D532DF35}</c15:txfldGUID>
                      <c15:f>Daten_Diagramme!$E$15</c15:f>
                      <c15:dlblFieldTableCache>
                        <c:ptCount val="1"/>
                        <c:pt idx="0">
                          <c:v>-4.5</c:v>
                        </c:pt>
                      </c15:dlblFieldTableCache>
                    </c15:dlblFTEntry>
                  </c15:dlblFieldTable>
                  <c15:showDataLabelsRange val="0"/>
                </c:ext>
                <c:ext xmlns:c16="http://schemas.microsoft.com/office/drawing/2014/chart" uri="{C3380CC4-5D6E-409C-BE32-E72D297353CC}">
                  <c16:uniqueId val="{00000001-F8F2-4917-A249-5308448381BA}"/>
                </c:ext>
              </c:extLst>
            </c:dLbl>
            <c:dLbl>
              <c:idx val="2"/>
              <c:tx>
                <c:strRef>
                  <c:f>Daten_Diagramme!$E$16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{F7E7A466-1712-42D8-8467-228EB91B66BD}</c15:txfldGUID>
                      <c15:f>Daten_Diagramme!$E$16</c15:f>
                      <c15:dlblFieldTableCache>
                        <c:ptCount val="1"/>
                        <c:pt idx="0">
                          <c:v>-2.2</c:v>
                        </c:pt>
                      </c15:dlblFieldTableCache>
                    </c15:dlblFTEntry>
                  </c15:dlblFieldTable>
                  <c15:showDataLabelsRange val="0"/>
                </c:ext>
                <c:ext xmlns:c16="http://schemas.microsoft.com/office/drawing/2014/chart" uri="{C3380CC4-5D6E-409C-BE32-E72D297353CC}">
                  <c16:uniqueId val="{00000002-F8F2-4917-A249-5308448381BA}"/>
                </c:ext>
              </c:extLst>
            </c:dLbl>
            <c:dLbl>
              <c:idx val="3"/>
              <c:tx>
                <c:strRef>
                  <c:f>Daten_Diagramme!$E$17</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{D7558898-BE53-446E-96DC-D37127AB18C3}</c15:txfldGUID>
                      <c15:f>Daten_Diagramme!$E$17</c15:f>
                      <c15:dlblFieldTableCache>
                        <c:ptCount val="1"/>
                        <c:pt idx="0">
                          <c:v>6.4</c:v>
                        </c:pt>
                      </c15:dlblFieldTableCache>
                    </c15:dlblFTEntry>
                  </c15:dlblFieldTable>
                  <c15:showDataLabelsRange val="0"/>
                </c:ext>
                <c:ext xmlns:c16="http://schemas.microsoft.com/office/drawing/2014/chart" uri="{C3380CC4-5D6E-409C-BE32-E72D297353CC}">
                  <c16:uniqueId val="{00000003-F8F2-4917-A249-5308448381BA}"/>
                </c:ext>
              </c:extLst>
            </c:dLbl>
            <c:dLbl>
              <c:idx val="4"/>
              <c:tx>
                <c:strRef>
                  <c:f>Daten_Diagramme!$E$18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{9268285F-4C74-4153-ACD9-E416E80EB13A}</c15:txfldGUID>
                      <c15:f>Daten_Diagramme!$E$18</c15:f>
                      <c15:dlblFieldTableCache>
                        <c:ptCount val="1"/>
                        <c:pt idx="0">
                          <c:v>0.0</c:v>
                        </c:pt>
                      </c15:dlblFieldTableCache>
                    </c15:dlblFTEntry>
                  </c15:dlblFieldTable>
                  <c15:showDataLabelsRange val="0"/>
                </c:ext>
                <c:ext xmlns:c16="http://schemas.microsoft.com/office/drawing/2014/chart" uri="{C3380CC4-5D6E-409C-BE32-E72D297353CC}">
                  <c16:uniqueId val="{00000004-F8F2-4917-A249-5308448381BA}"/>
                </c:ext>
              </c:extLst>
            </c:dLbl>
            <c:dLbl>
              <c:idx val="5"/>
              <c:tx>
                <c:strRef>
                  <c:f>Daten_Diagramme!$E$19</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{F66788F1-C6D3-4ADF-A258-3C077EBCB8A9}</c15:txfldGUID>
                      <c15:f>Daten_Diagramme!$E$19</c15:f>
                      <c15:dlblFieldTableCache>
                        <c:ptCount val="1"/>
                        <c:pt idx="0">
                          <c:v>13.7</c:v>
                        </c:pt>
                      </c15:dlblFieldTableCache>
                    </c15:dlblFTEntry>
                  </c15:dlblFieldTable>
                  <c15:showDataLabelsRange val="0"/>
                </c:ext>
                <c:ext xmlns:c16="http://schemas.microsoft.com/office/drawing/2014/chart" uri="{C3380CC4-5D6E-409C-BE32-E72D297353CC}">
                  <c16:uniqueId val="{00000005-F8F2-4917-A249-5308448381BA}"/>
                </c:ext>
              </c:extLst>
            </c:dLbl>
            <c:dLbl>
              <c:idx val="6"/>
              <c:tx>
                <c:strRef>
                  <c:f>Daten_Diagramme!$E$20</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{AF2C884E-06F7-43FD-BDFA-D93FC3AE347D}</c15:txfldGUID>
                      <c15:f>Daten_Diagramme!$E$20</c15:f>
                      <c15:dlblFieldTableCache>
                        <c:ptCount val="1"/>
                        <c:pt idx="0">
                          <c:v>17.3</c:v>
                        </c:pt>
                      </c15:dlblFieldTableCache>
                    </c15:dlblFTEntry>
                  </c15:dlblFieldTable>
                  <c15:showDataLabelsRange val="0"/>
                </c:ext>
                <c:ext xmlns:c16="http://schemas.microsoft.com/office/drawing/2014/chart" uri="{C3380CC4-5D6E-409C-BE32-E72D297353CC}">
                  <c16:uniqueId val="{00000006-F8F2-4917-A249-5308448381BA}"/>
                </c:ext>
              </c:extLst>
            </c:dLbl>
            <c:dLbl>
              <c:idx val="7"/>
              <c:tx>
                <c:strRef>
                  <c:f>Daten_Diagramme!$E$21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{0F32D7AA-7147-4396-89F5-E45BDDB00E3B}</c15:txfldGUID>
                      <c15:f>Daten_Diagramme!$E$21</c15:f>
                      <c15:dlblFieldTableCache>
                        <c:ptCount val="1"/>
                        <c:pt idx="0">
                          <c:v>4.0</c:v>
                        </c:pt>
                      </c15:dlblFieldTableCache>
                    </c15:dlblFTEntry>
                  </c15:dlblFieldTable>
                  <c15:showDataLabelsRange val="0"/>
                </c:ext>
                <c:ext xmlns:c16="http://schemas.microsoft.com/office/drawing/2014/chart" uri="{C3380CC4-5D6E-409C-BE32-E72D297353CC}">
                  <c16:uniqueId val="{00000007-F8F2-4917-A249-5308448381BA}"/>
                </c:ext>
              </c:extLst>
            </c:dLbl>
            <c:dLbl>
              <c:idx val="8"/>
              <c:tx>
                <c:strRef>
                  <c:f>Daten_Diagramme!$E$22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{22462ABE-4BBE-48C5-B674-6E091DEC004A}</c15:txfldGUID>
                      <c15:f>Daten_Diagramme!$E$22</c15:f>
                      <c15:dlblFieldTableCache>
                        <c:ptCount val="1"/>
                        <c:pt idx="0">
                          <c:v>-2.7</c:v>
                        </c:pt>
                      </c15:dlblFieldTableCache>
                    </c15:dlblFTEntry>
                  </c15:dlblFieldTable>
                  <c15:showDataLabelsRange val="0"/>
                </c:ext>
                <c:ext xmlns:c16="http://schemas.microsoft.com/office/drawing/2014/chart" uri="{C3380CC4-5D6E-409C-BE32-E72D297353CC}">
                  <c16:uniqueId val="{00000008-F8F2-4917-A249-5308448381BA}"/>
                </c:ext>
              </c:extLst>
            </c:dLbl>
            <c:dLbl>
              <c:idx val="9"/>
              <c:tx>
                <c:strRef>
                  <c:f>Daten_Diagramme!$E$23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{1E0F13DF-B659-45E6-8391-01A089E83B38}</c15:txfldGUID>
                      <c15:f>Daten_Diagramme!$E$23</c15:f>
                      <c15:dlblFieldTableCache>
                        <c:ptCount val="1"/>
                        <c:pt idx="0">
                          <c:v>2.3</c:v>
                        </c:pt>
                      </c15:dlblFieldTableCache>
                    </c15:dlblFTEntry>
                  </c15:dlblFieldTable>
                  <c15:showDataLabelsRange val="0"/>
                </c:ext>
                <c:ext xmlns:c16="http://schemas.microsoft.com/office/drawing/2014/chart" uri="{C3380CC4-5D6E-409C-BE32-E72D297353CC}">
                  <c16:uniqueId val="{00000009-F8F2-4917-A249-5308448381BA}"/>
                </c:ext>
              </c:extLst>
            </c:dLbl>
            <c:dLbl>
              <c:idx val="10"/>
              <c:tx>
                <c:strRef>
                  <c:f>Daten_Diagramme!$E$24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{5F1F0A6B-5387-4275-97CE-4A0FF44C9BA7}</c15:txfldGUID>
                      <c15:f>Daten_Diagramme!$E$24</c15:f>
                      <c15:dlblFieldTableCache>
                        <c:ptCount val="1"/>
                        <c:pt idx="0">
                          <c:v>-0.6</c:v>
                        </c:pt>
                      </c15:dlblFieldTableCache>
                    </c15:dlblFTEntry>
                  </c15:dlblFieldTable>
                  <c15:showDataLabelsRange val="0"/>
                </c:ext>
                <c:ext xmlns:c16="http://schemas.microsoft.com/office/drawing/2014/chart" uri="{C3380CC4-5D6E-409C-BE32-E72D297353CC}">
                  <c16:uniqueId val="{0000000A-F8F2-4917-A249-5308448381BA}"/>
                </c:ext>
              </c:extLst>
            </c:dLbl>
            <c:dLbl>
              <c:idx val="11"/>
              <c:tx>
                <c:strRef>
                  <c:f>Daten_Diagramme!$E$25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{73AC8505-18BD-4243-9797-9BAB086A2309}</c15:txfldGUID>
                      <c15:f>Daten_Diagramme!$E$25</c15:f>
                      <c15:dlblFieldTableCache>
                        <c:ptCount val="1"/>
                        <c:pt idx="0">
                          <c:v>-8.5</c:v>
                        </c:pt>
                      </c15:dlblFieldTableCache>
                    </c15:dlblFTEntry>
                  </c15:dlblFieldTable>
                  <c15:showDataLabelsRange val="0"/>
                </c:ext>
                <c:ext xmlns:c16="http://schemas.microsoft.com/office/drawing/2014/chart" uri="{C3380CC4-5D6E-409C-BE32-E72D297353CC}">
                  <c16:uniqueId val="{0000000B-F8F2-4917-A249-5308448381BA}"/>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{C58891F1-5E92-48AE-A902-BE39555992F7}</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F8F2-4917-A249-5308448381BA}"/>
                </c:ext>
              </c:extLst>
            </c:dLbl>
            <c:dLbl>
              <c:idx val="13"/>
              <c:tx>
                <c:strRef>
                  <c:f>Daten_Diagramme!$E$27</c:f>
                  <c:strCache>
                    <c:ptCount val="1"/>
                    <c:pt idx="0">
                      <c:v>18.3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{237D04BC-FC26-4492-85FC-33204BE66515}</c15:txfldGUID>
                      <c15:f>Daten_Diagramme!$E$27</c15:f>
                      <c15:dlblFieldTableCache>
                        <c:ptCount val="1"/>
                        <c:pt idx="0">
                          <c:v>18.3</c:v>
                        </c:pt>
                      </c15:dlblFieldTableCache>
                    </c15:dlblFTEntry>
                  </c15:dlblFieldTable>
                  <c15:showDataLabelsRange val="0"/>
                </c:ext>
                <c:ext xmlns:c16="http://schemas.microsoft.com/office/drawing/2014/chart" uri="{C3380CC4-5D6E-409C-BE32-E72D297353CC}">
                  <c16:uniqueId val="{0000000D-F8F2-4917-A249-5308448381BA}"/>
                </c:ext>
              </c:extLst>
            </c:dLbl>
            <c:dLbl>
              <c:idx val="14"/>
              <c:tx>
                <c:strRef>
                  <c:f>Daten_Diagramme!$E$28</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{7DD453C8-6D64-4B57-AEE9-56A2084FC8D8}</c15:txfldGUID>
                      <c15:f>Daten_Diagramme!$E$28</c15:f>
                      <c15:dlblFieldTableCache>
                        <c:ptCount val="1"/>
                        <c:pt idx="0">
                          <c:v>5.2</c:v>
                        </c:pt>
                      </c15:dlblFieldTableCache>
                    </c15:dlblFTEntry>
                  </c15:dlblFieldTable>
                  <c15:showDataLabelsRange val="0"/>
                </c:ext>
                <c:ext xmlns:c16="http://schemas.microsoft.com/office/drawing/2014/chart" uri="{C3380CC4-5D6E-409C-BE32-E72D297353CC}">
                  <c16:uniqueId val="{0000000E-F8F2-4917-A249-5308448381BA}"/>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{D0281943-F59D-4EEA-892E-440ACDEBF340}</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F8F2-4917-A249-5308448381BA}"/>
                </c:ext>
              </c:extLst>
            </c:dLbl>
            <c:dLbl>
              <c:idx val="16"/>
              <c:tx>
                <c:strRef>
                  <c:f>Daten_Diagramme!$E$30</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{7364E547-4CF1-4CE7-93F7-5442E4CEB764}</c15:txfldGUID>
                      <c15:f>Daten_Diagramme!$E$30</c15:f>
                      <c15:dlblFieldTableCache>
                        <c:ptCount val="1"/>
                        <c:pt idx="0">
                          <c:v>-8.0</c:v>
                        </c:pt>
                      </c15:dlblFieldTableCache>
                    </c15:dlblFTEntry>
                  </c15:dlblFieldTable>
                  <c15:showDataLabelsRange val="0"/>
                </c:ext>
                <c:ext xmlns:c16="http://schemas.microsoft.com/office/drawing/2014/chart" uri="{C3380CC4-5D6E-409C-BE32-E72D297353CC}">
                  <c16:uniqueId val="{00000010-F8F2-4917-A249-5308448381BA}"/>
                </c:ext>
              </c:extLst>
            </c:dLbl>
            <c:dLbl>
              <c:idx val="17"/>
              <c:tx>
                <c:strRef>
                  <c:f>Daten_Diagramme!$E$31</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{6DEF7D68-6E8D-49F3-AED0-C5EF8B6A616C}</c15:txfldGUID>
                      <c15:f>Daten_Diagramme!$E$31</c15:f>
                      <c15:dlblFieldTableCache>
                        <c:ptCount val="1"/>
                        <c:pt idx="0">
                          <c:v>-13.4</c:v>
                        </c:pt>
                      </c15:dlblFieldTableCache>
                    </c15:dlblFTEntry>
                  </c15:dlblFieldTable>
                  <c15:showDataLabelsRange val="0"/>
                </c:ext>
                <c:ext xmlns:c16="http://schemas.microsoft.com/office/drawing/2014/chart" uri="{C3380CC4-5D6E-409C-BE32-E72D297353CC}">
                  <c16:uniqueId val="{00000011-F8F2-4917-A249-5308448381BA}"/>
                </c:ext>
              </c:extLst>
            </c:dLbl>
            <c:dLbl>
              <c:idx val="18"/>
              <c:tx>
                <c:strRef>
                  <c:f>Daten_Diagramme!$E$32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{12FE152C-B5AD-4229-B02B-1EA8B95138E0}</c15:txfldGUID>
                      <c15:f>Daten_Diagramme!$E$32</c15:f>
                      <c15:dlblFieldTableCache>
                        <c:ptCount val="1"/>
                        <c:pt idx="0">
                          <c:v>-4.9</c:v>
                        </c:pt>
                      </c15:dlblFieldTableCache>
                    </c15:dlblFTEntry>
                  </c15:dlblFieldTable>
                  <c15:showDataLabelsRange val="0"/>
                </c:ext>
                <c:ext xmlns:c16="http://schemas.microsoft.com/office/drawing/2014/chart" uri="{C3380CC4-5D6E-409C-BE32-E72D297353CC}">
                  <c16:uniqueId val="{00000012-F8F2-4917-A249-5308448381BA}"/>
                </c:ext>
              </c:extLst>
            </c:dLbl>
            <c:dLbl>
              <c:idx val="19"/>
              <c:tx>
                <c:strRef>
                  <c:f>Daten_Diagramme!$E$33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{502118FB-DC8F-4776-ABA7-7EEA20C87833}</c15:txfldGUID>
                      <c15:f>Daten_Diagramme!$E$33</c15:f>
                      <c15:dlblFieldTableCache>
                        <c:ptCount val="1"/>
                        <c:pt idx="0">
                          <c:v>-3.3</c:v>
                        </c:pt>
                      </c15:dlblFieldTableCache>
                    </c15:dlblFTEntry>
                  </c15:dlblFieldTable>
                  <c15:showDataLabelsRange val="0"/>
                </c:ext>
                <c:ext xmlns:c16="http://schemas.microsoft.com/office/drawing/2014/chart" uri="{C3380CC4-5D6E-409C-BE32-E72D297353CC}">
                  <c16:uniqueId val="{00000013-F8F2-4917-A249-5308448381BA}"/>
                </c:ext>
              </c:extLst>
            </c:dLbl>
            <c:dLbl>
              <c:idx val="20"/>
              <c:tx>
                <c:strRef>
                  <c:f>Daten_Diagramme!$E$34</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{55A5D1EE-CA85-4369-8565-569C3D050A0F}</c15:txfldGUID>
                      <c15:f>Daten_Diagramme!$E$34</c15:f>
                      <c15:dlblFieldTableCache>
                        <c:ptCount val="1"/>
                        <c:pt idx="0">
                          <c:v>-8.5</c:v>
                        </c:pt>
                      </c15:dlblFieldTableCache>
                    </c15:dlblFTEntry>
                  </c15:dlblFieldTable>
                  <c15:showDataLabelsRange val="0"/>
                </c:ext>
                <c:ext xmlns:c16="http://schemas.microsoft.com/office/drawing/2014/chart" uri="{C3380CC4-5D6E-409C-BE32-E72D297353CC}">
                  <c16:uniqueId val="{00000014-F8F2-4917-A249-5308448381B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{F7BF491B-4CC4-44D0-85D1-452DC2EC931D}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8F2-4917-A249-5308448381B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{CCF29CE3-2BB7-49CC-8B90-19CC2F094CF7}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8F2-4917-A249-5308448381BA}"/>
                </c:ext>
              </c:extLst>
            </c:dLbl>
            <c:dLbl>
              <c:idx val="23"/>
              <c:tx>
                <c:strRef>
                  <c:f>Daten_Diagramme!$E$37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{233CA77C-C5EE-4DB9-AA1D-C2EB6E0C0FBE}</c15:txfldGUID>
                      <c15:f>Daten_Diagramme!$E$37</c15:f>
                      <c15:dlblFieldTableCache>
                        <c:ptCount val="1"/>
                        <c:pt idx="0">
                          <c:v>-4.5</c:v>
                        </c:pt>
                      </c15:dlblFieldTableCache>
                    </c15:dlblFTEntry>
                  </c15:dlblFieldTable>
                  <c15:showDataLabelsRange val="0"/>
                </c:ext>
                <c:ext xmlns:c16="http://schemas.microsoft.com/office/drawing/2014/chart" uri="{C3380CC4-5D6E-409C-BE32-E72D297353CC}">
                  <c16:uniqueId val="{00000017-F8F2-4917-A249-5308448381BA}"/>
                </c:ext>
              </c:extLst>
            </c:dLbl>
            <c:dLbl>
              <c:idx val="24"/>
              <c:tx>
                <c:strRef>
                  <c:f>Daten_Diagramme!$E$38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{5BAB9818-709C-47D6-92FA-2F1963A1C40D}</c15:txfldGUID>
                      <c15:f>Daten_Diagramme!$E$38</c15:f>
                      <c15:dlblFieldTableCache>
                        <c:ptCount val="1"/>
                        <c:pt idx="0">
                          <c:v>4.8</c:v>
                        </c:pt>
                      </c15:dlblFieldTableCache>
                    </c15:dlblFTEntry>
                  </c15:dlblFieldTable>
                  <c15:showDataLabelsRange val="0"/>
                </c:ext>
                <c:ext xmlns:c16="http://schemas.microsoft.com/office/drawing/2014/chart" uri="{C3380CC4-5D6E-409C-BE32-E72D297353CC}">
                  <c16:uniqueId val="{00000018-F8F2-4917-A249-5308448381BA}"/>
                </c:ext>
              </c:extLst>
            </c:dLbl>
            <c:dLbl>
              <c:idx val="25"/>
              <c:tx>
                <c:strRef>
                  <c:f>Daten_Diagramme!$E$39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{9A14CF9C-86B7-4ADE-A59E-97E3BBC3B89B}</c15:txfldGUID>
                      <c15:f>Daten_Diagramme!$E$39</c15:f>
                      <c15:dlblFieldTableCache>
                        <c:ptCount val="1"/>
                        <c:pt idx="0">
                          <c:v>-1.0</c:v>
                        </c:pt>
                      </c15:dlblFieldTableCache>
                    </c15:dlblFTEntry>
                  </c15:dlblFieldTable>
                  <c15:showDataLabelsRange val="0"/>
                </c:ext>
                <c:ext xmlns:c16="http://schemas.microsoft.com/office/drawing/2014/chart" uri="{C3380CC4-5D6E-409C-BE32-E72D297353CC}">
                  <c16:uniqueId val="{00000019-F8F2-4917-A249-5308448381B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{86A592EF-89D6-4008-801E-50750E833A54}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8F2-4917-A249-5308448381B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{64BA28B8-0646-48BA-8764-494705ACF33B}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8F2-4917-A249-5308448381B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{85AB1967-D832-4B20-A0D9-AAB7ED7BC6C0}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8F2-4917-A249-5308448381B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{E57CD8AA-6E3F-4C59-8177-ABA4E3C12E0A}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8F2-4917-A249-5308448381B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{E21ED17D-77C2-49C7-9E62-43F316F3F63D}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8F2-4917-A249-5308448381BA}"/>
                </c:ext>
              </c:extLst>
            </c:dLbl>
            <c:dLbl>
              <c:idx val="31"/>
              <c:tx>
                <c:strRef>
                  <c:f>Daten_Diagramme!$E$45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{E17AA2F0-A338-4B54-AB2D-DA2A5F6AFEE6}</c15:txfldGUID>
                      <c15:f>Daten_Diagramme!$E$45</c15:f>
                      <c15:dlblFieldTableCache>
                        <c:ptCount val="1"/>
                        <c:pt idx="0">
                          <c:v>-1.0</c:v>
                        </c:pt>
                      </c15:dlblFieldTableCache>
                    </c15:dlblFTEntry>
                  </c15:dlblFieldTable>
                  <c15:showDataLabelsRange val="0"/>
                </c:ext>
                <c:ext xmlns:c16="http://schemas.microsoft.com/office/drawing/2014/chart" uri="{C3380CC4-5D6E-409C-BE32-E72D297353CC}">
                  <c16:uniqueId val="{0000001F-F8F2-4917-A249-5308448381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4.1288191577208921E-2</c:v>
                </c:pt>
                <c:pt idx="1">
                  <c:v>-4.4585987261146496</c:v>
                </c:pt>
                <c:pt idx="2">
                  <c:v>-2.1739130434782608</c:v>
                </c:pt>
                <c:pt idx="3">
                  <c:v>6.367924528301887</c:v>
                </c:pt>
                <c:pt idx="4">
                  <c:v>0</c:v>
                </c:pt>
                <c:pt idx="5">
                  <c:v>13.740458015267176</c:v>
                </c:pt>
                <c:pt idx="6">
                  <c:v>17.307692307692307</c:v>
                </c:pt>
                <c:pt idx="7">
                  <c:v>4.0254237288135597</c:v>
                </c:pt>
                <c:pt idx="8">
                  <c:v>-2.6957637997432604</c:v>
                </c:pt>
                <c:pt idx="9">
                  <c:v>2.3166023166023164</c:v>
                </c:pt>
                <c:pt idx="10">
                  <c:v>-0.64308681672025725</c:v>
                </c:pt>
                <c:pt idx="11">
                  <c:v>-8.5106382978723403</c:v>
                </c:pt>
                <c:pt idx="12">
                  <c:v>0</c:v>
                </c:pt>
                <c:pt idx="13">
                  <c:v>18.333333333333332</c:v>
                </c:pt>
                <c:pt idx="14">
                  <c:v>5.1575931232091694</c:v>
                </c:pt>
                <c:pt idx="15">
                  <c:v>-66.666666666666671</c:v>
                </c:pt>
                <c:pt idx="16">
                  <c:v>-7.9646017699115044</c:v>
                </c:pt>
                <c:pt idx="17">
                  <c:v>-13.432835820895523</c:v>
                </c:pt>
                <c:pt idx="18">
                  <c:v>-4.9056603773584904</c:v>
                </c:pt>
                <c:pt idx="19">
                  <c:v>-3.3333333333333335</c:v>
                </c:pt>
                <c:pt idx="20">
                  <c:v>-8.5308056872037916</c:v>
                </c:pt>
                <c:pt idx="21">
                  <c:v>0</c:v>
                </c:pt>
                <c:pt idx="23">
                  <c:v>-4.4585987261146496</c:v>
                </c:pt>
                <c:pt idx="24">
                  <c:v>4.7770700636942678</c:v>
                </c:pt>
                <c:pt idx="25">
                  <c:v>-0.96128170894526033</c:v>
                </c:pt>
              </c:numCache>
            </c:numRef>
          </c:val>
          <c:extLst>
            <c:ext xmlns:c16="http://schemas.microsoft.com/office/drawing/2014/chart" uri="{C3380CC4-5D6E-409C-BE32-E72D297353CC}">
              <c16:uniqueId val="{00000020-F8F2-4917-A249-5308448381B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{A6830226-8507-437E-BD2A-F602E81E3CD1}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8F2-4917-A249-5308448381B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{4CEB15E7-8D39-4399-91DC-F1F06B24BC28}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8F2-4917-A249-5308448381B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{C8EC801F-452A-4D9B-9503-C3BEC461DB57}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8F2-4917-A249-5308448381B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{6ED0261D-B518-48C1-82CC-7B3D0DC0E151}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8F2-4917-A249-5308448381B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{BE38F781-CCF8-414A-9CB1-5B5C4D3322CE}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8F2-4917-A249-5308448381B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{729C8311-6946-4B8C-962E-DD5AC1D43062}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8F2-4917-A249-5308448381B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{E70A5C4C-364D-4601-B391-0685342925BC}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8F2-4917-A249-5308448381B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{7671E134-83F5-4971-BD58-BC80534BDFEA}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8F2-4917-A249-5308448381B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{390659CA-E429-4FB9-99DE-2374C91D6BAD}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8F2-4917-A249-5308448381B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{E5BDBFAE-9B8C-4099-A01E-49B9BE9A8F52}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8F2-4917-A249-5308448381B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{B4AF9449-9279-4B8B-A2F3-E221EAE37F1F}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8F2-4917-A249-5308448381B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{A106200C-48F0-4E64-AEF1-A0B48DD28BBD}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8F2-4917-A249-5308448381B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{C45D1CD1-0435-4D78-ADF5-44BA563D894E}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8F2-4917-A249-5308448381B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{76781F93-ADCE-4B4C-B2D4-5BE5FD70F068}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8F2-4917-A249-5308448381B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{215033B4-90C2-4634-8C19-1DFF959782CE}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8F2-4917-A249-5308448381BA}"/>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{6D15D89D-54A9-4B9A-A0F9-872F3E3A432F}</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F8F2-4917-A249-5308448381B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{44E5E200-7FBA-4536-9ABC-C026F27CE783}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8F2-4917-A249-5308448381B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{E690413E-D25C-4C3B-886D-45F44E2E3032}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8F2-4917-A249-5308448381B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{4432BEA7-738B-4F4C-94EC-756B928E3E1A}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8F2-4917-A249-5308448381B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{8B940C8A-2A16-4723-B8F3-35D3CFA3D261}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8F2-4917-A249-5308448381B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{F6694690-DEB9-46E7-8445-CFCB732EF0D2}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8F2-4917-A249-5308448381B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{79B2C61A-685E-4A0C-8309-79E7BFF8943F}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8F2-4917-A249-5308448381B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{09E41A2F-9B1E-4FBD-AD09-528E8AC31EC2}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8F2-4917-A249-5308448381B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{E9BEAE52-B9B7-46FF-AA32-8D14BB70EFA7}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8F2-4917-A249-5308448381B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{90981CEA-FD01-48C6-BBF1-6578136294FB}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8F2-4917-A249-5308448381B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{2B5FC19C-B88E-4F1E-8013-0D6845645C54}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8F2-4917-A249-5308448381B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{1796B590-B0D4-46F1-8BEA-AE2B0F5FD19F}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8F2-4917-A249-5308448381B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{4718278A-6927-4CFE-9C0F-EDAF22CD4594}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8F2-4917-A249-5308448381B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{65A695C6-2EF8-423C-8B76-2311325462EA}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8F2-4917-A249-5308448381B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{762A12A2-5051-42F0-AA7F-D31A4C338151}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8F2-4917-A249-5308448381B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{B90F1FBA-9827-47EA-8DA1-12FE8CD581DD}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8F2-4917-A249-5308448381B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{12B1B5FD-1856-4E7A-84FF-ADAEAC77F1EC}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8F2-4917-A249-5308448381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8F2-4917-A249-5308448381B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8F2-4917-A249-5308448381B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{7E097889-141E-4A0C-A9A9-C6F539764569}</c15:txfldGUID>
                      <c15:f>Diagramm!$I$46</c15:f>
                      <c15:dlblFieldTableCache>
                        <c:ptCount val="1"/>
                      </c15:dlblFieldTableCache>
                    </c15:dlblFTEntry>
                  </c15:dlblFieldTable>
                  <c15:showDataLabelsRange val="0"/>
                </c:ext>
                <c:ext xmlns:c16="http://schemas.microsoft.com/office/drawing/2014/chart" uri="{C3380CC4-5D6E-409C-BE32-E72D297353CC}">
                  <c16:uniqueId val="{00000000-1935-49A0-B44D-639F7615130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{91F5DFF5-EF70-4260-838C-3A3D984CAB23}</c15:txfldGUID>
                      <c15:f>Diagramm!$I$47</c15:f>
                      <c15:dlblFieldTableCache>
                        <c:ptCount val="1"/>
                      </c15:dlblFieldTableCache>
                    </c15:dlblFTEntry>
                  </c15:dlblFieldTable>
                  <c15:showDataLabelsRange val="0"/>
                </c:ext>
                <c:ext xmlns:c16="http://schemas.microsoft.com/office/drawing/2014/chart" uri="{C3380CC4-5D6E-409C-BE32-E72D297353CC}">
                  <c16:uniqueId val="{00000001-1935-49A0-B44D-639F7615130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{34D0616F-9835-43B5-809C-8B6B46FB69FD}</c15:txfldGUID>
                      <c15:f>Diagramm!$I$48</c15:f>
                      <c15:dlblFieldTableCache>
                        <c:ptCount val="1"/>
                      </c15:dlblFieldTableCache>
                    </c15:dlblFTEntry>
                  </c15:dlblFieldTable>
                  <c15:showDataLabelsRange val="0"/>
                </c:ext>
                <c:ext xmlns:c16="http://schemas.microsoft.com/office/drawing/2014/chart" uri="{C3380CC4-5D6E-409C-BE32-E72D297353CC}">
                  <c16:uniqueId val="{00000002-1935-49A0-B44D-639F7615130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{BFA3C51F-C4FA-423E-8950-3B13ABCFBA2A}</c15:txfldGUID>
                      <c15:f>Diagramm!$I$49</c15:f>
                      <c15:dlblFieldTableCache>
                        <c:ptCount val="1"/>
                      </c15:dlblFieldTableCache>
                    </c15:dlblFTEntry>
                  </c15:dlblFieldTable>
                  <c15:showDataLabelsRange val="0"/>
                </c:ext>
                <c:ext xmlns:c16="http://schemas.microsoft.com/office/drawing/2014/chart" uri="{C3380CC4-5D6E-409C-BE32-E72D297353CC}">
                  <c16:uniqueId val="{00000003-1935-49A0-B44D-639F7615130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{D94E895F-6A6B-4831-8F62-241EFBD6A051}</c15:txfldGUID>
                      <c15:f>Diagramm!$I$50</c15:f>
                      <c15:dlblFieldTableCache>
                        <c:ptCount val="1"/>
                      </c15:dlblFieldTableCache>
                    </c15:dlblFTEntry>
                  </c15:dlblFieldTable>
                  <c15:showDataLabelsRange val="0"/>
                </c:ext>
                <c:ext xmlns:c16="http://schemas.microsoft.com/office/drawing/2014/chart" uri="{C3380CC4-5D6E-409C-BE32-E72D297353CC}">
                  <c16:uniqueId val="{00000004-1935-49A0-B44D-639F7615130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{09B12A51-2ECC-45B8-A604-82EF2EE0D354}</c15:txfldGUID>
                      <c15:f>Diagramm!$I$51</c15:f>
                      <c15:dlblFieldTableCache>
                        <c:ptCount val="1"/>
                      </c15:dlblFieldTableCache>
                    </c15:dlblFTEntry>
                  </c15:dlblFieldTable>
                  <c15:showDataLabelsRange val="0"/>
                </c:ext>
                <c:ext xmlns:c16="http://schemas.microsoft.com/office/drawing/2014/chart" uri="{C3380CC4-5D6E-409C-BE32-E72D297353CC}">
                  <c16:uniqueId val="{00000005-1935-49A0-B44D-639F7615130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{666D465A-1E48-40F6-86A2-DBD4C815E03B}</c15:txfldGUID>
                      <c15:f>Diagramm!$I$52</c15:f>
                      <c15:dlblFieldTableCache>
                        <c:ptCount val="1"/>
                      </c15:dlblFieldTableCache>
                    </c15:dlblFTEntry>
                  </c15:dlblFieldTable>
                  <c15:showDataLabelsRange val="0"/>
                </c:ext>
                <c:ext xmlns:c16="http://schemas.microsoft.com/office/drawing/2014/chart" uri="{C3380CC4-5D6E-409C-BE32-E72D297353CC}">
                  <c16:uniqueId val="{00000006-1935-49A0-B44D-639F7615130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{4DDD7BDC-FE47-45A5-93AC-76A9BA170F05}</c15:txfldGUID>
                      <c15:f>Diagramm!$I$53</c15:f>
                      <c15:dlblFieldTableCache>
                        <c:ptCount val="1"/>
                      </c15:dlblFieldTableCache>
                    </c15:dlblFTEntry>
                  </c15:dlblFieldTable>
                  <c15:showDataLabelsRange val="0"/>
                </c:ext>
                <c:ext xmlns:c16="http://schemas.microsoft.com/office/drawing/2014/chart" uri="{C3380CC4-5D6E-409C-BE32-E72D297353CC}">
                  <c16:uniqueId val="{00000007-1935-49A0-B44D-639F7615130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{42CBE07B-656A-4A2F-9988-0AB048C691B7}</c15:txfldGUID>
                      <c15:f>Diagramm!$I$54</c15:f>
                      <c15:dlblFieldTableCache>
                        <c:ptCount val="1"/>
                      </c15:dlblFieldTableCache>
                    </c15:dlblFTEntry>
                  </c15:dlblFieldTable>
                  <c15:showDataLabelsRange val="0"/>
                </c:ext>
                <c:ext xmlns:c16="http://schemas.microsoft.com/office/drawing/2014/chart" uri="{C3380CC4-5D6E-409C-BE32-E72D297353CC}">
                  <c16:uniqueId val="{00000008-1935-49A0-B44D-639F7615130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{73D8AE7D-659B-4CD8-BF21-72F127D5C460}</c15:txfldGUID>
                      <c15:f>Diagramm!$I$55</c15:f>
                      <c15:dlblFieldTableCache>
                        <c:ptCount val="1"/>
                      </c15:dlblFieldTableCache>
                    </c15:dlblFTEntry>
                  </c15:dlblFieldTable>
                  <c15:showDataLabelsRange val="0"/>
                </c:ext>
                <c:ext xmlns:c16="http://schemas.microsoft.com/office/drawing/2014/chart" uri="{C3380CC4-5D6E-409C-BE32-E72D297353CC}">
                  <c16:uniqueId val="{00000009-1935-49A0-B44D-639F7615130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{637569B1-98D5-48A9-A1FB-AD5581D1A4B7}</c15:txfldGUID>
                      <c15:f>Diagramm!$I$56</c15:f>
                      <c15:dlblFieldTableCache>
                        <c:ptCount val="1"/>
                      </c15:dlblFieldTableCache>
                    </c15:dlblFTEntry>
                  </c15:dlblFieldTable>
                  <c15:showDataLabelsRange val="0"/>
                </c:ext>
                <c:ext xmlns:c16="http://schemas.microsoft.com/office/drawing/2014/chart" uri="{C3380CC4-5D6E-409C-BE32-E72D297353CC}">
                  <c16:uniqueId val="{0000000A-1935-49A0-B44D-639F7615130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{22C75515-AD04-48BA-8566-70328CCC7166}</c15:txfldGUID>
                      <c15:f>Diagramm!$I$57</c15:f>
                      <c15:dlblFieldTableCache>
                        <c:ptCount val="1"/>
                      </c15:dlblFieldTableCache>
                    </c15:dlblFTEntry>
                  </c15:dlblFieldTable>
                  <c15:showDataLabelsRange val="0"/>
                </c:ext>
                <c:ext xmlns:c16="http://schemas.microsoft.com/office/drawing/2014/chart" uri="{C3380CC4-5D6E-409C-BE32-E72D297353CC}">
                  <c16:uniqueId val="{0000000B-1935-49A0-B44D-639F7615130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{59A8D27E-0FB0-43A6-A301-87A6F0030F34}</c15:txfldGUID>
                      <c15:f>Diagramm!$I$58</c15:f>
                      <c15:dlblFieldTableCache>
                        <c:ptCount val="1"/>
                      </c15:dlblFieldTableCache>
                    </c15:dlblFTEntry>
                  </c15:dlblFieldTable>
                  <c15:showDataLabelsRange val="0"/>
                </c:ext>
                <c:ext xmlns:c16="http://schemas.microsoft.com/office/drawing/2014/chart" uri="{C3380CC4-5D6E-409C-BE32-E72D297353CC}">
                  <c16:uniqueId val="{0000000C-1935-49A0-B44D-639F7615130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{7C54CEE0-4846-46CB-8417-E76D828FBFB5}</c15:txfldGUID>
                      <c15:f>Diagramm!$I$59</c15:f>
                      <c15:dlblFieldTableCache>
                        <c:ptCount val="1"/>
                      </c15:dlblFieldTableCache>
                    </c15:dlblFTEntry>
                  </c15:dlblFieldTable>
                  <c15:showDataLabelsRange val="0"/>
                </c:ext>
                <c:ext xmlns:c16="http://schemas.microsoft.com/office/drawing/2014/chart" uri="{C3380CC4-5D6E-409C-BE32-E72D297353CC}">
                  <c16:uniqueId val="{0000000D-1935-49A0-B44D-639F7615130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{35F48D31-A589-4C8D-AB7A-99F8A0CA5659}</c15:txfldGUID>
                      <c15:f>Diagramm!$I$60</c15:f>
                      <c15:dlblFieldTableCache>
                        <c:ptCount val="1"/>
                      </c15:dlblFieldTableCache>
                    </c15:dlblFTEntry>
                  </c15:dlblFieldTable>
                  <c15:showDataLabelsRange val="0"/>
                </c:ext>
                <c:ext xmlns:c16="http://schemas.microsoft.com/office/drawing/2014/chart" uri="{C3380CC4-5D6E-409C-BE32-E72D297353CC}">
                  <c16:uniqueId val="{0000000E-1935-49A0-B44D-639F7615130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{5D465378-4E3F-4F1D-8E35-9CDCC5BD56BC}</c15:txfldGUID>
                      <c15:f>Diagramm!$I$61</c15:f>
                      <c15:dlblFieldTableCache>
                        <c:ptCount val="1"/>
                      </c15:dlblFieldTableCache>
                    </c15:dlblFTEntry>
                  </c15:dlblFieldTable>
                  <c15:showDataLabelsRange val="0"/>
                </c:ext>
                <c:ext xmlns:c16="http://schemas.microsoft.com/office/drawing/2014/chart" uri="{C3380CC4-5D6E-409C-BE32-E72D297353CC}">
                  <c16:uniqueId val="{0000000F-1935-49A0-B44D-639F7615130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{08978638-AF20-4E2B-8AC5-54C8584094CB}</c15:txfldGUID>
                      <c15:f>Diagramm!$I$62</c15:f>
                      <c15:dlblFieldTableCache>
                        <c:ptCount val="1"/>
                      </c15:dlblFieldTableCache>
                    </c15:dlblFTEntry>
                  </c15:dlblFieldTable>
                  <c15:showDataLabelsRange val="0"/>
                </c:ext>
                <c:ext xmlns:c16="http://schemas.microsoft.com/office/drawing/2014/chart" uri="{C3380CC4-5D6E-409C-BE32-E72D297353CC}">
                  <c16:uniqueId val="{00000010-1935-49A0-B44D-639F7615130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{83A02605-64E0-4283-8BFC-8D77D0B3B73B}</c15:txfldGUID>
                      <c15:f>Diagramm!$I$63</c15:f>
                      <c15:dlblFieldTableCache>
                        <c:ptCount val="1"/>
                      </c15:dlblFieldTableCache>
                    </c15:dlblFTEntry>
                  </c15:dlblFieldTable>
                  <c15:showDataLabelsRange val="0"/>
                </c:ext>
                <c:ext xmlns:c16="http://schemas.microsoft.com/office/drawing/2014/chart" uri="{C3380CC4-5D6E-409C-BE32-E72D297353CC}">
                  <c16:uniqueId val="{00000011-1935-49A0-B44D-639F7615130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{C4990EAE-D321-4ECF-8CD8-78C45CE683D0}</c15:txfldGUID>
                      <c15:f>Diagramm!$I$64</c15:f>
                      <c15:dlblFieldTableCache>
                        <c:ptCount val="1"/>
                      </c15:dlblFieldTableCache>
                    </c15:dlblFTEntry>
                  </c15:dlblFieldTable>
                  <c15:showDataLabelsRange val="0"/>
                </c:ext>
                <c:ext xmlns:c16="http://schemas.microsoft.com/office/drawing/2014/chart" uri="{C3380CC4-5D6E-409C-BE32-E72D297353CC}">
                  <c16:uniqueId val="{00000012-1935-49A0-B44D-639F7615130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{C3DDEF4B-385E-4BD5-B393-C3BDF4322462}</c15:txfldGUID>
                      <c15:f>Diagramm!$I$65</c15:f>
                      <c15:dlblFieldTableCache>
                        <c:ptCount val="1"/>
                      </c15:dlblFieldTableCache>
                    </c15:dlblFTEntry>
                  </c15:dlblFieldTable>
                  <c15:showDataLabelsRange val="0"/>
                </c:ext>
                <c:ext xmlns:c16="http://schemas.microsoft.com/office/drawing/2014/chart" uri="{C3380CC4-5D6E-409C-BE32-E72D297353CC}">
                  <c16:uniqueId val="{00000013-1935-49A0-B44D-639F7615130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{2FD136A2-676B-4BF3-8BBC-CF7B95326A24}</c15:txfldGUID>
                      <c15:f>Diagramm!$I$66</c15:f>
                      <c15:dlblFieldTableCache>
                        <c:ptCount val="1"/>
                      </c15:dlblFieldTableCache>
                    </c15:dlblFTEntry>
                  </c15:dlblFieldTable>
                  <c15:showDataLabelsRange val="0"/>
                </c:ext>
                <c:ext xmlns:c16="http://schemas.microsoft.com/office/drawing/2014/chart" uri="{C3380CC4-5D6E-409C-BE32-E72D297353CC}">
                  <c16:uniqueId val="{00000014-1935-49A0-B44D-639F7615130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{43A8C627-45F8-47C4-8676-903D0D39B6A1}</c15:txfldGUID>
                      <c15:f>Diagramm!$I$67</c15:f>
                      <c15:dlblFieldTableCache>
                        <c:ptCount val="1"/>
                      </c15:dlblFieldTableCache>
                    </c15:dlblFTEntry>
                  </c15:dlblFieldTable>
                  <c15:showDataLabelsRange val="0"/>
                </c:ext>
                <c:ext xmlns:c16="http://schemas.microsoft.com/office/drawing/2014/chart" uri="{C3380CC4-5D6E-409C-BE32-E72D297353CC}">
                  <c16:uniqueId val="{00000015-1935-49A0-B44D-639F7615130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935-49A0-B44D-639F7615130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{99A9A2A9-49AB-4964-B7C0-0359B9760DAC}</c15:txfldGUID>
                      <c15:f>Diagramm!$K$46</c15:f>
                      <c15:dlblFieldTableCache>
                        <c:ptCount val="1"/>
                      </c15:dlblFieldTableCache>
                    </c15:dlblFTEntry>
                  </c15:dlblFieldTable>
                  <c15:showDataLabelsRange val="0"/>
                </c:ext>
                <c:ext xmlns:c16="http://schemas.microsoft.com/office/drawing/2014/chart" uri="{C3380CC4-5D6E-409C-BE32-E72D297353CC}">
                  <c16:uniqueId val="{00000017-1935-49A0-B44D-639F7615130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{A7904397-322E-49B3-BA9C-914038BCCB59}</c15:txfldGUID>
                      <c15:f>Diagramm!$K$47</c15:f>
                      <c15:dlblFieldTableCache>
                        <c:ptCount val="1"/>
                      </c15:dlblFieldTableCache>
                    </c15:dlblFTEntry>
                  </c15:dlblFieldTable>
                  <c15:showDataLabelsRange val="0"/>
                </c:ext>
                <c:ext xmlns:c16="http://schemas.microsoft.com/office/drawing/2014/chart" uri="{C3380CC4-5D6E-409C-BE32-E72D297353CC}">
                  <c16:uniqueId val="{00000018-1935-49A0-B44D-639F7615130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{B1C26763-F091-4F12-BC7B-F0AB6B8F4444}</c15:txfldGUID>
                      <c15:f>Diagramm!$K$48</c15:f>
                      <c15:dlblFieldTableCache>
                        <c:ptCount val="1"/>
                      </c15:dlblFieldTableCache>
                    </c15:dlblFTEntry>
                  </c15:dlblFieldTable>
                  <c15:showDataLabelsRange val="0"/>
                </c:ext>
                <c:ext xmlns:c16="http://schemas.microsoft.com/office/drawing/2014/chart" uri="{C3380CC4-5D6E-409C-BE32-E72D297353CC}">
                  <c16:uniqueId val="{00000019-1935-49A0-B44D-639F7615130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{F5FFC0D3-380B-4B30-8E45-4760DB606E28}</c15:txfldGUID>
                      <c15:f>Diagramm!$K$49</c15:f>
                      <c15:dlblFieldTableCache>
                        <c:ptCount val="1"/>
                      </c15:dlblFieldTableCache>
                    </c15:dlblFTEntry>
                  </c15:dlblFieldTable>
                  <c15:showDataLabelsRange val="0"/>
                </c:ext>
                <c:ext xmlns:c16="http://schemas.microsoft.com/office/drawing/2014/chart" uri="{C3380CC4-5D6E-409C-BE32-E72D297353CC}">
                  <c16:uniqueId val="{0000001A-1935-49A0-B44D-639F7615130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{FB102C14-8346-4268-ACBA-11D91E347309}</c15:txfldGUID>
                      <c15:f>Diagramm!$K$50</c15:f>
                      <c15:dlblFieldTableCache>
                        <c:ptCount val="1"/>
                      </c15:dlblFieldTableCache>
                    </c15:dlblFTEntry>
                  </c15:dlblFieldTable>
                  <c15:showDataLabelsRange val="0"/>
                </c:ext>
                <c:ext xmlns:c16="http://schemas.microsoft.com/office/drawing/2014/chart" uri="{C3380CC4-5D6E-409C-BE32-E72D297353CC}">
                  <c16:uniqueId val="{0000001B-1935-49A0-B44D-639F7615130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{C4F36407-D940-457E-8B9B-2DF363DC7DBF}</c15:txfldGUID>
                      <c15:f>Diagramm!$K$51</c15:f>
                      <c15:dlblFieldTableCache>
                        <c:ptCount val="1"/>
                      </c15:dlblFieldTableCache>
                    </c15:dlblFTEntry>
                  </c15:dlblFieldTable>
                  <c15:showDataLabelsRange val="0"/>
                </c:ext>
                <c:ext xmlns:c16="http://schemas.microsoft.com/office/drawing/2014/chart" uri="{C3380CC4-5D6E-409C-BE32-E72D297353CC}">
                  <c16:uniqueId val="{0000001C-1935-49A0-B44D-639F7615130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{87744F9B-9B97-4F26-A625-690642D96AC6}</c15:txfldGUID>
                      <c15:f>Diagramm!$K$52</c15:f>
                      <c15:dlblFieldTableCache>
                        <c:ptCount val="1"/>
                      </c15:dlblFieldTableCache>
                    </c15:dlblFTEntry>
                  </c15:dlblFieldTable>
                  <c15:showDataLabelsRange val="0"/>
                </c:ext>
                <c:ext xmlns:c16="http://schemas.microsoft.com/office/drawing/2014/chart" uri="{C3380CC4-5D6E-409C-BE32-E72D297353CC}">
                  <c16:uniqueId val="{0000001D-1935-49A0-B44D-639F7615130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{3D6F95D0-0B64-44CA-AEE7-5BFD7BA512D9}</c15:txfldGUID>
                      <c15:f>Diagramm!$K$53</c15:f>
                      <c15:dlblFieldTableCache>
                        <c:ptCount val="1"/>
                      </c15:dlblFieldTableCache>
                    </c15:dlblFTEntry>
                  </c15:dlblFieldTable>
                  <c15:showDataLabelsRange val="0"/>
                </c:ext>
                <c:ext xmlns:c16="http://schemas.microsoft.com/office/drawing/2014/chart" uri="{C3380CC4-5D6E-409C-BE32-E72D297353CC}">
                  <c16:uniqueId val="{0000001E-1935-49A0-B44D-639F7615130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{84C87914-235F-4ED3-8206-AC61C9EBA608}</c15:txfldGUID>
                      <c15:f>Diagramm!$K$54</c15:f>
                      <c15:dlblFieldTableCache>
                        <c:ptCount val="1"/>
                      </c15:dlblFieldTableCache>
                    </c15:dlblFTEntry>
                  </c15:dlblFieldTable>
                  <c15:showDataLabelsRange val="0"/>
                </c:ext>
                <c:ext xmlns:c16="http://schemas.microsoft.com/office/drawing/2014/chart" uri="{C3380CC4-5D6E-409C-BE32-E72D297353CC}">
                  <c16:uniqueId val="{0000001F-1935-49A0-B44D-639F7615130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{D0189E62-C070-4C8E-98E8-844EA1761512}</c15:txfldGUID>
                      <c15:f>Diagramm!$K$55</c15:f>
                      <c15:dlblFieldTableCache>
                        <c:ptCount val="1"/>
                      </c15:dlblFieldTableCache>
                    </c15:dlblFTEntry>
                  </c15:dlblFieldTable>
                  <c15:showDataLabelsRange val="0"/>
                </c:ext>
                <c:ext xmlns:c16="http://schemas.microsoft.com/office/drawing/2014/chart" uri="{C3380CC4-5D6E-409C-BE32-E72D297353CC}">
                  <c16:uniqueId val="{00000020-1935-49A0-B44D-639F7615130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{D212A0E6-A85E-430F-B05F-CC5BC734638C}</c15:txfldGUID>
                      <c15:f>Diagramm!$K$56</c15:f>
                      <c15:dlblFieldTableCache>
                        <c:ptCount val="1"/>
                      </c15:dlblFieldTableCache>
                    </c15:dlblFTEntry>
                  </c15:dlblFieldTable>
                  <c15:showDataLabelsRange val="0"/>
                </c:ext>
                <c:ext xmlns:c16="http://schemas.microsoft.com/office/drawing/2014/chart" uri="{C3380CC4-5D6E-409C-BE32-E72D297353CC}">
                  <c16:uniqueId val="{00000021-1935-49A0-B44D-639F7615130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{33163432-6819-43B0-A2BC-F681F9B09F92}</c15:txfldGUID>
                      <c15:f>Diagramm!$K$57</c15:f>
                      <c15:dlblFieldTableCache>
                        <c:ptCount val="1"/>
                      </c15:dlblFieldTableCache>
                    </c15:dlblFTEntry>
                  </c15:dlblFieldTable>
                  <c15:showDataLabelsRange val="0"/>
                </c:ext>
                <c:ext xmlns:c16="http://schemas.microsoft.com/office/drawing/2014/chart" uri="{C3380CC4-5D6E-409C-BE32-E72D297353CC}">
                  <c16:uniqueId val="{00000022-1935-49A0-B44D-639F7615130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{169EE0CE-188E-4D0B-9C04-4C49D87B5C18}</c15:txfldGUID>
                      <c15:f>Diagramm!$K$58</c15:f>
                      <c15:dlblFieldTableCache>
                        <c:ptCount val="1"/>
                      </c15:dlblFieldTableCache>
                    </c15:dlblFTEntry>
                  </c15:dlblFieldTable>
                  <c15:showDataLabelsRange val="0"/>
                </c:ext>
                <c:ext xmlns:c16="http://schemas.microsoft.com/office/drawing/2014/chart" uri="{C3380CC4-5D6E-409C-BE32-E72D297353CC}">
                  <c16:uniqueId val="{00000023-1935-49A0-B44D-639F7615130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{79431750-E7D4-4496-8DD4-EAE4F864579D}</c15:txfldGUID>
                      <c15:f>Diagramm!$K$59</c15:f>
                      <c15:dlblFieldTableCache>
                        <c:ptCount val="1"/>
                      </c15:dlblFieldTableCache>
                    </c15:dlblFTEntry>
                  </c15:dlblFieldTable>
                  <c15:showDataLabelsRange val="0"/>
                </c:ext>
                <c:ext xmlns:c16="http://schemas.microsoft.com/office/drawing/2014/chart" uri="{C3380CC4-5D6E-409C-BE32-E72D297353CC}">
                  <c16:uniqueId val="{00000024-1935-49A0-B44D-639F7615130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{8E4218A5-8B33-488A-BCBE-D2EF3F77455C}</c15:txfldGUID>
                      <c15:f>Diagramm!$K$60</c15:f>
                      <c15:dlblFieldTableCache>
                        <c:ptCount val="1"/>
                      </c15:dlblFieldTableCache>
                    </c15:dlblFTEntry>
                  </c15:dlblFieldTable>
                  <c15:showDataLabelsRange val="0"/>
                </c:ext>
                <c:ext xmlns:c16="http://schemas.microsoft.com/office/drawing/2014/chart" uri="{C3380CC4-5D6E-409C-BE32-E72D297353CC}">
                  <c16:uniqueId val="{00000025-1935-49A0-B44D-639F7615130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{17D3EE1C-C538-4E7D-AA22-EFE6469343A2}</c15:txfldGUID>
                      <c15:f>Diagramm!$K$61</c15:f>
                      <c15:dlblFieldTableCache>
                        <c:ptCount val="1"/>
                      </c15:dlblFieldTableCache>
                    </c15:dlblFTEntry>
                  </c15:dlblFieldTable>
                  <c15:showDataLabelsRange val="0"/>
                </c:ext>
                <c:ext xmlns:c16="http://schemas.microsoft.com/office/drawing/2014/chart" uri="{C3380CC4-5D6E-409C-BE32-E72D297353CC}">
                  <c16:uniqueId val="{00000026-1935-49A0-B44D-639F7615130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{C98F0A16-42A2-4AFE-9604-7F705B6140C5}</c15:txfldGUID>
                      <c15:f>Diagramm!$K$62</c15:f>
                      <c15:dlblFieldTableCache>
                        <c:ptCount val="1"/>
                      </c15:dlblFieldTableCache>
                    </c15:dlblFTEntry>
                  </c15:dlblFieldTable>
                  <c15:showDataLabelsRange val="0"/>
                </c:ext>
                <c:ext xmlns:c16="http://schemas.microsoft.com/office/drawing/2014/chart" uri="{C3380CC4-5D6E-409C-BE32-E72D297353CC}">
                  <c16:uniqueId val="{00000027-1935-49A0-B44D-639F7615130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{A3D65A84-0765-4F0B-AD4B-49920C1D48D0}</c15:txfldGUID>
                      <c15:f>Diagramm!$K$63</c15:f>
                      <c15:dlblFieldTableCache>
                        <c:ptCount val="1"/>
                      </c15:dlblFieldTableCache>
                    </c15:dlblFTEntry>
                  </c15:dlblFieldTable>
                  <c15:showDataLabelsRange val="0"/>
                </c:ext>
                <c:ext xmlns:c16="http://schemas.microsoft.com/office/drawing/2014/chart" uri="{C3380CC4-5D6E-409C-BE32-E72D297353CC}">
                  <c16:uniqueId val="{00000028-1935-49A0-B44D-639F7615130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{B89AA1E1-3059-4928-902A-FD2FFFFA2C51}</c15:txfldGUID>
                      <c15:f>Diagramm!$K$64</c15:f>
                      <c15:dlblFieldTableCache>
                        <c:ptCount val="1"/>
                      </c15:dlblFieldTableCache>
                    </c15:dlblFTEntry>
                  </c15:dlblFieldTable>
                  <c15:showDataLabelsRange val="0"/>
                </c:ext>
                <c:ext xmlns:c16="http://schemas.microsoft.com/office/drawing/2014/chart" uri="{C3380CC4-5D6E-409C-BE32-E72D297353CC}">
                  <c16:uniqueId val="{00000029-1935-49A0-B44D-639F7615130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{4BB4F7A8-B973-4B39-B657-65B4B3B0724C}</c15:txfldGUID>
                      <c15:f>Diagramm!$K$65</c15:f>
                      <c15:dlblFieldTableCache>
                        <c:ptCount val="1"/>
                      </c15:dlblFieldTableCache>
                    </c15:dlblFTEntry>
                  </c15:dlblFieldTable>
                  <c15:showDataLabelsRange val="0"/>
                </c:ext>
                <c:ext xmlns:c16="http://schemas.microsoft.com/office/drawing/2014/chart" uri="{C3380CC4-5D6E-409C-BE32-E72D297353CC}">
                  <c16:uniqueId val="{0000002A-1935-49A0-B44D-639F7615130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{9ACE90F3-4735-4CFE-AFA9-822BADD0B4DB}</c15:txfldGUID>
                      <c15:f>Diagramm!$K$66</c15:f>
                      <c15:dlblFieldTableCache>
                        <c:ptCount val="1"/>
                      </c15:dlblFieldTableCache>
                    </c15:dlblFTEntry>
                  </c15:dlblFieldTable>
                  <c15:showDataLabelsRange val="0"/>
                </c:ext>
                <c:ext xmlns:c16="http://schemas.microsoft.com/office/drawing/2014/chart" uri="{C3380CC4-5D6E-409C-BE32-E72D297353CC}">
                  <c16:uniqueId val="{0000002B-1935-49A0-B44D-639F7615130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{1E2096F4-C555-4072-9314-6A57489DB402}</c15:txfldGUID>
                      <c15:f>Diagramm!$K$67</c15:f>
                      <c15:dlblFieldTableCache>
                        <c:ptCount val="1"/>
                      </c15:dlblFieldTableCache>
                    </c15:dlblFTEntry>
                  </c15:dlblFieldTable>
                  <c15:showDataLabelsRange val="0"/>
                </c:ext>
                <c:ext xmlns:c16="http://schemas.microsoft.com/office/drawing/2014/chart" uri="{C3380CC4-5D6E-409C-BE32-E72D297353CC}">
                  <c16:uniqueId val="{0000002C-1935-49A0-B44D-639F7615130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935-49A0-B44D-639F7615130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{01DE079E-26A2-43A4-9EE5-DAF4A9C53DD7}</c15:txfldGUID>
                      <c15:f>Diagramm!$J$46</c15:f>
                      <c15:dlblFieldTableCache>
                        <c:ptCount val="1"/>
                      </c15:dlblFieldTableCache>
                    </c15:dlblFTEntry>
                  </c15:dlblFieldTable>
                  <c15:showDataLabelsRange val="0"/>
                </c:ext>
                <c:ext xmlns:c16="http://schemas.microsoft.com/office/drawing/2014/chart" uri="{C3380CC4-5D6E-409C-BE32-E72D297353CC}">
                  <c16:uniqueId val="{0000002E-1935-49A0-B44D-639F7615130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{69FA4335-4367-4961-81F2-156AC23CD4B3}</c15:txfldGUID>
                      <c15:f>Diagramm!$J$47</c15:f>
                      <c15:dlblFieldTableCache>
                        <c:ptCount val="1"/>
                      </c15:dlblFieldTableCache>
                    </c15:dlblFTEntry>
                  </c15:dlblFieldTable>
                  <c15:showDataLabelsRange val="0"/>
                </c:ext>
                <c:ext xmlns:c16="http://schemas.microsoft.com/office/drawing/2014/chart" uri="{C3380CC4-5D6E-409C-BE32-E72D297353CC}">
                  <c16:uniqueId val="{0000002F-1935-49A0-B44D-639F7615130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{AD6E1562-5922-493A-BDA2-D17F64C0FA74}</c15:txfldGUID>
                      <c15:f>Diagramm!$J$48</c15:f>
                      <c15:dlblFieldTableCache>
                        <c:ptCount val="1"/>
                      </c15:dlblFieldTableCache>
                    </c15:dlblFTEntry>
                  </c15:dlblFieldTable>
                  <c15:showDataLabelsRange val="0"/>
                </c:ext>
                <c:ext xmlns:c16="http://schemas.microsoft.com/office/drawing/2014/chart" uri="{C3380CC4-5D6E-409C-BE32-E72D297353CC}">
                  <c16:uniqueId val="{00000030-1935-49A0-B44D-639F7615130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{8676E1D6-5552-443D-AEA4-5C0DA802D878}</c15:txfldGUID>
                      <c15:f>Diagramm!$J$49</c15:f>
                      <c15:dlblFieldTableCache>
                        <c:ptCount val="1"/>
                      </c15:dlblFieldTableCache>
                    </c15:dlblFTEntry>
                  </c15:dlblFieldTable>
                  <c15:showDataLabelsRange val="0"/>
                </c:ext>
                <c:ext xmlns:c16="http://schemas.microsoft.com/office/drawing/2014/chart" uri="{C3380CC4-5D6E-409C-BE32-E72D297353CC}">
                  <c16:uniqueId val="{00000031-1935-49A0-B44D-639F7615130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{461B64B0-55C7-4EE3-BE06-DE45E099B95D}</c15:txfldGUID>
                      <c15:f>Diagramm!$J$50</c15:f>
                      <c15:dlblFieldTableCache>
                        <c:ptCount val="1"/>
                      </c15:dlblFieldTableCache>
                    </c15:dlblFTEntry>
                  </c15:dlblFieldTable>
                  <c15:showDataLabelsRange val="0"/>
                </c:ext>
                <c:ext xmlns:c16="http://schemas.microsoft.com/office/drawing/2014/chart" uri="{C3380CC4-5D6E-409C-BE32-E72D297353CC}">
                  <c16:uniqueId val="{00000032-1935-49A0-B44D-639F7615130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{97DE7F67-098A-4690-BBED-D503CEDAB53C}</c15:txfldGUID>
                      <c15:f>Diagramm!$J$51</c15:f>
                      <c15:dlblFieldTableCache>
                        <c:ptCount val="1"/>
                      </c15:dlblFieldTableCache>
                    </c15:dlblFTEntry>
                  </c15:dlblFieldTable>
                  <c15:showDataLabelsRange val="0"/>
                </c:ext>
                <c:ext xmlns:c16="http://schemas.microsoft.com/office/drawing/2014/chart" uri="{C3380CC4-5D6E-409C-BE32-E72D297353CC}">
                  <c16:uniqueId val="{00000033-1935-49A0-B44D-639F7615130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{4547DE70-A1AD-44A3-9FA8-438A25385813}</c15:txfldGUID>
                      <c15:f>Diagramm!$J$52</c15:f>
                      <c15:dlblFieldTableCache>
                        <c:ptCount val="1"/>
                      </c15:dlblFieldTableCache>
                    </c15:dlblFTEntry>
                  </c15:dlblFieldTable>
                  <c15:showDataLabelsRange val="0"/>
                </c:ext>
                <c:ext xmlns:c16="http://schemas.microsoft.com/office/drawing/2014/chart" uri="{C3380CC4-5D6E-409C-BE32-E72D297353CC}">
                  <c16:uniqueId val="{00000034-1935-49A0-B44D-639F7615130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{DE28E638-BD1C-4B7E-A166-B5CB851F6B0B}</c15:txfldGUID>
                      <c15:f>Diagramm!$J$53</c15:f>
                      <c15:dlblFieldTableCache>
                        <c:ptCount val="1"/>
                      </c15:dlblFieldTableCache>
                    </c15:dlblFTEntry>
                  </c15:dlblFieldTable>
                  <c15:showDataLabelsRange val="0"/>
                </c:ext>
                <c:ext xmlns:c16="http://schemas.microsoft.com/office/drawing/2014/chart" uri="{C3380CC4-5D6E-409C-BE32-E72D297353CC}">
                  <c16:uniqueId val="{00000035-1935-49A0-B44D-639F7615130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{83590A60-16A8-493D-95C1-70BC1565A1DC}</c15:txfldGUID>
                      <c15:f>Diagramm!$J$54</c15:f>
                      <c15:dlblFieldTableCache>
                        <c:ptCount val="1"/>
                      </c15:dlblFieldTableCache>
                    </c15:dlblFTEntry>
                  </c15:dlblFieldTable>
                  <c15:showDataLabelsRange val="0"/>
                </c:ext>
                <c:ext xmlns:c16="http://schemas.microsoft.com/office/drawing/2014/chart" uri="{C3380CC4-5D6E-409C-BE32-E72D297353CC}">
                  <c16:uniqueId val="{00000036-1935-49A0-B44D-639F7615130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{F923E827-68D4-4DFC-B446-9753985A37A5}</c15:txfldGUID>
                      <c15:f>Diagramm!$J$55</c15:f>
                      <c15:dlblFieldTableCache>
                        <c:ptCount val="1"/>
                      </c15:dlblFieldTableCache>
                    </c15:dlblFTEntry>
                  </c15:dlblFieldTable>
                  <c15:showDataLabelsRange val="0"/>
                </c:ext>
                <c:ext xmlns:c16="http://schemas.microsoft.com/office/drawing/2014/chart" uri="{C3380CC4-5D6E-409C-BE32-E72D297353CC}">
                  <c16:uniqueId val="{00000037-1935-49A0-B44D-639F7615130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{62FB3EC4-2881-4D22-AA4C-7391BB7AB8FB}</c15:txfldGUID>
                      <c15:f>Diagramm!$J$56</c15:f>
                      <c15:dlblFieldTableCache>
                        <c:ptCount val="1"/>
                      </c15:dlblFieldTableCache>
                    </c15:dlblFTEntry>
                  </c15:dlblFieldTable>
                  <c15:showDataLabelsRange val="0"/>
                </c:ext>
                <c:ext xmlns:c16="http://schemas.microsoft.com/office/drawing/2014/chart" uri="{C3380CC4-5D6E-409C-BE32-E72D297353CC}">
                  <c16:uniqueId val="{00000038-1935-49A0-B44D-639F7615130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{D6DEE85C-D12B-4DF7-9058-547E7B4A5D6A}</c15:txfldGUID>
                      <c15:f>Diagramm!$J$57</c15:f>
                      <c15:dlblFieldTableCache>
                        <c:ptCount val="1"/>
                      </c15:dlblFieldTableCache>
                    </c15:dlblFTEntry>
                  </c15:dlblFieldTable>
                  <c15:showDataLabelsRange val="0"/>
                </c:ext>
                <c:ext xmlns:c16="http://schemas.microsoft.com/office/drawing/2014/chart" uri="{C3380CC4-5D6E-409C-BE32-E72D297353CC}">
                  <c16:uniqueId val="{00000039-1935-49A0-B44D-639F7615130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{F9F335B3-51A9-4652-9ABF-83C92D6ABFED}</c15:txfldGUID>
                      <c15:f>Diagramm!$J$58</c15:f>
                      <c15:dlblFieldTableCache>
                        <c:ptCount val="1"/>
                      </c15:dlblFieldTableCache>
                    </c15:dlblFTEntry>
                  </c15:dlblFieldTable>
                  <c15:showDataLabelsRange val="0"/>
                </c:ext>
                <c:ext xmlns:c16="http://schemas.microsoft.com/office/drawing/2014/chart" uri="{C3380CC4-5D6E-409C-BE32-E72D297353CC}">
                  <c16:uniqueId val="{0000003A-1935-49A0-B44D-639F7615130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{333EC8EA-7712-4AFF-A6AB-036BC87F1B58}</c15:txfldGUID>
                      <c15:f>Diagramm!$J$59</c15:f>
                      <c15:dlblFieldTableCache>
                        <c:ptCount val="1"/>
                      </c15:dlblFieldTableCache>
                    </c15:dlblFTEntry>
                  </c15:dlblFieldTable>
                  <c15:showDataLabelsRange val="0"/>
                </c:ext>
                <c:ext xmlns:c16="http://schemas.microsoft.com/office/drawing/2014/chart" uri="{C3380CC4-5D6E-409C-BE32-E72D297353CC}">
                  <c16:uniqueId val="{0000003B-1935-49A0-B44D-639F7615130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{70F03EAD-1B0B-416E-B186-3F4EF565A765}</c15:txfldGUID>
                      <c15:f>Diagramm!$J$60</c15:f>
                      <c15:dlblFieldTableCache>
                        <c:ptCount val="1"/>
                      </c15:dlblFieldTableCache>
                    </c15:dlblFTEntry>
                  </c15:dlblFieldTable>
                  <c15:showDataLabelsRange val="0"/>
                </c:ext>
                <c:ext xmlns:c16="http://schemas.microsoft.com/office/drawing/2014/chart" uri="{C3380CC4-5D6E-409C-BE32-E72D297353CC}">
                  <c16:uniqueId val="{0000003C-1935-49A0-B44D-639F7615130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{51CD61EC-2746-4596-A6DB-ECDE42C94736}</c15:txfldGUID>
                      <c15:f>Diagramm!$J$61</c15:f>
                      <c15:dlblFieldTableCache>
                        <c:ptCount val="1"/>
                      </c15:dlblFieldTableCache>
                    </c15:dlblFTEntry>
                  </c15:dlblFieldTable>
                  <c15:showDataLabelsRange val="0"/>
                </c:ext>
                <c:ext xmlns:c16="http://schemas.microsoft.com/office/drawing/2014/chart" uri="{C3380CC4-5D6E-409C-BE32-E72D297353CC}">
                  <c16:uniqueId val="{0000003D-1935-49A0-B44D-639F7615130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{1F0AF28E-AB4F-4B23-A521-83059B6C37F0}</c15:txfldGUID>
                      <c15:f>Diagramm!$J$62</c15:f>
                      <c15:dlblFieldTableCache>
                        <c:ptCount val="1"/>
                      </c15:dlblFieldTableCache>
                    </c15:dlblFTEntry>
                  </c15:dlblFieldTable>
                  <c15:showDataLabelsRange val="0"/>
                </c:ext>
                <c:ext xmlns:c16="http://schemas.microsoft.com/office/drawing/2014/chart" uri="{C3380CC4-5D6E-409C-BE32-E72D297353CC}">
                  <c16:uniqueId val="{0000003E-1935-49A0-B44D-639F7615130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{03F5BEDF-9DEF-42C8-9BE5-8F7B5C38BA95}</c15:txfldGUID>
                      <c15:f>Diagramm!$J$63</c15:f>
                      <c15:dlblFieldTableCache>
                        <c:ptCount val="1"/>
                      </c15:dlblFieldTableCache>
                    </c15:dlblFTEntry>
                  </c15:dlblFieldTable>
                  <c15:showDataLabelsRange val="0"/>
                </c:ext>
                <c:ext xmlns:c16="http://schemas.microsoft.com/office/drawing/2014/chart" uri="{C3380CC4-5D6E-409C-BE32-E72D297353CC}">
                  <c16:uniqueId val="{0000003F-1935-49A0-B44D-639F7615130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{7C3B1A59-627D-4866-AA50-794DE48707E3}</c15:txfldGUID>
                      <c15:f>Diagramm!$J$64</c15:f>
                      <c15:dlblFieldTableCache>
                        <c:ptCount val="1"/>
                      </c15:dlblFieldTableCache>
                    </c15:dlblFTEntry>
                  </c15:dlblFieldTable>
                  <c15:showDataLabelsRange val="0"/>
                </c:ext>
                <c:ext xmlns:c16="http://schemas.microsoft.com/office/drawing/2014/chart" uri="{C3380CC4-5D6E-409C-BE32-E72D297353CC}">
                  <c16:uniqueId val="{00000040-1935-49A0-B44D-639F7615130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{77D66870-9D22-4D9B-B25C-C3697A3382C3}</c15:txfldGUID>
                      <c15:f>Diagramm!$J$65</c15:f>
                      <c15:dlblFieldTableCache>
                        <c:ptCount val="1"/>
                      </c15:dlblFieldTableCache>
                    </c15:dlblFTEntry>
                  </c15:dlblFieldTable>
                  <c15:showDataLabelsRange val="0"/>
                </c:ext>
                <c:ext xmlns:c16="http://schemas.microsoft.com/office/drawing/2014/chart" uri="{C3380CC4-5D6E-409C-BE32-E72D297353CC}">
                  <c16:uniqueId val="{00000041-1935-49A0-B44D-639F7615130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{29D553C6-64EE-440E-90F8-DE929006B29B}</c15:txfldGUID>
                      <c15:f>Diagramm!$J$66</c15:f>
                      <c15:dlblFieldTableCache>
                        <c:ptCount val="1"/>
                      </c15:dlblFieldTableCache>
                    </c15:dlblFTEntry>
                  </c15:dlblFieldTable>
                  <c15:showDataLabelsRange val="0"/>
                </c:ext>
                <c:ext xmlns:c16="http://schemas.microsoft.com/office/drawing/2014/chart" uri="{C3380CC4-5D6E-409C-BE32-E72D297353CC}">
                  <c16:uniqueId val="{00000042-1935-49A0-B44D-639F7615130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{F85D79A0-B1A3-49EA-B9D8-96F53C873F2B}</c15:txfldGUID>
                      <c15:f>Diagramm!$J$67</c15:f>
                      <c15:dlblFieldTableCache>
                        <c:ptCount val="1"/>
                      </c15:dlblFieldTableCache>
                    </c15:dlblFTEntry>
                  </c15:dlblFieldTable>
                  <c15:showDataLabelsRange val="0"/>
                </c:ext>
                <c:ext xmlns:c16="http://schemas.microsoft.com/office/drawing/2014/chart" uri="{C3380CC4-5D6E-409C-BE32-E72D297353CC}">
                  <c16:uniqueId val="{00000043-1935-49A0-B44D-639F7615130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935-49A0-B44D-639F7615130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EE-497F-8F9D-4B19B7E4AB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EE-497F-8F9D-4B19B7E4AB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EE-497F-8F9D-4B19B7E4AB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EE-497F-8F9D-4B19B7E4AB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EE-497F-8F9D-4B19B7E4AB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EE-497F-8F9D-4B19B7E4AB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EE-497F-8F9D-4B19B7E4AB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EE-497F-8F9D-4B19B7E4AB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EE-497F-8F9D-4B19B7E4AB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EE-497F-8F9D-4B19B7E4AB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CEE-497F-8F9D-4B19B7E4AB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EE-497F-8F9D-4B19B7E4AB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CEE-497F-8F9D-4B19B7E4AB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CEE-497F-8F9D-4B19B7E4AB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CEE-497F-8F9D-4B19B7E4AB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CEE-497F-8F9D-4B19B7E4AB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CEE-497F-8F9D-4B19B7E4AB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CEE-497F-8F9D-4B19B7E4AB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CEE-497F-8F9D-4B19B7E4AB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CEE-497F-8F9D-4B19B7E4AB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CEE-497F-8F9D-4B19B7E4AB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CEE-497F-8F9D-4B19B7E4AB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CEE-497F-8F9D-4B19B7E4AB9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CEE-497F-8F9D-4B19B7E4AB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CEE-497F-8F9D-4B19B7E4AB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CEE-497F-8F9D-4B19B7E4AB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CEE-497F-8F9D-4B19B7E4AB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CEE-497F-8F9D-4B19B7E4AB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CEE-497F-8F9D-4B19B7E4AB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CEE-497F-8F9D-4B19B7E4AB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CEE-497F-8F9D-4B19B7E4AB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CEE-497F-8F9D-4B19B7E4AB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CEE-497F-8F9D-4B19B7E4AB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CEE-497F-8F9D-4B19B7E4AB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CEE-497F-8F9D-4B19B7E4AB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CEE-497F-8F9D-4B19B7E4AB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CEE-497F-8F9D-4B19B7E4AB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CEE-497F-8F9D-4B19B7E4AB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CEE-497F-8F9D-4B19B7E4AB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CEE-497F-8F9D-4B19B7E4AB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CEE-497F-8F9D-4B19B7E4AB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CEE-497F-8F9D-4B19B7E4AB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CEE-497F-8F9D-4B19B7E4AB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CEE-497F-8F9D-4B19B7E4AB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CEE-497F-8F9D-4B19B7E4AB9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CEE-497F-8F9D-4B19B7E4AB9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CEE-497F-8F9D-4B19B7E4AB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CEE-497F-8F9D-4B19B7E4AB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CEE-497F-8F9D-4B19B7E4AB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CEE-497F-8F9D-4B19B7E4AB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CEE-497F-8F9D-4B19B7E4AB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CEE-497F-8F9D-4B19B7E4AB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CEE-497F-8F9D-4B19B7E4AB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CEE-497F-8F9D-4B19B7E4AB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CEE-497F-8F9D-4B19B7E4AB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CEE-497F-8F9D-4B19B7E4AB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CEE-497F-8F9D-4B19B7E4AB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CEE-497F-8F9D-4B19B7E4AB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CEE-497F-8F9D-4B19B7E4AB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CEE-497F-8F9D-4B19B7E4AB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CEE-497F-8F9D-4B19B7E4AB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CEE-497F-8F9D-4B19B7E4AB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CEE-497F-8F9D-4B19B7E4AB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CEE-497F-8F9D-4B19B7E4AB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CEE-497F-8F9D-4B19B7E4AB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CEE-497F-8F9D-4B19B7E4AB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CEE-497F-8F9D-4B19B7E4AB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CEE-497F-8F9D-4B19B7E4AB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CEE-497F-8F9D-4B19B7E4AB9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101.87790811066841</c:v>
                </c:pt>
                <c:pt idx="2">
                  <c:v>102.62461341283331</c:v>
                </c:pt>
                <c:pt idx="3">
                  <c:v>100.18110389791313</c:v>
                </c:pt>
                <c:pt idx="4">
                  <c:v>100.28976623666099</c:v>
                </c:pt>
                <c:pt idx="5">
                  <c:v>101.53520381154051</c:v>
                </c:pt>
                <c:pt idx="6">
                  <c:v>102.3989300938954</c:v>
                </c:pt>
                <c:pt idx="7">
                  <c:v>100.70769830876823</c:v>
                </c:pt>
                <c:pt idx="8">
                  <c:v>100.84700899947062</c:v>
                </c:pt>
                <c:pt idx="9">
                  <c:v>101.38753447939595</c:v>
                </c:pt>
                <c:pt idx="10">
                  <c:v>102.64133069571758</c:v>
                </c:pt>
                <c:pt idx="11">
                  <c:v>100.90830570337968</c:v>
                </c:pt>
                <c:pt idx="12">
                  <c:v>100.70769830876823</c:v>
                </c:pt>
                <c:pt idx="13">
                  <c:v>102.31255746565992</c:v>
                </c:pt>
                <c:pt idx="14">
                  <c:v>103.58028475105179</c:v>
                </c:pt>
                <c:pt idx="15">
                  <c:v>102.26240561700706</c:v>
                </c:pt>
                <c:pt idx="16">
                  <c:v>101.95034966983367</c:v>
                </c:pt>
                <c:pt idx="17">
                  <c:v>103.21529074141149</c:v>
                </c:pt>
                <c:pt idx="18">
                  <c:v>104.35485219135717</c:v>
                </c:pt>
                <c:pt idx="19">
                  <c:v>102.86422780084143</c:v>
                </c:pt>
                <c:pt idx="20">
                  <c:v>102.41564737677969</c:v>
                </c:pt>
                <c:pt idx="21">
                  <c:v>102.17324677495752</c:v>
                </c:pt>
                <c:pt idx="22">
                  <c:v>103.58028475105179</c:v>
                </c:pt>
                <c:pt idx="23">
                  <c:v>102.06458443620963</c:v>
                </c:pt>
                <c:pt idx="24">
                  <c:v>101.65501100554457</c:v>
                </c:pt>
              </c:numCache>
            </c:numRef>
          </c:val>
          <c:smooth val="0"/>
          <c:extLst>
            <c:ext xmlns:c16="http://schemas.microsoft.com/office/drawing/2014/chart" uri="{C3380CC4-5D6E-409C-BE32-E72D297353CC}">
              <c16:uniqueId val="{00000000-1795-4A66-85B2-843E0D8459B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106.41025641025641</c:v>
                </c:pt>
                <c:pt idx="2">
                  <c:v>112.22222222222223</c:v>
                </c:pt>
                <c:pt idx="3">
                  <c:v>107.26495726495726</c:v>
                </c:pt>
                <c:pt idx="4">
                  <c:v>100.59829059829059</c:v>
                </c:pt>
                <c:pt idx="5">
                  <c:v>94.700854700854691</c:v>
                </c:pt>
                <c:pt idx="6">
                  <c:v>95.897435897435898</c:v>
                </c:pt>
                <c:pt idx="7">
                  <c:v>95.726495726495727</c:v>
                </c:pt>
                <c:pt idx="8">
                  <c:v>94.273504273504273</c:v>
                </c:pt>
                <c:pt idx="9">
                  <c:v>97.606837606837601</c:v>
                </c:pt>
                <c:pt idx="10">
                  <c:v>97.777777777777771</c:v>
                </c:pt>
                <c:pt idx="11">
                  <c:v>97.606837606837601</c:v>
                </c:pt>
                <c:pt idx="12">
                  <c:v>97.26495726495726</c:v>
                </c:pt>
                <c:pt idx="13">
                  <c:v>107.94871794871794</c:v>
                </c:pt>
                <c:pt idx="14">
                  <c:v>111.88034188034189</c:v>
                </c:pt>
                <c:pt idx="15">
                  <c:v>108.11965811965811</c:v>
                </c:pt>
                <c:pt idx="16">
                  <c:v>107.52136752136752</c:v>
                </c:pt>
                <c:pt idx="17">
                  <c:v>116.4957264957265</c:v>
                </c:pt>
                <c:pt idx="18">
                  <c:v>124.35897435897436</c:v>
                </c:pt>
                <c:pt idx="19">
                  <c:v>121.88034188034189</c:v>
                </c:pt>
                <c:pt idx="20">
                  <c:v>119.05982905982906</c:v>
                </c:pt>
                <c:pt idx="21">
                  <c:v>129.40170940170941</c:v>
                </c:pt>
                <c:pt idx="22">
                  <c:v>137.52136752136752</c:v>
                </c:pt>
                <c:pt idx="23">
                  <c:v>136.92307692307693</c:v>
                </c:pt>
                <c:pt idx="24">
                  <c:v>130.68376068376068</c:v>
                </c:pt>
              </c:numCache>
            </c:numRef>
          </c:val>
          <c:smooth val="0"/>
          <c:extLst>
            <c:ext xmlns:c16="http://schemas.microsoft.com/office/drawing/2014/chart" uri="{C3380CC4-5D6E-409C-BE32-E72D297353CC}">
              <c16:uniqueId val="{00000001-1795-4A66-85B2-843E0D8459B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99.352678571428584</c:v>
                </c:pt>
                <c:pt idx="2">
                  <c:v>98.794642857142861</c:v>
                </c:pt>
                <c:pt idx="3">
                  <c:v>98.102678571428569</c:v>
                </c:pt>
                <c:pt idx="4">
                  <c:v>94.196428571428569</c:v>
                </c:pt>
                <c:pt idx="5">
                  <c:v>83.861607142857139</c:v>
                </c:pt>
                <c:pt idx="6">
                  <c:v>83.236607142857139</c:v>
                </c:pt>
                <c:pt idx="7">
                  <c:v>82.96875</c:v>
                </c:pt>
                <c:pt idx="8">
                  <c:v>83.4375</c:v>
                </c:pt>
                <c:pt idx="9">
                  <c:v>79.308035714285722</c:v>
                </c:pt>
                <c:pt idx="10">
                  <c:v>79.620535714285708</c:v>
                </c:pt>
                <c:pt idx="11">
                  <c:v>76.986607142857139</c:v>
                </c:pt>
                <c:pt idx="12">
                  <c:v>78.482142857142861</c:v>
                </c:pt>
                <c:pt idx="13">
                  <c:v>79.464285714285708</c:v>
                </c:pt>
                <c:pt idx="14">
                  <c:v>79.352678571428569</c:v>
                </c:pt>
                <c:pt idx="15">
                  <c:v>77.1875</c:v>
                </c:pt>
                <c:pt idx="16">
                  <c:v>76.584821428571431</c:v>
                </c:pt>
                <c:pt idx="17">
                  <c:v>79.955357142857139</c:v>
                </c:pt>
                <c:pt idx="18">
                  <c:v>77.455357142857139</c:v>
                </c:pt>
                <c:pt idx="19">
                  <c:v>77.745535714285722</c:v>
                </c:pt>
                <c:pt idx="20">
                  <c:v>77.03125</c:v>
                </c:pt>
                <c:pt idx="21">
                  <c:v>78.973214285714292</c:v>
                </c:pt>
                <c:pt idx="22">
                  <c:v>78.125</c:v>
                </c:pt>
                <c:pt idx="23">
                  <c:v>76.830357142857139</c:v>
                </c:pt>
                <c:pt idx="24">
                  <c:v>74.040178571428569</c:v>
                </c:pt>
              </c:numCache>
            </c:numRef>
          </c:val>
          <c:smooth val="0"/>
          <c:extLst>
            <c:ext xmlns:c16="http://schemas.microsoft.com/office/drawing/2014/chart" uri="{C3380CC4-5D6E-409C-BE32-E72D297353CC}">
              <c16:uniqueId val="{00000002-1795-4A66-85B2-843E0D8459B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795-4A66-85B2-843E0D8459BE}"/>
                </c:ext>
              </c:extLst>
            </c:dLbl>
            <c:dLbl>
              <c:idx val="1"/>
              <c:delete val="1"/>
              <c:extLst>
                <c:ext xmlns:c15="http://schemas.microsoft.com/office/drawing/2012/chart" uri="{CE6537A1-D6FC-4f65-9D91-7224C49458BB}"/>
                <c:ext xmlns:c16="http://schemas.microsoft.com/office/drawing/2014/chart" uri="{C3380CC4-5D6E-409C-BE32-E72D297353CC}">
                  <c16:uniqueId val="{00000004-1795-4A66-85B2-843E0D8459BE}"/>
                </c:ext>
              </c:extLst>
            </c:dLbl>
            <c:dLbl>
              <c:idx val="2"/>
              <c:delete val="1"/>
              <c:extLst>
                <c:ext xmlns:c15="http://schemas.microsoft.com/office/drawing/2012/chart" uri="{CE6537A1-D6FC-4f65-9D91-7224C49458BB}"/>
                <c:ext xmlns:c16="http://schemas.microsoft.com/office/drawing/2014/chart" uri="{C3380CC4-5D6E-409C-BE32-E72D297353CC}">
                  <c16:uniqueId val="{00000005-1795-4A66-85B2-843E0D8459BE}"/>
                </c:ext>
              </c:extLst>
            </c:dLbl>
            <c:dLbl>
              <c:idx val="3"/>
              <c:delete val="1"/>
              <c:extLst>
                <c:ext xmlns:c15="http://schemas.microsoft.com/office/drawing/2012/chart" uri="{CE6537A1-D6FC-4f65-9D91-7224C49458BB}"/>
                <c:ext xmlns:c16="http://schemas.microsoft.com/office/drawing/2014/chart" uri="{C3380CC4-5D6E-409C-BE32-E72D297353CC}">
                  <c16:uniqueId val="{00000006-1795-4A66-85B2-843E0D8459BE}"/>
                </c:ext>
              </c:extLst>
            </c:dLbl>
            <c:dLbl>
              <c:idx val="4"/>
              <c:delete val="1"/>
              <c:extLst>
                <c:ext xmlns:c15="http://schemas.microsoft.com/office/drawing/2012/chart" uri="{CE6537A1-D6FC-4f65-9D91-7224C49458BB}"/>
                <c:ext xmlns:c16="http://schemas.microsoft.com/office/drawing/2014/chart" uri="{C3380CC4-5D6E-409C-BE32-E72D297353CC}">
                  <c16:uniqueId val="{00000007-1795-4A66-85B2-843E0D8459BE}"/>
                </c:ext>
              </c:extLst>
            </c:dLbl>
            <c:dLbl>
              <c:idx val="5"/>
              <c:delete val="1"/>
              <c:extLst>
                <c:ext xmlns:c15="http://schemas.microsoft.com/office/drawing/2012/chart" uri="{CE6537A1-D6FC-4f65-9D91-7224C49458BB}"/>
                <c:ext xmlns:c16="http://schemas.microsoft.com/office/drawing/2014/chart" uri="{C3380CC4-5D6E-409C-BE32-E72D297353CC}">
                  <c16:uniqueId val="{00000008-1795-4A66-85B2-843E0D8459BE}"/>
                </c:ext>
              </c:extLst>
            </c:dLbl>
            <c:dLbl>
              <c:idx val="6"/>
              <c:delete val="1"/>
              <c:extLst>
                <c:ext xmlns:c15="http://schemas.microsoft.com/office/drawing/2012/chart" uri="{CE6537A1-D6FC-4f65-9D91-7224C49458BB}"/>
                <c:ext xmlns:c16="http://schemas.microsoft.com/office/drawing/2014/chart" uri="{C3380CC4-5D6E-409C-BE32-E72D297353CC}">
                  <c16:uniqueId val="{00000009-1795-4A66-85B2-843E0D8459BE}"/>
                </c:ext>
              </c:extLst>
            </c:dLbl>
            <c:dLbl>
              <c:idx val="7"/>
              <c:delete val="1"/>
              <c:extLst>
                <c:ext xmlns:c15="http://schemas.microsoft.com/office/drawing/2012/chart" uri="{CE6537A1-D6FC-4f65-9D91-7224C49458BB}"/>
                <c:ext xmlns:c16="http://schemas.microsoft.com/office/drawing/2014/chart" uri="{C3380CC4-5D6E-409C-BE32-E72D297353CC}">
                  <c16:uniqueId val="{0000000A-1795-4A66-85B2-843E0D8459BE}"/>
                </c:ext>
              </c:extLst>
            </c:dLbl>
            <c:dLbl>
              <c:idx val="8"/>
              <c:delete val="1"/>
              <c:extLst>
                <c:ext xmlns:c15="http://schemas.microsoft.com/office/drawing/2012/chart" uri="{CE6537A1-D6FC-4f65-9D91-7224C49458BB}"/>
                <c:ext xmlns:c16="http://schemas.microsoft.com/office/drawing/2014/chart" uri="{C3380CC4-5D6E-409C-BE32-E72D297353CC}">
                  <c16:uniqueId val="{0000000B-1795-4A66-85B2-843E0D8459BE}"/>
                </c:ext>
              </c:extLst>
            </c:dLbl>
            <c:dLbl>
              <c:idx val="9"/>
              <c:delete val="1"/>
              <c:extLst>
                <c:ext xmlns:c15="http://schemas.microsoft.com/office/drawing/2012/chart" uri="{CE6537A1-D6FC-4f65-9D91-7224C49458BB}"/>
                <c:ext xmlns:c16="http://schemas.microsoft.com/office/drawing/2014/chart" uri="{C3380CC4-5D6E-409C-BE32-E72D297353CC}">
                  <c16:uniqueId val="{0000000C-1795-4A66-85B2-843E0D8459BE}"/>
                </c:ext>
              </c:extLst>
            </c:dLbl>
            <c:dLbl>
              <c:idx val="10"/>
              <c:delete val="1"/>
              <c:extLst>
                <c:ext xmlns:c15="http://schemas.microsoft.com/office/drawing/2012/chart" uri="{CE6537A1-D6FC-4f65-9D91-7224C49458BB}"/>
                <c:ext xmlns:c16="http://schemas.microsoft.com/office/drawing/2014/chart" uri="{C3380CC4-5D6E-409C-BE32-E72D297353CC}">
                  <c16:uniqueId val="{0000000D-1795-4A66-85B2-843E0D8459BE}"/>
                </c:ext>
              </c:extLst>
            </c:dLbl>
            <c:dLbl>
              <c:idx val="11"/>
              <c:delete val="1"/>
              <c:extLst>
                <c:ext xmlns:c15="http://schemas.microsoft.com/office/drawing/2012/chart" uri="{CE6537A1-D6FC-4f65-9D91-7224C49458BB}"/>
                <c:ext xmlns:c16="http://schemas.microsoft.com/office/drawing/2014/chart" uri="{C3380CC4-5D6E-409C-BE32-E72D297353CC}">
                  <c16:uniqueId val="{0000000E-1795-4A66-85B2-843E0D8459BE}"/>
                </c:ext>
              </c:extLst>
            </c:dLbl>
            <c:dLbl>
              <c:idx val="12"/>
              <c:delete val="1"/>
              <c:extLst>
                <c:ext xmlns:c15="http://schemas.microsoft.com/office/drawing/2012/chart" uri="{CE6537A1-D6FC-4f65-9D91-7224C49458BB}"/>
                <c:ext xmlns:c16="http://schemas.microsoft.com/office/drawing/2014/chart" uri="{C3380CC4-5D6E-409C-BE32-E72D297353CC}">
                  <c16:uniqueId val="{0000000F-1795-4A66-85B2-843E0D8459B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795-4A66-85B2-843E0D8459BE}"/>
                </c:ext>
              </c:extLst>
            </c:dLbl>
            <c:dLbl>
              <c:idx val="14"/>
              <c:delete val="1"/>
              <c:extLst>
                <c:ext xmlns:c15="http://schemas.microsoft.com/office/drawing/2012/chart" uri="{CE6537A1-D6FC-4f65-9D91-7224C49458BB}"/>
                <c:ext xmlns:c16="http://schemas.microsoft.com/office/drawing/2014/chart" uri="{C3380CC4-5D6E-409C-BE32-E72D297353CC}">
                  <c16:uniqueId val="{00000011-1795-4A66-85B2-843E0D8459BE}"/>
                </c:ext>
              </c:extLst>
            </c:dLbl>
            <c:dLbl>
              <c:idx val="15"/>
              <c:delete val="1"/>
              <c:extLst>
                <c:ext xmlns:c15="http://schemas.microsoft.com/office/drawing/2012/chart" uri="{CE6537A1-D6FC-4f65-9D91-7224C49458BB}"/>
                <c:ext xmlns:c16="http://schemas.microsoft.com/office/drawing/2014/chart" uri="{C3380CC4-5D6E-409C-BE32-E72D297353CC}">
                  <c16:uniqueId val="{00000012-1795-4A66-85B2-843E0D8459BE}"/>
                </c:ext>
              </c:extLst>
            </c:dLbl>
            <c:dLbl>
              <c:idx val="16"/>
              <c:delete val="1"/>
              <c:extLst>
                <c:ext xmlns:c15="http://schemas.microsoft.com/office/drawing/2012/chart" uri="{CE6537A1-D6FC-4f65-9D91-7224C49458BB}"/>
                <c:ext xmlns:c16="http://schemas.microsoft.com/office/drawing/2014/chart" uri="{C3380CC4-5D6E-409C-BE32-E72D297353CC}">
                  <c16:uniqueId val="{00000013-1795-4A66-85B2-843E0D8459BE}"/>
                </c:ext>
              </c:extLst>
            </c:dLbl>
            <c:dLbl>
              <c:idx val="17"/>
              <c:delete val="1"/>
              <c:extLst>
                <c:ext xmlns:c15="http://schemas.microsoft.com/office/drawing/2012/chart" uri="{CE6537A1-D6FC-4f65-9D91-7224C49458BB}"/>
                <c:ext xmlns:c16="http://schemas.microsoft.com/office/drawing/2014/chart" uri="{C3380CC4-5D6E-409C-BE32-E72D297353CC}">
                  <c16:uniqueId val="{00000014-1795-4A66-85B2-843E0D8459BE}"/>
                </c:ext>
              </c:extLst>
            </c:dLbl>
            <c:dLbl>
              <c:idx val="18"/>
              <c:delete val="1"/>
              <c:extLst>
                <c:ext xmlns:c15="http://schemas.microsoft.com/office/drawing/2012/chart" uri="{CE6537A1-D6FC-4f65-9D91-7224C49458BB}"/>
                <c:ext xmlns:c16="http://schemas.microsoft.com/office/drawing/2014/chart" uri="{C3380CC4-5D6E-409C-BE32-E72D297353CC}">
                  <c16:uniqueId val="{00000015-1795-4A66-85B2-843E0D8459BE}"/>
                </c:ext>
              </c:extLst>
            </c:dLbl>
            <c:dLbl>
              <c:idx val="19"/>
              <c:delete val="1"/>
              <c:extLst>
                <c:ext xmlns:c15="http://schemas.microsoft.com/office/drawing/2012/chart" uri="{CE6537A1-D6FC-4f65-9D91-7224C49458BB}"/>
                <c:ext xmlns:c16="http://schemas.microsoft.com/office/drawing/2014/chart" uri="{C3380CC4-5D6E-409C-BE32-E72D297353CC}">
                  <c16:uniqueId val="{00000016-1795-4A66-85B2-843E0D8459BE}"/>
                </c:ext>
              </c:extLst>
            </c:dLbl>
            <c:dLbl>
              <c:idx val="20"/>
              <c:delete val="1"/>
              <c:extLst>
                <c:ext xmlns:c15="http://schemas.microsoft.com/office/drawing/2012/chart" uri="{CE6537A1-D6FC-4f65-9D91-7224C49458BB}"/>
                <c:ext xmlns:c16="http://schemas.microsoft.com/office/drawing/2014/chart" uri="{C3380CC4-5D6E-409C-BE32-E72D297353CC}">
                  <c16:uniqueId val="{00000017-1795-4A66-85B2-843E0D8459BE}"/>
                </c:ext>
              </c:extLst>
            </c:dLbl>
            <c:dLbl>
              <c:idx val="21"/>
              <c:delete val="1"/>
              <c:extLst>
                <c:ext xmlns:c15="http://schemas.microsoft.com/office/drawing/2012/chart" uri="{CE6537A1-D6FC-4f65-9D91-7224C49458BB}"/>
                <c:ext xmlns:c16="http://schemas.microsoft.com/office/drawing/2014/chart" uri="{C3380CC4-5D6E-409C-BE32-E72D297353CC}">
                  <c16:uniqueId val="{00000018-1795-4A66-85B2-843E0D8459BE}"/>
                </c:ext>
              </c:extLst>
            </c:dLbl>
            <c:dLbl>
              <c:idx val="22"/>
              <c:delete val="1"/>
              <c:extLst>
                <c:ext xmlns:c15="http://schemas.microsoft.com/office/drawing/2012/chart" uri="{CE6537A1-D6FC-4f65-9D91-7224C49458BB}"/>
                <c:ext xmlns:c16="http://schemas.microsoft.com/office/drawing/2014/chart" uri="{C3380CC4-5D6E-409C-BE32-E72D297353CC}">
                  <c16:uniqueId val="{00000019-1795-4A66-85B2-843E0D8459BE}"/>
                </c:ext>
              </c:extLst>
            </c:dLbl>
            <c:dLbl>
              <c:idx val="23"/>
              <c:delete val="1"/>
              <c:extLst>
                <c:ext xmlns:c15="http://schemas.microsoft.com/office/drawing/2012/chart" uri="{CE6537A1-D6FC-4f65-9D91-7224C49458BB}"/>
                <c:ext xmlns:c16="http://schemas.microsoft.com/office/drawing/2014/chart" uri="{C3380CC4-5D6E-409C-BE32-E72D297353CC}">
                  <c16:uniqueId val="{0000001A-1795-4A66-85B2-843E0D8459BE}"/>
                </c:ext>
              </c:extLst>
            </c:dLbl>
            <c:dLbl>
              <c:idx val="24"/>
              <c:delete val="1"/>
              <c:extLst>
                <c:ext xmlns:c15="http://schemas.microsoft.com/office/drawing/2012/chart" uri="{CE6537A1-D6FC-4f65-9D91-7224C49458BB}"/>
                <c:ext xmlns:c16="http://schemas.microsoft.com/office/drawing/2014/chart" uri="{C3380CC4-5D6E-409C-BE32-E72D297353CC}">
                  <c16:uniqueId val="{0000001B-1795-4A66-85B2-843E0D8459B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795-4A66-85B2-843E0D8459B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Spree-Neiße (12071)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36485</v>
      </c>
      <c r="F11" s="238">
        <v>36632</v>
      </c>
      <c r="G11" s="238">
        <v>37176</v>
      </c>
      <c r="H11" s="238">
        <v>36671</v>
      </c>
      <c r="I11" s="265">
        <v>36758</v>
      </c>
      <c r="J11" s="263">
        <v>-273</v>
      </c>
      <c r="K11" s="266">
        <v>-0.74269546765329997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14.249691654104426</v>
      </c>
      <c r="E13" s="115">
        <v>5199</v>
      </c>
      <c r="F13" s="114">
        <v>5190</v>
      </c>
      <c r="G13" s="114">
        <v>5398</v>
      </c>
      <c r="H13" s="114">
        <v>5321</v>
      </c>
      <c r="I13" s="140">
        <v>5173</v>
      </c>
      <c r="J13" s="115">
        <v>26</v>
      </c>
      <c r="K13" s="116">
        <v>0.50260970423352025</v>
      </c>
    </row>
    <row r="14" spans="1:255" ht="14.1" customHeight="1" x14ac:dyDescent="0.2">
      <c r="A14" s="306" t="s">
        <v>230</v>
      </c>
      <c r="B14" s="307"/>
      <c r="C14" s="308"/>
      <c r="D14" s="113">
        <v>67.597642866931622</v>
      </c>
      <c r="E14" s="115">
        <v>24663</v>
      </c>
      <c r="F14" s="114">
        <v>24762</v>
      </c>
      <c r="G14" s="114">
        <v>25041</v>
      </c>
      <c r="H14" s="114">
        <v>24679</v>
      </c>
      <c r="I14" s="140">
        <v>24853</v>
      </c>
      <c r="J14" s="115">
        <v>-190</v>
      </c>
      <c r="K14" s="116">
        <v>-0.76449523196394797</v>
      </c>
    </row>
    <row r="15" spans="1:255" ht="14.1" customHeight="1" x14ac:dyDescent="0.2">
      <c r="A15" s="306" t="s">
        <v>231</v>
      </c>
      <c r="B15" s="307"/>
      <c r="C15" s="308"/>
      <c r="D15" s="113">
        <v>10.195970946964506</v>
      </c>
      <c r="E15" s="115">
        <v>3720</v>
      </c>
      <c r="F15" s="114">
        <v>3754</v>
      </c>
      <c r="G15" s="114">
        <v>3779</v>
      </c>
      <c r="H15" s="114">
        <v>3741</v>
      </c>
      <c r="I15" s="140">
        <v>3727</v>
      </c>
      <c r="J15" s="115">
        <v>-7</v>
      </c>
      <c r="K15" s="116">
        <v>-0.18781862087469814</v>
      </c>
    </row>
    <row r="16" spans="1:255" ht="14.1" customHeight="1" x14ac:dyDescent="0.2">
      <c r="A16" s="306" t="s">
        <v>232</v>
      </c>
      <c r="B16" s="307"/>
      <c r="C16" s="308"/>
      <c r="D16" s="113">
        <v>7.9566945319994522</v>
      </c>
      <c r="E16" s="115">
        <v>2903</v>
      </c>
      <c r="F16" s="114">
        <v>2926</v>
      </c>
      <c r="G16" s="114">
        <v>2958</v>
      </c>
      <c r="H16" s="114">
        <v>2930</v>
      </c>
      <c r="I16" s="140">
        <v>3005</v>
      </c>
      <c r="J16" s="115">
        <v>-102</v>
      </c>
      <c r="K16" s="116">
        <v>-3.394342762063228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1.9514869124297656</v>
      </c>
      <c r="E18" s="115">
        <v>712</v>
      </c>
      <c r="F18" s="114">
        <v>711</v>
      </c>
      <c r="G18" s="114">
        <v>837</v>
      </c>
      <c r="H18" s="114">
        <v>799</v>
      </c>
      <c r="I18" s="140">
        <v>733</v>
      </c>
      <c r="J18" s="115">
        <v>-21</v>
      </c>
      <c r="K18" s="116">
        <v>-2.8649386084583903</v>
      </c>
    </row>
    <row r="19" spans="1:255" ht="14.1" customHeight="1" x14ac:dyDescent="0.2">
      <c r="A19" s="306" t="s">
        <v>235</v>
      </c>
      <c r="B19" s="307" t="s">
        <v>236</v>
      </c>
      <c r="C19" s="308"/>
      <c r="D19" s="113">
        <v>0.91270385089762918</v>
      </c>
      <c r="E19" s="115">
        <v>333</v>
      </c>
      <c r="F19" s="114">
        <v>326</v>
      </c>
      <c r="G19" s="114">
        <v>453</v>
      </c>
      <c r="H19" s="114">
        <v>402</v>
      </c>
      <c r="I19" s="140">
        <v>337</v>
      </c>
      <c r="J19" s="115">
        <v>-4</v>
      </c>
      <c r="K19" s="116">
        <v>-1.1869436201780414</v>
      </c>
    </row>
    <row r="20" spans="1:255" ht="14.1" customHeight="1" x14ac:dyDescent="0.2">
      <c r="A20" s="306">
        <v>12</v>
      </c>
      <c r="B20" s="307" t="s">
        <v>237</v>
      </c>
      <c r="C20" s="308"/>
      <c r="D20" s="113">
        <v>1.2662738111552694</v>
      </c>
      <c r="E20" s="115">
        <v>462</v>
      </c>
      <c r="F20" s="114">
        <v>458</v>
      </c>
      <c r="G20" s="114">
        <v>486</v>
      </c>
      <c r="H20" s="114">
        <v>485</v>
      </c>
      <c r="I20" s="140">
        <v>450</v>
      </c>
      <c r="J20" s="115">
        <v>12</v>
      </c>
      <c r="K20" s="116">
        <v>2.6666666666666665</v>
      </c>
    </row>
    <row r="21" spans="1:255" ht="14.1" customHeight="1" x14ac:dyDescent="0.2">
      <c r="A21" s="306">
        <v>21</v>
      </c>
      <c r="B21" s="307" t="s">
        <v>238</v>
      </c>
      <c r="C21" s="308"/>
      <c r="D21" s="113">
        <v>4.0811292311909</v>
      </c>
      <c r="E21" s="115">
        <v>1489</v>
      </c>
      <c r="F21" s="114">
        <v>1484</v>
      </c>
      <c r="G21" s="114">
        <v>1506</v>
      </c>
      <c r="H21" s="114">
        <v>1534</v>
      </c>
      <c r="I21" s="140">
        <v>1733</v>
      </c>
      <c r="J21" s="115">
        <v>-244</v>
      </c>
      <c r="K21" s="116">
        <v>-14.079630698211194</v>
      </c>
    </row>
    <row r="22" spans="1:255" ht="14.1" customHeight="1" x14ac:dyDescent="0.2">
      <c r="A22" s="306">
        <v>22</v>
      </c>
      <c r="B22" s="307" t="s">
        <v>239</v>
      </c>
      <c r="C22" s="308"/>
      <c r="D22" s="113">
        <v>1.7623680964780046</v>
      </c>
      <c r="E22" s="115">
        <v>643</v>
      </c>
      <c r="F22" s="114">
        <v>660</v>
      </c>
      <c r="G22" s="114">
        <v>620</v>
      </c>
      <c r="H22" s="114">
        <v>579</v>
      </c>
      <c r="I22" s="140">
        <v>636</v>
      </c>
      <c r="J22" s="115">
        <v>7</v>
      </c>
      <c r="K22" s="116">
        <v>1.10062893081761</v>
      </c>
    </row>
    <row r="23" spans="1:255" ht="14.1" customHeight="1" x14ac:dyDescent="0.2">
      <c r="A23" s="306">
        <v>23</v>
      </c>
      <c r="B23" s="307" t="s">
        <v>240</v>
      </c>
      <c r="C23" s="308"/>
      <c r="D23" s="113">
        <v>0.68795395367959433</v>
      </c>
      <c r="E23" s="115">
        <v>251</v>
      </c>
      <c r="F23" s="114">
        <v>259</v>
      </c>
      <c r="G23" s="114">
        <v>248</v>
      </c>
      <c r="H23" s="114">
        <v>243</v>
      </c>
      <c r="I23" s="140">
        <v>239</v>
      </c>
      <c r="J23" s="115">
        <v>12</v>
      </c>
      <c r="K23" s="116">
        <v>5.02092050209205</v>
      </c>
    </row>
    <row r="24" spans="1:255" ht="14.1" customHeight="1" x14ac:dyDescent="0.2">
      <c r="A24" s="306">
        <v>24</v>
      </c>
      <c r="B24" s="307" t="s">
        <v>241</v>
      </c>
      <c r="C24" s="308"/>
      <c r="D24" s="113">
        <v>3.4918459640948334</v>
      </c>
      <c r="E24" s="115">
        <v>1274</v>
      </c>
      <c r="F24" s="114">
        <v>1297</v>
      </c>
      <c r="G24" s="114">
        <v>1315</v>
      </c>
      <c r="H24" s="114">
        <v>1318</v>
      </c>
      <c r="I24" s="140">
        <v>1316</v>
      </c>
      <c r="J24" s="115">
        <v>-42</v>
      </c>
      <c r="K24" s="116">
        <v>-3.1914893617021276</v>
      </c>
    </row>
    <row r="25" spans="1:255" ht="14.1" customHeight="1" x14ac:dyDescent="0.2">
      <c r="A25" s="306">
        <v>25</v>
      </c>
      <c r="B25" s="307" t="s">
        <v>242</v>
      </c>
      <c r="C25" s="308"/>
      <c r="D25" s="113">
        <v>7.4715636562971088</v>
      </c>
      <c r="E25" s="115">
        <v>2726</v>
      </c>
      <c r="F25" s="114">
        <v>2720</v>
      </c>
      <c r="G25" s="114">
        <v>2750</v>
      </c>
      <c r="H25" s="114">
        <v>2736</v>
      </c>
      <c r="I25" s="140">
        <v>2776</v>
      </c>
      <c r="J25" s="115">
        <v>-50</v>
      </c>
      <c r="K25" s="116">
        <v>-1.8011527377521614</v>
      </c>
    </row>
    <row r="26" spans="1:255" ht="14.1" customHeight="1" x14ac:dyDescent="0.2">
      <c r="A26" s="306">
        <v>26</v>
      </c>
      <c r="B26" s="307" t="s">
        <v>243</v>
      </c>
      <c r="C26" s="308"/>
      <c r="D26" s="113">
        <v>4.6347814170206938</v>
      </c>
      <c r="E26" s="115">
        <v>1691</v>
      </c>
      <c r="F26" s="114">
        <v>1719</v>
      </c>
      <c r="G26" s="114">
        <v>1728</v>
      </c>
      <c r="H26" s="114">
        <v>1712</v>
      </c>
      <c r="I26" s="140">
        <v>1737</v>
      </c>
      <c r="J26" s="115">
        <v>-46</v>
      </c>
      <c r="K26" s="116">
        <v>-2.648244099021301</v>
      </c>
    </row>
    <row r="27" spans="1:255" ht="14.1" customHeight="1" x14ac:dyDescent="0.2">
      <c r="A27" s="306">
        <v>27</v>
      </c>
      <c r="B27" s="307" t="s">
        <v>244</v>
      </c>
      <c r="C27" s="308"/>
      <c r="D27" s="113">
        <v>2.4969165410442646</v>
      </c>
      <c r="E27" s="115">
        <v>911</v>
      </c>
      <c r="F27" s="114">
        <v>913</v>
      </c>
      <c r="G27" s="114">
        <v>932</v>
      </c>
      <c r="H27" s="114">
        <v>924</v>
      </c>
      <c r="I27" s="140">
        <v>941</v>
      </c>
      <c r="J27" s="115">
        <v>-30</v>
      </c>
      <c r="K27" s="116">
        <v>-3.1880977683315623</v>
      </c>
    </row>
    <row r="28" spans="1:255" ht="14.1" customHeight="1" x14ac:dyDescent="0.2">
      <c r="A28" s="306">
        <v>28</v>
      </c>
      <c r="B28" s="307" t="s">
        <v>245</v>
      </c>
      <c r="C28" s="308"/>
      <c r="D28" s="113">
        <v>1.0360422091270385</v>
      </c>
      <c r="E28" s="115">
        <v>378</v>
      </c>
      <c r="F28" s="114">
        <v>373</v>
      </c>
      <c r="G28" s="114">
        <v>385</v>
      </c>
      <c r="H28" s="114">
        <v>380</v>
      </c>
      <c r="I28" s="140">
        <v>384</v>
      </c>
      <c r="J28" s="115">
        <v>-6</v>
      </c>
      <c r="K28" s="116">
        <v>-1.5625</v>
      </c>
    </row>
    <row r="29" spans="1:255" ht="14.1" customHeight="1" x14ac:dyDescent="0.2">
      <c r="A29" s="306">
        <v>29</v>
      </c>
      <c r="B29" s="307" t="s">
        <v>246</v>
      </c>
      <c r="C29" s="308"/>
      <c r="D29" s="113">
        <v>2.982047416746608</v>
      </c>
      <c r="E29" s="115">
        <v>1088</v>
      </c>
      <c r="F29" s="114">
        <v>1131</v>
      </c>
      <c r="G29" s="114">
        <v>1159</v>
      </c>
      <c r="H29" s="114">
        <v>1144</v>
      </c>
      <c r="I29" s="140">
        <v>1119</v>
      </c>
      <c r="J29" s="115">
        <v>-31</v>
      </c>
      <c r="K29" s="116">
        <v>-2.7703306523681861</v>
      </c>
    </row>
    <row r="30" spans="1:255" ht="14.1" customHeight="1" x14ac:dyDescent="0.2">
      <c r="A30" s="306" t="s">
        <v>247</v>
      </c>
      <c r="B30" s="307" t="s">
        <v>248</v>
      </c>
      <c r="C30" s="308"/>
      <c r="D30" s="113">
        <v>1.1073043716595861</v>
      </c>
      <c r="E30" s="115">
        <v>404</v>
      </c>
      <c r="F30" s="114">
        <v>418</v>
      </c>
      <c r="G30" s="114">
        <v>425</v>
      </c>
      <c r="H30" s="114">
        <v>424</v>
      </c>
      <c r="I30" s="140">
        <v>432</v>
      </c>
      <c r="J30" s="115">
        <v>-28</v>
      </c>
      <c r="K30" s="116">
        <v>-6.4814814814814818</v>
      </c>
    </row>
    <row r="31" spans="1:255" ht="14.1" customHeight="1" x14ac:dyDescent="0.2">
      <c r="A31" s="306" t="s">
        <v>249</v>
      </c>
      <c r="B31" s="307" t="s">
        <v>250</v>
      </c>
      <c r="C31" s="308"/>
      <c r="D31" s="113">
        <v>1.8637796354666301</v>
      </c>
      <c r="E31" s="115">
        <v>680</v>
      </c>
      <c r="F31" s="114">
        <v>709</v>
      </c>
      <c r="G31" s="114">
        <v>730</v>
      </c>
      <c r="H31" s="114">
        <v>716</v>
      </c>
      <c r="I31" s="140">
        <v>683</v>
      </c>
      <c r="J31" s="115">
        <v>-3</v>
      </c>
      <c r="K31" s="116">
        <v>-0.43923865300146414</v>
      </c>
    </row>
    <row r="32" spans="1:255" ht="14.1" customHeight="1" x14ac:dyDescent="0.2">
      <c r="A32" s="306">
        <v>31</v>
      </c>
      <c r="B32" s="307" t="s">
        <v>251</v>
      </c>
      <c r="C32" s="308"/>
      <c r="D32" s="113">
        <v>0.93188981773331503</v>
      </c>
      <c r="E32" s="115">
        <v>340</v>
      </c>
      <c r="F32" s="114">
        <v>345</v>
      </c>
      <c r="G32" s="114">
        <v>356</v>
      </c>
      <c r="H32" s="114">
        <v>349</v>
      </c>
      <c r="I32" s="140">
        <v>345</v>
      </c>
      <c r="J32" s="115">
        <v>-5</v>
      </c>
      <c r="K32" s="116">
        <v>-1.4492753623188406</v>
      </c>
    </row>
    <row r="33" spans="1:11" ht="14.1" customHeight="1" x14ac:dyDescent="0.2">
      <c r="A33" s="306">
        <v>32</v>
      </c>
      <c r="B33" s="307" t="s">
        <v>252</v>
      </c>
      <c r="C33" s="308"/>
      <c r="D33" s="113">
        <v>5.1116897355077429</v>
      </c>
      <c r="E33" s="115">
        <v>1865</v>
      </c>
      <c r="F33" s="114">
        <v>1877</v>
      </c>
      <c r="G33" s="114">
        <v>1924</v>
      </c>
      <c r="H33" s="114">
        <v>1912</v>
      </c>
      <c r="I33" s="140">
        <v>1870</v>
      </c>
      <c r="J33" s="115">
        <v>-5</v>
      </c>
      <c r="K33" s="116">
        <v>-0.26737967914438504</v>
      </c>
    </row>
    <row r="34" spans="1:11" ht="14.1" customHeight="1" x14ac:dyDescent="0.2">
      <c r="A34" s="306">
        <v>33</v>
      </c>
      <c r="B34" s="307" t="s">
        <v>253</v>
      </c>
      <c r="C34" s="308"/>
      <c r="D34" s="113">
        <v>1.7678498012882007</v>
      </c>
      <c r="E34" s="115">
        <v>645</v>
      </c>
      <c r="F34" s="114">
        <v>637</v>
      </c>
      <c r="G34" s="114">
        <v>666</v>
      </c>
      <c r="H34" s="114">
        <v>657</v>
      </c>
      <c r="I34" s="140">
        <v>642</v>
      </c>
      <c r="J34" s="115">
        <v>3</v>
      </c>
      <c r="K34" s="116">
        <v>0.46728971962616822</v>
      </c>
    </row>
    <row r="35" spans="1:11" ht="14.1" customHeight="1" x14ac:dyDescent="0.2">
      <c r="A35" s="306">
        <v>34</v>
      </c>
      <c r="B35" s="307" t="s">
        <v>254</v>
      </c>
      <c r="C35" s="308"/>
      <c r="D35" s="113">
        <v>3.2808003289022887</v>
      </c>
      <c r="E35" s="115">
        <v>1197</v>
      </c>
      <c r="F35" s="114">
        <v>1176</v>
      </c>
      <c r="G35" s="114">
        <v>1194</v>
      </c>
      <c r="H35" s="114">
        <v>1175</v>
      </c>
      <c r="I35" s="140">
        <v>1144</v>
      </c>
      <c r="J35" s="115">
        <v>53</v>
      </c>
      <c r="K35" s="116">
        <v>4.6328671328671325</v>
      </c>
    </row>
    <row r="36" spans="1:11" ht="14.1" customHeight="1" x14ac:dyDescent="0.2">
      <c r="A36" s="306">
        <v>41</v>
      </c>
      <c r="B36" s="307" t="s">
        <v>255</v>
      </c>
      <c r="C36" s="308"/>
      <c r="D36" s="113">
        <v>1.1538988625462518</v>
      </c>
      <c r="E36" s="115">
        <v>421</v>
      </c>
      <c r="F36" s="114">
        <v>416</v>
      </c>
      <c r="G36" s="114">
        <v>418</v>
      </c>
      <c r="H36" s="114">
        <v>416</v>
      </c>
      <c r="I36" s="140">
        <v>408</v>
      </c>
      <c r="J36" s="115">
        <v>13</v>
      </c>
      <c r="K36" s="116">
        <v>3.1862745098039214</v>
      </c>
    </row>
    <row r="37" spans="1:11" ht="14.1" customHeight="1" x14ac:dyDescent="0.2">
      <c r="A37" s="306">
        <v>42</v>
      </c>
      <c r="B37" s="307" t="s">
        <v>256</v>
      </c>
      <c r="C37" s="308"/>
      <c r="D37" s="113">
        <v>0.11237494860901741</v>
      </c>
      <c r="E37" s="115">
        <v>41</v>
      </c>
      <c r="F37" s="114">
        <v>42</v>
      </c>
      <c r="G37" s="114">
        <v>40</v>
      </c>
      <c r="H37" s="114">
        <v>36</v>
      </c>
      <c r="I37" s="140">
        <v>36</v>
      </c>
      <c r="J37" s="115">
        <v>5</v>
      </c>
      <c r="K37" s="116">
        <v>13.888888888888889</v>
      </c>
    </row>
    <row r="38" spans="1:11" ht="14.1" customHeight="1" x14ac:dyDescent="0.2">
      <c r="A38" s="306">
        <v>43</v>
      </c>
      <c r="B38" s="307" t="s">
        <v>257</v>
      </c>
      <c r="C38" s="308"/>
      <c r="D38" s="113">
        <v>0.40290530354940385</v>
      </c>
      <c r="E38" s="115">
        <v>147</v>
      </c>
      <c r="F38" s="114">
        <v>138</v>
      </c>
      <c r="G38" s="114">
        <v>138</v>
      </c>
      <c r="H38" s="114">
        <v>131</v>
      </c>
      <c r="I38" s="140">
        <v>132</v>
      </c>
      <c r="J38" s="115">
        <v>15</v>
      </c>
      <c r="K38" s="116">
        <v>11.363636363636363</v>
      </c>
    </row>
    <row r="39" spans="1:11" ht="14.1" customHeight="1" x14ac:dyDescent="0.2">
      <c r="A39" s="306">
        <v>51</v>
      </c>
      <c r="B39" s="307" t="s">
        <v>258</v>
      </c>
      <c r="C39" s="308"/>
      <c r="D39" s="113">
        <v>4.1167603124571741</v>
      </c>
      <c r="E39" s="115">
        <v>1502</v>
      </c>
      <c r="F39" s="114">
        <v>1486</v>
      </c>
      <c r="G39" s="114">
        <v>1500</v>
      </c>
      <c r="H39" s="114">
        <v>1462</v>
      </c>
      <c r="I39" s="140">
        <v>1485</v>
      </c>
      <c r="J39" s="115">
        <v>17</v>
      </c>
      <c r="K39" s="116">
        <v>1.1447811447811447</v>
      </c>
    </row>
    <row r="40" spans="1:11" ht="14.1" customHeight="1" x14ac:dyDescent="0.2">
      <c r="A40" s="306" t="s">
        <v>259</v>
      </c>
      <c r="B40" s="307" t="s">
        <v>260</v>
      </c>
      <c r="C40" s="308"/>
      <c r="D40" s="113">
        <v>2.8806358777579826</v>
      </c>
      <c r="E40" s="115">
        <v>1051</v>
      </c>
      <c r="F40" s="114">
        <v>1031</v>
      </c>
      <c r="G40" s="114">
        <v>1047</v>
      </c>
      <c r="H40" s="114">
        <v>1020</v>
      </c>
      <c r="I40" s="140">
        <v>1039</v>
      </c>
      <c r="J40" s="115">
        <v>12</v>
      </c>
      <c r="K40" s="116">
        <v>1.1549566891241578</v>
      </c>
    </row>
    <row r="41" spans="1:11" ht="14.1" customHeight="1" x14ac:dyDescent="0.2">
      <c r="A41" s="306"/>
      <c r="B41" s="307" t="s">
        <v>261</v>
      </c>
      <c r="C41" s="308"/>
      <c r="D41" s="113">
        <v>2.27216664382623</v>
      </c>
      <c r="E41" s="115">
        <v>829</v>
      </c>
      <c r="F41" s="114">
        <v>799</v>
      </c>
      <c r="G41" s="114">
        <v>814</v>
      </c>
      <c r="H41" s="114">
        <v>790</v>
      </c>
      <c r="I41" s="140">
        <v>812</v>
      </c>
      <c r="J41" s="115">
        <v>17</v>
      </c>
      <c r="K41" s="116">
        <v>2.0935960591133007</v>
      </c>
    </row>
    <row r="42" spans="1:11" ht="14.1" customHeight="1" x14ac:dyDescent="0.2">
      <c r="A42" s="306">
        <v>52</v>
      </c>
      <c r="B42" s="307" t="s">
        <v>262</v>
      </c>
      <c r="C42" s="308"/>
      <c r="D42" s="113">
        <v>5.9942442099492945</v>
      </c>
      <c r="E42" s="115">
        <v>2187</v>
      </c>
      <c r="F42" s="114">
        <v>2150</v>
      </c>
      <c r="G42" s="114">
        <v>2200</v>
      </c>
      <c r="H42" s="114">
        <v>2175</v>
      </c>
      <c r="I42" s="140">
        <v>2157</v>
      </c>
      <c r="J42" s="115">
        <v>30</v>
      </c>
      <c r="K42" s="116">
        <v>1.3908205841446453</v>
      </c>
    </row>
    <row r="43" spans="1:11" ht="14.1" customHeight="1" x14ac:dyDescent="0.2">
      <c r="A43" s="306" t="s">
        <v>263</v>
      </c>
      <c r="B43" s="307" t="s">
        <v>264</v>
      </c>
      <c r="C43" s="308"/>
      <c r="D43" s="113">
        <v>3.6891873372618886</v>
      </c>
      <c r="E43" s="115">
        <v>1346</v>
      </c>
      <c r="F43" s="114">
        <v>1330</v>
      </c>
      <c r="G43" s="114">
        <v>1359</v>
      </c>
      <c r="H43" s="114">
        <v>1338</v>
      </c>
      <c r="I43" s="140">
        <v>1335</v>
      </c>
      <c r="J43" s="115">
        <v>11</v>
      </c>
      <c r="K43" s="116">
        <v>0.82397003745318353</v>
      </c>
    </row>
    <row r="44" spans="1:11" ht="14.1" customHeight="1" x14ac:dyDescent="0.2">
      <c r="A44" s="306">
        <v>53</v>
      </c>
      <c r="B44" s="307" t="s">
        <v>265</v>
      </c>
      <c r="C44" s="308"/>
      <c r="D44" s="113">
        <v>1.0716732903933124</v>
      </c>
      <c r="E44" s="115">
        <v>391</v>
      </c>
      <c r="F44" s="114">
        <v>396</v>
      </c>
      <c r="G44" s="114">
        <v>403</v>
      </c>
      <c r="H44" s="114">
        <v>407</v>
      </c>
      <c r="I44" s="140">
        <v>414</v>
      </c>
      <c r="J44" s="115">
        <v>-23</v>
      </c>
      <c r="K44" s="116">
        <v>-5.5555555555555554</v>
      </c>
    </row>
    <row r="45" spans="1:11" ht="14.1" customHeight="1" x14ac:dyDescent="0.2">
      <c r="A45" s="306" t="s">
        <v>266</v>
      </c>
      <c r="B45" s="307" t="s">
        <v>267</v>
      </c>
      <c r="C45" s="308"/>
      <c r="D45" s="113">
        <v>0.89625873646704124</v>
      </c>
      <c r="E45" s="115">
        <v>327</v>
      </c>
      <c r="F45" s="114">
        <v>330</v>
      </c>
      <c r="G45" s="114">
        <v>336</v>
      </c>
      <c r="H45" s="114">
        <v>339</v>
      </c>
      <c r="I45" s="140">
        <v>345</v>
      </c>
      <c r="J45" s="115">
        <v>-18</v>
      </c>
      <c r="K45" s="116">
        <v>-5.2173913043478262</v>
      </c>
    </row>
    <row r="46" spans="1:11" ht="14.1" customHeight="1" x14ac:dyDescent="0.2">
      <c r="A46" s="306">
        <v>54</v>
      </c>
      <c r="B46" s="307" t="s">
        <v>268</v>
      </c>
      <c r="C46" s="308"/>
      <c r="D46" s="113">
        <v>2.636700013704262</v>
      </c>
      <c r="E46" s="115">
        <v>962</v>
      </c>
      <c r="F46" s="114">
        <v>969</v>
      </c>
      <c r="G46" s="114">
        <v>995</v>
      </c>
      <c r="H46" s="114">
        <v>1001</v>
      </c>
      <c r="I46" s="140">
        <v>953</v>
      </c>
      <c r="J46" s="115">
        <v>9</v>
      </c>
      <c r="K46" s="116">
        <v>0.94438614900314799</v>
      </c>
    </row>
    <row r="47" spans="1:11" ht="14.1" customHeight="1" x14ac:dyDescent="0.2">
      <c r="A47" s="306">
        <v>61</v>
      </c>
      <c r="B47" s="307" t="s">
        <v>269</v>
      </c>
      <c r="C47" s="308"/>
      <c r="D47" s="113">
        <v>1.6006578045772235</v>
      </c>
      <c r="E47" s="115">
        <v>584</v>
      </c>
      <c r="F47" s="114">
        <v>604</v>
      </c>
      <c r="G47" s="114">
        <v>599</v>
      </c>
      <c r="H47" s="114">
        <v>585</v>
      </c>
      <c r="I47" s="140">
        <v>600</v>
      </c>
      <c r="J47" s="115">
        <v>-16</v>
      </c>
      <c r="K47" s="116">
        <v>-2.6666666666666665</v>
      </c>
    </row>
    <row r="48" spans="1:11" ht="14.1" customHeight="1" x14ac:dyDescent="0.2">
      <c r="A48" s="306">
        <v>62</v>
      </c>
      <c r="B48" s="307" t="s">
        <v>270</v>
      </c>
      <c r="C48" s="308"/>
      <c r="D48" s="113">
        <v>7.5674934904755382</v>
      </c>
      <c r="E48" s="115">
        <v>2761</v>
      </c>
      <c r="F48" s="114">
        <v>2754</v>
      </c>
      <c r="G48" s="114">
        <v>2751</v>
      </c>
      <c r="H48" s="114">
        <v>2737</v>
      </c>
      <c r="I48" s="140">
        <v>2751</v>
      </c>
      <c r="J48" s="115">
        <v>10</v>
      </c>
      <c r="K48" s="116">
        <v>0.36350418029807341</v>
      </c>
    </row>
    <row r="49" spans="1:11" ht="14.1" customHeight="1" x14ac:dyDescent="0.2">
      <c r="A49" s="306">
        <v>63</v>
      </c>
      <c r="B49" s="307" t="s">
        <v>271</v>
      </c>
      <c r="C49" s="308"/>
      <c r="D49" s="113">
        <v>2.5983280800328901</v>
      </c>
      <c r="E49" s="115">
        <v>948</v>
      </c>
      <c r="F49" s="114">
        <v>962</v>
      </c>
      <c r="G49" s="114">
        <v>1012</v>
      </c>
      <c r="H49" s="114">
        <v>1024</v>
      </c>
      <c r="I49" s="140">
        <v>960</v>
      </c>
      <c r="J49" s="115">
        <v>-12</v>
      </c>
      <c r="K49" s="116">
        <v>-1.25</v>
      </c>
    </row>
    <row r="50" spans="1:11" ht="14.1" customHeight="1" x14ac:dyDescent="0.2">
      <c r="A50" s="306" t="s">
        <v>272</v>
      </c>
      <c r="B50" s="307" t="s">
        <v>273</v>
      </c>
      <c r="C50" s="308"/>
      <c r="D50" s="113">
        <v>0.72632588735096615</v>
      </c>
      <c r="E50" s="115">
        <v>265</v>
      </c>
      <c r="F50" s="114">
        <v>268</v>
      </c>
      <c r="G50" s="114">
        <v>291</v>
      </c>
      <c r="H50" s="114">
        <v>285</v>
      </c>
      <c r="I50" s="140">
        <v>259</v>
      </c>
      <c r="J50" s="115">
        <v>6</v>
      </c>
      <c r="K50" s="116">
        <v>2.3166023166023164</v>
      </c>
    </row>
    <row r="51" spans="1:11" ht="14.1" customHeight="1" x14ac:dyDescent="0.2">
      <c r="A51" s="306" t="s">
        <v>274</v>
      </c>
      <c r="B51" s="307" t="s">
        <v>275</v>
      </c>
      <c r="C51" s="308"/>
      <c r="D51" s="113">
        <v>1.5924352473619297</v>
      </c>
      <c r="E51" s="115">
        <v>581</v>
      </c>
      <c r="F51" s="114">
        <v>594</v>
      </c>
      <c r="G51" s="114">
        <v>615</v>
      </c>
      <c r="H51" s="114">
        <v>641</v>
      </c>
      <c r="I51" s="140">
        <v>599</v>
      </c>
      <c r="J51" s="115">
        <v>-18</v>
      </c>
      <c r="K51" s="116">
        <v>-3.005008347245409</v>
      </c>
    </row>
    <row r="52" spans="1:11" ht="14.1" customHeight="1" x14ac:dyDescent="0.2">
      <c r="A52" s="306">
        <v>71</v>
      </c>
      <c r="B52" s="307" t="s">
        <v>276</v>
      </c>
      <c r="C52" s="308"/>
      <c r="D52" s="113">
        <v>8.0060298752912153</v>
      </c>
      <c r="E52" s="115">
        <v>2921</v>
      </c>
      <c r="F52" s="114">
        <v>2952</v>
      </c>
      <c r="G52" s="114">
        <v>2960</v>
      </c>
      <c r="H52" s="114">
        <v>2894</v>
      </c>
      <c r="I52" s="140">
        <v>2892</v>
      </c>
      <c r="J52" s="115">
        <v>29</v>
      </c>
      <c r="K52" s="116">
        <v>1.0027662517289073</v>
      </c>
    </row>
    <row r="53" spans="1:11" ht="14.1" customHeight="1" x14ac:dyDescent="0.2">
      <c r="A53" s="306" t="s">
        <v>277</v>
      </c>
      <c r="B53" s="307" t="s">
        <v>278</v>
      </c>
      <c r="C53" s="308"/>
      <c r="D53" s="113">
        <v>3.0889406605454295</v>
      </c>
      <c r="E53" s="115">
        <v>1127</v>
      </c>
      <c r="F53" s="114">
        <v>1130</v>
      </c>
      <c r="G53" s="114">
        <v>1139</v>
      </c>
      <c r="H53" s="114">
        <v>1098</v>
      </c>
      <c r="I53" s="140">
        <v>1095</v>
      </c>
      <c r="J53" s="115">
        <v>32</v>
      </c>
      <c r="K53" s="116">
        <v>2.9223744292237441</v>
      </c>
    </row>
    <row r="54" spans="1:11" ht="14.1" customHeight="1" x14ac:dyDescent="0.2">
      <c r="A54" s="306" t="s">
        <v>279</v>
      </c>
      <c r="B54" s="307" t="s">
        <v>280</v>
      </c>
      <c r="C54" s="308"/>
      <c r="D54" s="113">
        <v>3.8344525147320816</v>
      </c>
      <c r="E54" s="115">
        <v>1399</v>
      </c>
      <c r="F54" s="114">
        <v>1432</v>
      </c>
      <c r="G54" s="114">
        <v>1432</v>
      </c>
      <c r="H54" s="114">
        <v>1406</v>
      </c>
      <c r="I54" s="140">
        <v>1406</v>
      </c>
      <c r="J54" s="115">
        <v>-7</v>
      </c>
      <c r="K54" s="116">
        <v>-0.49786628733997157</v>
      </c>
    </row>
    <row r="55" spans="1:11" ht="14.1" customHeight="1" x14ac:dyDescent="0.2">
      <c r="A55" s="306">
        <v>72</v>
      </c>
      <c r="B55" s="307" t="s">
        <v>281</v>
      </c>
      <c r="C55" s="308"/>
      <c r="D55" s="113">
        <v>1.9103741263532958</v>
      </c>
      <c r="E55" s="115">
        <v>697</v>
      </c>
      <c r="F55" s="114">
        <v>708</v>
      </c>
      <c r="G55" s="114">
        <v>709</v>
      </c>
      <c r="H55" s="114">
        <v>685</v>
      </c>
      <c r="I55" s="140">
        <v>700</v>
      </c>
      <c r="J55" s="115">
        <v>-3</v>
      </c>
      <c r="K55" s="116">
        <v>-0.42857142857142855</v>
      </c>
    </row>
    <row r="56" spans="1:11" ht="14.1" customHeight="1" x14ac:dyDescent="0.2">
      <c r="A56" s="306" t="s">
        <v>282</v>
      </c>
      <c r="B56" s="307" t="s">
        <v>283</v>
      </c>
      <c r="C56" s="308"/>
      <c r="D56" s="113">
        <v>0.48787172810744139</v>
      </c>
      <c r="E56" s="115">
        <v>178</v>
      </c>
      <c r="F56" s="114">
        <v>183</v>
      </c>
      <c r="G56" s="114">
        <v>180</v>
      </c>
      <c r="H56" s="114">
        <v>167</v>
      </c>
      <c r="I56" s="140">
        <v>166</v>
      </c>
      <c r="J56" s="115">
        <v>12</v>
      </c>
      <c r="K56" s="116">
        <v>7.2289156626506026</v>
      </c>
    </row>
    <row r="57" spans="1:11" ht="14.1" customHeight="1" x14ac:dyDescent="0.2">
      <c r="A57" s="306" t="s">
        <v>284</v>
      </c>
      <c r="B57" s="307" t="s">
        <v>285</v>
      </c>
      <c r="C57" s="308"/>
      <c r="D57" s="113">
        <v>1.2059750582431137</v>
      </c>
      <c r="E57" s="115">
        <v>440</v>
      </c>
      <c r="F57" s="114">
        <v>445</v>
      </c>
      <c r="G57" s="114">
        <v>448</v>
      </c>
      <c r="H57" s="114">
        <v>440</v>
      </c>
      <c r="I57" s="140">
        <v>452</v>
      </c>
      <c r="J57" s="115">
        <v>-12</v>
      </c>
      <c r="K57" s="116">
        <v>-2.6548672566371683</v>
      </c>
    </row>
    <row r="58" spans="1:11" ht="14.1" customHeight="1" x14ac:dyDescent="0.2">
      <c r="A58" s="306">
        <v>73</v>
      </c>
      <c r="B58" s="307" t="s">
        <v>286</v>
      </c>
      <c r="C58" s="308"/>
      <c r="D58" s="113">
        <v>2.9546388926956282</v>
      </c>
      <c r="E58" s="115">
        <v>1078</v>
      </c>
      <c r="F58" s="114">
        <v>1082</v>
      </c>
      <c r="G58" s="114">
        <v>1082</v>
      </c>
      <c r="H58" s="114">
        <v>1079</v>
      </c>
      <c r="I58" s="140">
        <v>1075</v>
      </c>
      <c r="J58" s="115">
        <v>3</v>
      </c>
      <c r="K58" s="116">
        <v>0.27906976744186046</v>
      </c>
    </row>
    <row r="59" spans="1:11" ht="14.1" customHeight="1" x14ac:dyDescent="0.2">
      <c r="A59" s="306" t="s">
        <v>287</v>
      </c>
      <c r="B59" s="307" t="s">
        <v>288</v>
      </c>
      <c r="C59" s="308"/>
      <c r="D59" s="113">
        <v>2.6969987666164177</v>
      </c>
      <c r="E59" s="115">
        <v>984</v>
      </c>
      <c r="F59" s="114">
        <v>989</v>
      </c>
      <c r="G59" s="114">
        <v>986</v>
      </c>
      <c r="H59" s="114">
        <v>982</v>
      </c>
      <c r="I59" s="140">
        <v>975</v>
      </c>
      <c r="J59" s="115">
        <v>9</v>
      </c>
      <c r="K59" s="116">
        <v>0.92307692307692313</v>
      </c>
    </row>
    <row r="60" spans="1:11" ht="14.1" customHeight="1" x14ac:dyDescent="0.2">
      <c r="A60" s="306">
        <v>81</v>
      </c>
      <c r="B60" s="307" t="s">
        <v>289</v>
      </c>
      <c r="C60" s="308"/>
      <c r="D60" s="113">
        <v>6.9151706180622172</v>
      </c>
      <c r="E60" s="115">
        <v>2523</v>
      </c>
      <c r="F60" s="114">
        <v>2549</v>
      </c>
      <c r="G60" s="114">
        <v>2500</v>
      </c>
      <c r="H60" s="114">
        <v>2470</v>
      </c>
      <c r="I60" s="140">
        <v>2450</v>
      </c>
      <c r="J60" s="115">
        <v>73</v>
      </c>
      <c r="K60" s="116">
        <v>2.9795918367346941</v>
      </c>
    </row>
    <row r="61" spans="1:11" ht="14.1" customHeight="1" x14ac:dyDescent="0.2">
      <c r="A61" s="306" t="s">
        <v>290</v>
      </c>
      <c r="B61" s="307" t="s">
        <v>291</v>
      </c>
      <c r="C61" s="308"/>
      <c r="D61" s="113">
        <v>1.4197615458407564</v>
      </c>
      <c r="E61" s="115">
        <v>518</v>
      </c>
      <c r="F61" s="114">
        <v>530</v>
      </c>
      <c r="G61" s="114">
        <v>535</v>
      </c>
      <c r="H61" s="114">
        <v>527</v>
      </c>
      <c r="I61" s="140">
        <v>529</v>
      </c>
      <c r="J61" s="115">
        <v>-11</v>
      </c>
      <c r="K61" s="116">
        <v>-2.0793950850661624</v>
      </c>
    </row>
    <row r="62" spans="1:11" ht="14.1" customHeight="1" x14ac:dyDescent="0.2">
      <c r="A62" s="306" t="s">
        <v>292</v>
      </c>
      <c r="B62" s="307" t="s">
        <v>293</v>
      </c>
      <c r="C62" s="308"/>
      <c r="D62" s="113">
        <v>3.3410990818144444</v>
      </c>
      <c r="E62" s="115">
        <v>1219</v>
      </c>
      <c r="F62" s="114">
        <v>1225</v>
      </c>
      <c r="G62" s="114">
        <v>1185</v>
      </c>
      <c r="H62" s="114">
        <v>1190</v>
      </c>
      <c r="I62" s="140">
        <v>1159</v>
      </c>
      <c r="J62" s="115">
        <v>60</v>
      </c>
      <c r="K62" s="116">
        <v>5.1768766177739431</v>
      </c>
    </row>
    <row r="63" spans="1:11" ht="14.1" customHeight="1" x14ac:dyDescent="0.2">
      <c r="A63" s="306"/>
      <c r="B63" s="307" t="s">
        <v>294</v>
      </c>
      <c r="C63" s="308"/>
      <c r="D63" s="113">
        <v>2.7271481430724958</v>
      </c>
      <c r="E63" s="115">
        <v>995</v>
      </c>
      <c r="F63" s="114">
        <v>998</v>
      </c>
      <c r="G63" s="114">
        <v>963</v>
      </c>
      <c r="H63" s="114">
        <v>972</v>
      </c>
      <c r="I63" s="140">
        <v>947</v>
      </c>
      <c r="J63" s="115">
        <v>48</v>
      </c>
      <c r="K63" s="116">
        <v>5.0686378035902848</v>
      </c>
    </row>
    <row r="64" spans="1:11" ht="14.1" customHeight="1" x14ac:dyDescent="0.2">
      <c r="A64" s="306" t="s">
        <v>295</v>
      </c>
      <c r="B64" s="307" t="s">
        <v>296</v>
      </c>
      <c r="C64" s="308"/>
      <c r="D64" s="113">
        <v>0.54268877620940115</v>
      </c>
      <c r="E64" s="115">
        <v>198</v>
      </c>
      <c r="F64" s="114">
        <v>205</v>
      </c>
      <c r="G64" s="114">
        <v>208</v>
      </c>
      <c r="H64" s="114">
        <v>186</v>
      </c>
      <c r="I64" s="140">
        <v>189</v>
      </c>
      <c r="J64" s="115">
        <v>9</v>
      </c>
      <c r="K64" s="116">
        <v>4.7619047619047619</v>
      </c>
    </row>
    <row r="65" spans="1:11" ht="14.1" customHeight="1" x14ac:dyDescent="0.2">
      <c r="A65" s="306" t="s">
        <v>297</v>
      </c>
      <c r="B65" s="307" t="s">
        <v>298</v>
      </c>
      <c r="C65" s="308"/>
      <c r="D65" s="113">
        <v>1.0689324379882144</v>
      </c>
      <c r="E65" s="115">
        <v>390</v>
      </c>
      <c r="F65" s="114">
        <v>389</v>
      </c>
      <c r="G65" s="114">
        <v>381</v>
      </c>
      <c r="H65" s="114">
        <v>376</v>
      </c>
      <c r="I65" s="140">
        <v>378</v>
      </c>
      <c r="J65" s="115">
        <v>12</v>
      </c>
      <c r="K65" s="116">
        <v>3.1746031746031744</v>
      </c>
    </row>
    <row r="66" spans="1:11" ht="14.1" customHeight="1" x14ac:dyDescent="0.2">
      <c r="A66" s="306">
        <v>82</v>
      </c>
      <c r="B66" s="307" t="s">
        <v>299</v>
      </c>
      <c r="C66" s="308"/>
      <c r="D66" s="113">
        <v>3.0697546937097435</v>
      </c>
      <c r="E66" s="115">
        <v>1120</v>
      </c>
      <c r="F66" s="114">
        <v>1107</v>
      </c>
      <c r="G66" s="114">
        <v>1205</v>
      </c>
      <c r="H66" s="114">
        <v>1183</v>
      </c>
      <c r="I66" s="140">
        <v>1193</v>
      </c>
      <c r="J66" s="115">
        <v>-73</v>
      </c>
      <c r="K66" s="116">
        <v>-6.1190276613579213</v>
      </c>
    </row>
    <row r="67" spans="1:11" ht="14.1" customHeight="1" x14ac:dyDescent="0.2">
      <c r="A67" s="306" t="s">
        <v>300</v>
      </c>
      <c r="B67" s="307" t="s">
        <v>301</v>
      </c>
      <c r="C67" s="308"/>
      <c r="D67" s="113">
        <v>1.9514869124297656</v>
      </c>
      <c r="E67" s="115">
        <v>712</v>
      </c>
      <c r="F67" s="114">
        <v>697</v>
      </c>
      <c r="G67" s="114">
        <v>788</v>
      </c>
      <c r="H67" s="114">
        <v>771</v>
      </c>
      <c r="I67" s="140">
        <v>775</v>
      </c>
      <c r="J67" s="115">
        <v>-63</v>
      </c>
      <c r="K67" s="116">
        <v>-8.129032258064516</v>
      </c>
    </row>
    <row r="68" spans="1:11" ht="14.1" customHeight="1" x14ac:dyDescent="0.2">
      <c r="A68" s="306" t="s">
        <v>302</v>
      </c>
      <c r="B68" s="307" t="s">
        <v>303</v>
      </c>
      <c r="C68" s="308"/>
      <c r="D68" s="113">
        <v>0.74277100178155409</v>
      </c>
      <c r="E68" s="115">
        <v>271</v>
      </c>
      <c r="F68" s="114">
        <v>277</v>
      </c>
      <c r="G68" s="114">
        <v>280</v>
      </c>
      <c r="H68" s="114">
        <v>279</v>
      </c>
      <c r="I68" s="140">
        <v>284</v>
      </c>
      <c r="J68" s="115">
        <v>-13</v>
      </c>
      <c r="K68" s="116">
        <v>-4.577464788732394</v>
      </c>
    </row>
    <row r="69" spans="1:11" ht="14.1" customHeight="1" x14ac:dyDescent="0.2">
      <c r="A69" s="306">
        <v>83</v>
      </c>
      <c r="B69" s="307" t="s">
        <v>304</v>
      </c>
      <c r="C69" s="308"/>
      <c r="D69" s="113">
        <v>5.3419213375359735</v>
      </c>
      <c r="E69" s="115">
        <v>1949</v>
      </c>
      <c r="F69" s="114">
        <v>1991</v>
      </c>
      <c r="G69" s="114">
        <v>1987</v>
      </c>
      <c r="H69" s="114">
        <v>1891</v>
      </c>
      <c r="I69" s="140">
        <v>1925</v>
      </c>
      <c r="J69" s="115">
        <v>24</v>
      </c>
      <c r="K69" s="116">
        <v>1.2467532467532467</v>
      </c>
    </row>
    <row r="70" spans="1:11" ht="14.1" customHeight="1" x14ac:dyDescent="0.2">
      <c r="A70" s="306" t="s">
        <v>305</v>
      </c>
      <c r="B70" s="307" t="s">
        <v>306</v>
      </c>
      <c r="C70" s="308"/>
      <c r="D70" s="113">
        <v>4.8430861998081403</v>
      </c>
      <c r="E70" s="115">
        <v>1767</v>
      </c>
      <c r="F70" s="114">
        <v>1784</v>
      </c>
      <c r="G70" s="114">
        <v>1772</v>
      </c>
      <c r="H70" s="114">
        <v>1677</v>
      </c>
      <c r="I70" s="140">
        <v>1711</v>
      </c>
      <c r="J70" s="115">
        <v>56</v>
      </c>
      <c r="K70" s="116">
        <v>3.2729398012857978</v>
      </c>
    </row>
    <row r="71" spans="1:11" ht="14.1" customHeight="1" x14ac:dyDescent="0.2">
      <c r="A71" s="306"/>
      <c r="B71" s="307" t="s">
        <v>307</v>
      </c>
      <c r="C71" s="308"/>
      <c r="D71" s="113">
        <v>3.1410168562422913</v>
      </c>
      <c r="E71" s="115">
        <v>1146</v>
      </c>
      <c r="F71" s="114">
        <v>1158</v>
      </c>
      <c r="G71" s="114">
        <v>1139</v>
      </c>
      <c r="H71" s="114">
        <v>1065</v>
      </c>
      <c r="I71" s="140">
        <v>1084</v>
      </c>
      <c r="J71" s="115">
        <v>62</v>
      </c>
      <c r="K71" s="116">
        <v>5.719557195571956</v>
      </c>
    </row>
    <row r="72" spans="1:11" ht="14.1" customHeight="1" x14ac:dyDescent="0.2">
      <c r="A72" s="306">
        <v>84</v>
      </c>
      <c r="B72" s="307" t="s">
        <v>308</v>
      </c>
      <c r="C72" s="308"/>
      <c r="D72" s="113">
        <v>0.99218857064547072</v>
      </c>
      <c r="E72" s="115">
        <v>362</v>
      </c>
      <c r="F72" s="114">
        <v>350</v>
      </c>
      <c r="G72" s="114">
        <v>354</v>
      </c>
      <c r="H72" s="114">
        <v>344</v>
      </c>
      <c r="I72" s="140">
        <v>355</v>
      </c>
      <c r="J72" s="115">
        <v>7</v>
      </c>
      <c r="K72" s="116">
        <v>1.971830985915493</v>
      </c>
    </row>
    <row r="73" spans="1:11" ht="14.1" customHeight="1" x14ac:dyDescent="0.2">
      <c r="A73" s="306" t="s">
        <v>309</v>
      </c>
      <c r="B73" s="307" t="s">
        <v>310</v>
      </c>
      <c r="C73" s="308"/>
      <c r="D73" s="113">
        <v>0.58106070988077296</v>
      </c>
      <c r="E73" s="115">
        <v>212</v>
      </c>
      <c r="F73" s="114">
        <v>208</v>
      </c>
      <c r="G73" s="114">
        <v>205</v>
      </c>
      <c r="H73" s="114">
        <v>194</v>
      </c>
      <c r="I73" s="140">
        <v>205</v>
      </c>
      <c r="J73" s="115">
        <v>7</v>
      </c>
      <c r="K73" s="116">
        <v>3.4146341463414633</v>
      </c>
    </row>
    <row r="74" spans="1:11" ht="14.1" customHeight="1" x14ac:dyDescent="0.2">
      <c r="A74" s="306" t="s">
        <v>311</v>
      </c>
      <c r="B74" s="307" t="s">
        <v>312</v>
      </c>
      <c r="C74" s="308"/>
      <c r="D74" s="113">
        <v>0.21926819240783885</v>
      </c>
      <c r="E74" s="115">
        <v>80</v>
      </c>
      <c r="F74" s="114">
        <v>77</v>
      </c>
      <c r="G74" s="114">
        <v>77</v>
      </c>
      <c r="H74" s="114">
        <v>78</v>
      </c>
      <c r="I74" s="140">
        <v>81</v>
      </c>
      <c r="J74" s="115">
        <v>-1</v>
      </c>
      <c r="K74" s="116">
        <v>-1.2345679012345678</v>
      </c>
    </row>
    <row r="75" spans="1:11" ht="14.1" customHeight="1" x14ac:dyDescent="0.2">
      <c r="A75" s="306" t="s">
        <v>313</v>
      </c>
      <c r="B75" s="307" t="s">
        <v>314</v>
      </c>
      <c r="C75" s="308"/>
      <c r="D75" s="113">
        <v>1.3704262025489928E-2</v>
      </c>
      <c r="E75" s="115">
        <v>5</v>
      </c>
      <c r="F75" s="114">
        <v>4</v>
      </c>
      <c r="G75" s="114">
        <v>7</v>
      </c>
      <c r="H75" s="114">
        <v>7</v>
      </c>
      <c r="I75" s="140">
        <v>6</v>
      </c>
      <c r="J75" s="115">
        <v>-1</v>
      </c>
      <c r="K75" s="116">
        <v>-16.666666666666668</v>
      </c>
    </row>
    <row r="76" spans="1:11" ht="14.1" customHeight="1" x14ac:dyDescent="0.2">
      <c r="A76" s="306">
        <v>91</v>
      </c>
      <c r="B76" s="307" t="s">
        <v>315</v>
      </c>
      <c r="C76" s="308"/>
      <c r="D76" s="113">
        <v>0.13704262025489927</v>
      </c>
      <c r="E76" s="115">
        <v>50</v>
      </c>
      <c r="F76" s="114">
        <v>47</v>
      </c>
      <c r="G76" s="114">
        <v>47</v>
      </c>
      <c r="H76" s="114">
        <v>44</v>
      </c>
      <c r="I76" s="140">
        <v>45</v>
      </c>
      <c r="J76" s="115">
        <v>5</v>
      </c>
      <c r="K76" s="116">
        <v>11.111111111111111</v>
      </c>
    </row>
    <row r="77" spans="1:11" ht="14.1" customHeight="1" x14ac:dyDescent="0.2">
      <c r="A77" s="306">
        <v>92</v>
      </c>
      <c r="B77" s="307" t="s">
        <v>316</v>
      </c>
      <c r="C77" s="308"/>
      <c r="D77" s="113">
        <v>0.29327120734548445</v>
      </c>
      <c r="E77" s="115">
        <v>107</v>
      </c>
      <c r="F77" s="114">
        <v>112</v>
      </c>
      <c r="G77" s="114">
        <v>109</v>
      </c>
      <c r="H77" s="114">
        <v>100</v>
      </c>
      <c r="I77" s="140">
        <v>111</v>
      </c>
      <c r="J77" s="115">
        <v>-4</v>
      </c>
      <c r="K77" s="116">
        <v>-3.6036036036036037</v>
      </c>
    </row>
    <row r="78" spans="1:11" ht="14.1" customHeight="1" x14ac:dyDescent="0.2">
      <c r="A78" s="306">
        <v>93</v>
      </c>
      <c r="B78" s="307" t="s">
        <v>317</v>
      </c>
      <c r="C78" s="308"/>
      <c r="D78" s="113" t="s">
        <v>513</v>
      </c>
      <c r="E78" s="115" t="s">
        <v>513</v>
      </c>
      <c r="F78" s="114">
        <v>20</v>
      </c>
      <c r="G78" s="114">
        <v>20</v>
      </c>
      <c r="H78" s="114">
        <v>22</v>
      </c>
      <c r="I78" s="140">
        <v>20</v>
      </c>
      <c r="J78" s="115" t="s">
        <v>513</v>
      </c>
      <c r="K78" s="116" t="s">
        <v>513</v>
      </c>
    </row>
    <row r="79" spans="1:11" ht="14.1" customHeight="1" x14ac:dyDescent="0.2">
      <c r="A79" s="306">
        <v>94</v>
      </c>
      <c r="B79" s="307" t="s">
        <v>318</v>
      </c>
      <c r="C79" s="308"/>
      <c r="D79" s="113">
        <v>0.10415239139372345</v>
      </c>
      <c r="E79" s="115">
        <v>38</v>
      </c>
      <c r="F79" s="114">
        <v>37</v>
      </c>
      <c r="G79" s="114">
        <v>41</v>
      </c>
      <c r="H79" s="114">
        <v>38</v>
      </c>
      <c r="I79" s="140">
        <v>31</v>
      </c>
      <c r="J79" s="115">
        <v>7</v>
      </c>
      <c r="K79" s="116">
        <v>22.580645161290324</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4846</v>
      </c>
      <c r="E12" s="114">
        <v>5044</v>
      </c>
      <c r="F12" s="114">
        <v>5109</v>
      </c>
      <c r="G12" s="114">
        <v>5052</v>
      </c>
      <c r="H12" s="140">
        <v>4844</v>
      </c>
      <c r="I12" s="115">
        <v>2</v>
      </c>
      <c r="J12" s="116">
        <v>4.1288191577208921E-2</v>
      </c>
      <c r="K12"/>
      <c r="L12"/>
      <c r="M12"/>
      <c r="N12"/>
      <c r="O12"/>
      <c r="P12"/>
    </row>
    <row r="13" spans="1:16" s="110" customFormat="1" ht="14.45" customHeight="1" x14ac:dyDescent="0.2">
      <c r="A13" s="120" t="s">
        <v>105</v>
      </c>
      <c r="B13" s="119" t="s">
        <v>106</v>
      </c>
      <c r="C13" s="113">
        <v>44.614114733801074</v>
      </c>
      <c r="D13" s="115">
        <v>2162</v>
      </c>
      <c r="E13" s="114">
        <v>2201</v>
      </c>
      <c r="F13" s="114">
        <v>2222</v>
      </c>
      <c r="G13" s="114">
        <v>2168</v>
      </c>
      <c r="H13" s="140">
        <v>2117</v>
      </c>
      <c r="I13" s="115">
        <v>45</v>
      </c>
      <c r="J13" s="116">
        <v>2.1256495040151155</v>
      </c>
      <c r="K13"/>
      <c r="L13"/>
      <c r="M13"/>
      <c r="N13"/>
      <c r="O13"/>
      <c r="P13"/>
    </row>
    <row r="14" spans="1:16" s="110" customFormat="1" ht="14.45" customHeight="1" x14ac:dyDescent="0.2">
      <c r="A14" s="120"/>
      <c r="B14" s="119" t="s">
        <v>107</v>
      </c>
      <c r="C14" s="113">
        <v>55.385885266198926</v>
      </c>
      <c r="D14" s="115">
        <v>2684</v>
      </c>
      <c r="E14" s="114">
        <v>2843</v>
      </c>
      <c r="F14" s="114">
        <v>2887</v>
      </c>
      <c r="G14" s="114">
        <v>2884</v>
      </c>
      <c r="H14" s="140">
        <v>2727</v>
      </c>
      <c r="I14" s="115">
        <v>-43</v>
      </c>
      <c r="J14" s="116">
        <v>-1.5768243491015768</v>
      </c>
      <c r="K14"/>
      <c r="L14"/>
      <c r="M14"/>
      <c r="N14"/>
      <c r="O14"/>
      <c r="P14"/>
    </row>
    <row r="15" spans="1:16" s="110" customFormat="1" ht="14.45" customHeight="1" x14ac:dyDescent="0.2">
      <c r="A15" s="118" t="s">
        <v>105</v>
      </c>
      <c r="B15" s="121" t="s">
        <v>108</v>
      </c>
      <c r="C15" s="113">
        <v>12.174989682212134</v>
      </c>
      <c r="D15" s="115">
        <v>590</v>
      </c>
      <c r="E15" s="114">
        <v>621</v>
      </c>
      <c r="F15" s="114">
        <v>666</v>
      </c>
      <c r="G15" s="114">
        <v>669</v>
      </c>
      <c r="H15" s="140">
        <v>569</v>
      </c>
      <c r="I15" s="115">
        <v>21</v>
      </c>
      <c r="J15" s="116">
        <v>3.6906854130052724</v>
      </c>
      <c r="K15"/>
      <c r="L15"/>
      <c r="M15"/>
      <c r="N15"/>
      <c r="O15"/>
      <c r="P15"/>
    </row>
    <row r="16" spans="1:16" s="110" customFormat="1" ht="14.45" customHeight="1" x14ac:dyDescent="0.2">
      <c r="A16" s="118"/>
      <c r="B16" s="121" t="s">
        <v>109</v>
      </c>
      <c r="C16" s="113">
        <v>38.588526619892697</v>
      </c>
      <c r="D16" s="115">
        <v>1870</v>
      </c>
      <c r="E16" s="114">
        <v>1970</v>
      </c>
      <c r="F16" s="114">
        <v>1960</v>
      </c>
      <c r="G16" s="114">
        <v>1939</v>
      </c>
      <c r="H16" s="140">
        <v>1909</v>
      </c>
      <c r="I16" s="115">
        <v>-39</v>
      </c>
      <c r="J16" s="116">
        <v>-2.0429544264012574</v>
      </c>
      <c r="K16"/>
      <c r="L16"/>
      <c r="M16"/>
      <c r="N16"/>
      <c r="O16"/>
      <c r="P16"/>
    </row>
    <row r="17" spans="1:16" s="110" customFormat="1" ht="14.45" customHeight="1" x14ac:dyDescent="0.2">
      <c r="A17" s="118"/>
      <c r="B17" s="121" t="s">
        <v>110</v>
      </c>
      <c r="C17" s="113">
        <v>25.815105241436235</v>
      </c>
      <c r="D17" s="115">
        <v>1251</v>
      </c>
      <c r="E17" s="114">
        <v>1296</v>
      </c>
      <c r="F17" s="114">
        <v>1330</v>
      </c>
      <c r="G17" s="114">
        <v>1315</v>
      </c>
      <c r="H17" s="140">
        <v>1310</v>
      </c>
      <c r="I17" s="115">
        <v>-59</v>
      </c>
      <c r="J17" s="116">
        <v>-4.5038167938931295</v>
      </c>
      <c r="K17"/>
      <c r="L17"/>
      <c r="M17"/>
      <c r="N17"/>
      <c r="O17"/>
      <c r="P17"/>
    </row>
    <row r="18" spans="1:16" s="110" customFormat="1" ht="14.45" customHeight="1" x14ac:dyDescent="0.2">
      <c r="A18" s="120"/>
      <c r="B18" s="121" t="s">
        <v>111</v>
      </c>
      <c r="C18" s="113">
        <v>23.421378456458935</v>
      </c>
      <c r="D18" s="115">
        <v>1135</v>
      </c>
      <c r="E18" s="114">
        <v>1157</v>
      </c>
      <c r="F18" s="114">
        <v>1153</v>
      </c>
      <c r="G18" s="114">
        <v>1129</v>
      </c>
      <c r="H18" s="140">
        <v>1056</v>
      </c>
      <c r="I18" s="115">
        <v>79</v>
      </c>
      <c r="J18" s="116">
        <v>7.4810606060606064</v>
      </c>
      <c r="K18"/>
      <c r="L18"/>
      <c r="M18"/>
      <c r="N18"/>
      <c r="O18"/>
      <c r="P18"/>
    </row>
    <row r="19" spans="1:16" s="110" customFormat="1" ht="14.45" customHeight="1" x14ac:dyDescent="0.2">
      <c r="A19" s="120"/>
      <c r="B19" s="121" t="s">
        <v>112</v>
      </c>
      <c r="C19" s="113">
        <v>3.1366075113495668</v>
      </c>
      <c r="D19" s="115">
        <v>152</v>
      </c>
      <c r="E19" s="114">
        <v>163</v>
      </c>
      <c r="F19" s="114">
        <v>169</v>
      </c>
      <c r="G19" s="114">
        <v>142</v>
      </c>
      <c r="H19" s="140">
        <v>135</v>
      </c>
      <c r="I19" s="115">
        <v>17</v>
      </c>
      <c r="J19" s="116">
        <v>12.592592592592593</v>
      </c>
      <c r="K19"/>
      <c r="L19"/>
      <c r="M19"/>
      <c r="N19"/>
      <c r="O19"/>
      <c r="P19"/>
    </row>
    <row r="20" spans="1:16" s="110" customFormat="1" ht="14.45" customHeight="1" x14ac:dyDescent="0.2">
      <c r="A20" s="120" t="s">
        <v>113</v>
      </c>
      <c r="B20" s="119" t="s">
        <v>116</v>
      </c>
      <c r="C20" s="113">
        <v>94.676021460998768</v>
      </c>
      <c r="D20" s="115">
        <v>4588</v>
      </c>
      <c r="E20" s="114">
        <v>4776</v>
      </c>
      <c r="F20" s="114">
        <v>4838</v>
      </c>
      <c r="G20" s="114">
        <v>4816</v>
      </c>
      <c r="H20" s="140">
        <v>4628</v>
      </c>
      <c r="I20" s="115">
        <v>-40</v>
      </c>
      <c r="J20" s="116">
        <v>-0.86430423509075194</v>
      </c>
      <c r="K20"/>
      <c r="L20"/>
      <c r="M20"/>
      <c r="N20"/>
      <c r="O20"/>
      <c r="P20"/>
    </row>
    <row r="21" spans="1:16" s="110" customFormat="1" ht="14.45" customHeight="1" x14ac:dyDescent="0.2">
      <c r="A21" s="123"/>
      <c r="B21" s="124" t="s">
        <v>117</v>
      </c>
      <c r="C21" s="125">
        <v>5.2208006603384236</v>
      </c>
      <c r="D21" s="143">
        <v>253</v>
      </c>
      <c r="E21" s="144">
        <v>264</v>
      </c>
      <c r="F21" s="144">
        <v>267</v>
      </c>
      <c r="G21" s="144">
        <v>232</v>
      </c>
      <c r="H21" s="145">
        <v>212</v>
      </c>
      <c r="I21" s="143">
        <v>41</v>
      </c>
      <c r="J21" s="146">
        <v>19.339622641509433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5748</v>
      </c>
      <c r="E56" s="114">
        <v>5890</v>
      </c>
      <c r="F56" s="114">
        <v>6010</v>
      </c>
      <c r="G56" s="114">
        <v>5972</v>
      </c>
      <c r="H56" s="140">
        <v>5918</v>
      </c>
      <c r="I56" s="115">
        <v>-170</v>
      </c>
      <c r="J56" s="116">
        <v>-2.8725920919229471</v>
      </c>
      <c r="K56"/>
      <c r="L56"/>
      <c r="M56"/>
      <c r="N56"/>
      <c r="O56"/>
      <c r="P56"/>
    </row>
    <row r="57" spans="1:16" s="110" customFormat="1" ht="14.45" customHeight="1" x14ac:dyDescent="0.2">
      <c r="A57" s="120" t="s">
        <v>105</v>
      </c>
      <c r="B57" s="119" t="s">
        <v>106</v>
      </c>
      <c r="C57" s="113">
        <v>45.059151009046623</v>
      </c>
      <c r="D57" s="115">
        <v>2590</v>
      </c>
      <c r="E57" s="114">
        <v>2602</v>
      </c>
      <c r="F57" s="114">
        <v>2661</v>
      </c>
      <c r="G57" s="114">
        <v>2623</v>
      </c>
      <c r="H57" s="140">
        <v>2621</v>
      </c>
      <c r="I57" s="115">
        <v>-31</v>
      </c>
      <c r="J57" s="116">
        <v>-1.1827546737886303</v>
      </c>
    </row>
    <row r="58" spans="1:16" s="110" customFormat="1" ht="14.45" customHeight="1" x14ac:dyDescent="0.2">
      <c r="A58" s="120"/>
      <c r="B58" s="119" t="s">
        <v>107</v>
      </c>
      <c r="C58" s="113">
        <v>54.940848990953377</v>
      </c>
      <c r="D58" s="115">
        <v>3158</v>
      </c>
      <c r="E58" s="114">
        <v>3288</v>
      </c>
      <c r="F58" s="114">
        <v>3349</v>
      </c>
      <c r="G58" s="114">
        <v>3349</v>
      </c>
      <c r="H58" s="140">
        <v>3297</v>
      </c>
      <c r="I58" s="115">
        <v>-139</v>
      </c>
      <c r="J58" s="116">
        <v>-4.2159538974825601</v>
      </c>
    </row>
    <row r="59" spans="1:16" s="110" customFormat="1" ht="14.45" customHeight="1" x14ac:dyDescent="0.2">
      <c r="A59" s="118" t="s">
        <v>105</v>
      </c>
      <c r="B59" s="121" t="s">
        <v>108</v>
      </c>
      <c r="C59" s="113">
        <v>9.6381350034794711</v>
      </c>
      <c r="D59" s="115">
        <v>554</v>
      </c>
      <c r="E59" s="114">
        <v>592</v>
      </c>
      <c r="F59" s="114">
        <v>604</v>
      </c>
      <c r="G59" s="114">
        <v>618</v>
      </c>
      <c r="H59" s="140">
        <v>559</v>
      </c>
      <c r="I59" s="115">
        <v>-5</v>
      </c>
      <c r="J59" s="116">
        <v>-0.89445438282647582</v>
      </c>
    </row>
    <row r="60" spans="1:16" s="110" customFormat="1" ht="14.45" customHeight="1" x14ac:dyDescent="0.2">
      <c r="A60" s="118"/>
      <c r="B60" s="121" t="s">
        <v>109</v>
      </c>
      <c r="C60" s="113">
        <v>37.07376478775226</v>
      </c>
      <c r="D60" s="115">
        <v>2131</v>
      </c>
      <c r="E60" s="114">
        <v>2203</v>
      </c>
      <c r="F60" s="114">
        <v>2248</v>
      </c>
      <c r="G60" s="114">
        <v>2224</v>
      </c>
      <c r="H60" s="140">
        <v>2245</v>
      </c>
      <c r="I60" s="115">
        <v>-114</v>
      </c>
      <c r="J60" s="116">
        <v>-5.0779510022271719</v>
      </c>
    </row>
    <row r="61" spans="1:16" s="110" customFormat="1" ht="14.45" customHeight="1" x14ac:dyDescent="0.2">
      <c r="A61" s="118"/>
      <c r="B61" s="121" t="s">
        <v>110</v>
      </c>
      <c r="C61" s="113">
        <v>27.522616562282533</v>
      </c>
      <c r="D61" s="115">
        <v>1582</v>
      </c>
      <c r="E61" s="114">
        <v>1584</v>
      </c>
      <c r="F61" s="114">
        <v>1651</v>
      </c>
      <c r="G61" s="114">
        <v>1637</v>
      </c>
      <c r="H61" s="140">
        <v>1699</v>
      </c>
      <c r="I61" s="115">
        <v>-117</v>
      </c>
      <c r="J61" s="116">
        <v>-6.8864037669217186</v>
      </c>
    </row>
    <row r="62" spans="1:16" s="110" customFormat="1" ht="14.45" customHeight="1" x14ac:dyDescent="0.2">
      <c r="A62" s="120"/>
      <c r="B62" s="121" t="s">
        <v>111</v>
      </c>
      <c r="C62" s="113">
        <v>25.765483646485734</v>
      </c>
      <c r="D62" s="115">
        <v>1481</v>
      </c>
      <c r="E62" s="114">
        <v>1511</v>
      </c>
      <c r="F62" s="114">
        <v>1507</v>
      </c>
      <c r="G62" s="114">
        <v>1493</v>
      </c>
      <c r="H62" s="140">
        <v>1415</v>
      </c>
      <c r="I62" s="115">
        <v>66</v>
      </c>
      <c r="J62" s="116">
        <v>4.6643109540636045</v>
      </c>
    </row>
    <row r="63" spans="1:16" s="110" customFormat="1" ht="14.45" customHeight="1" x14ac:dyDescent="0.2">
      <c r="A63" s="120"/>
      <c r="B63" s="121" t="s">
        <v>112</v>
      </c>
      <c r="C63" s="113">
        <v>3.4098816979819069</v>
      </c>
      <c r="D63" s="115">
        <v>196</v>
      </c>
      <c r="E63" s="114">
        <v>214</v>
      </c>
      <c r="F63" s="114">
        <v>215</v>
      </c>
      <c r="G63" s="114">
        <v>192</v>
      </c>
      <c r="H63" s="140">
        <v>178</v>
      </c>
      <c r="I63" s="115">
        <v>18</v>
      </c>
      <c r="J63" s="116">
        <v>10.112359550561798</v>
      </c>
    </row>
    <row r="64" spans="1:16" s="110" customFormat="1" ht="14.45" customHeight="1" x14ac:dyDescent="0.2">
      <c r="A64" s="120" t="s">
        <v>113</v>
      </c>
      <c r="B64" s="119" t="s">
        <v>116</v>
      </c>
      <c r="C64" s="113">
        <v>97.633959638135011</v>
      </c>
      <c r="D64" s="115">
        <v>5612</v>
      </c>
      <c r="E64" s="114">
        <v>5765</v>
      </c>
      <c r="F64" s="114">
        <v>5876</v>
      </c>
      <c r="G64" s="114">
        <v>5854</v>
      </c>
      <c r="H64" s="140">
        <v>5802</v>
      </c>
      <c r="I64" s="115">
        <v>-190</v>
      </c>
      <c r="J64" s="116">
        <v>-3.274732850741124</v>
      </c>
    </row>
    <row r="65" spans="1:10" s="110" customFormat="1" ht="14.45" customHeight="1" x14ac:dyDescent="0.2">
      <c r="A65" s="123"/>
      <c r="B65" s="124" t="s">
        <v>117</v>
      </c>
      <c r="C65" s="125">
        <v>2.2442588726513568</v>
      </c>
      <c r="D65" s="143">
        <v>129</v>
      </c>
      <c r="E65" s="144">
        <v>119</v>
      </c>
      <c r="F65" s="144">
        <v>127</v>
      </c>
      <c r="G65" s="144">
        <v>111</v>
      </c>
      <c r="H65" s="145">
        <v>110</v>
      </c>
      <c r="I65" s="143">
        <v>19</v>
      </c>
      <c r="J65" s="146">
        <v>17.272727272727273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4846</v>
      </c>
      <c r="G11" s="114">
        <v>5044</v>
      </c>
      <c r="H11" s="114">
        <v>5109</v>
      </c>
      <c r="I11" s="114">
        <v>5052</v>
      </c>
      <c r="J11" s="140">
        <v>4844</v>
      </c>
      <c r="K11" s="114">
        <v>2</v>
      </c>
      <c r="L11" s="116">
        <v>4.1288191577208921E-2</v>
      </c>
    </row>
    <row r="12" spans="1:17" s="110" customFormat="1" ht="24" customHeight="1" x14ac:dyDescent="0.2">
      <c r="A12" s="604" t="s">
        <v>185</v>
      </c>
      <c r="B12" s="605"/>
      <c r="C12" s="605"/>
      <c r="D12" s="606"/>
      <c r="E12" s="113">
        <v>44.614114733801074</v>
      </c>
      <c r="F12" s="115">
        <v>2162</v>
      </c>
      <c r="G12" s="114">
        <v>2201</v>
      </c>
      <c r="H12" s="114">
        <v>2222</v>
      </c>
      <c r="I12" s="114">
        <v>2168</v>
      </c>
      <c r="J12" s="140">
        <v>2117</v>
      </c>
      <c r="K12" s="114">
        <v>45</v>
      </c>
      <c r="L12" s="116">
        <v>2.1256495040151155</v>
      </c>
    </row>
    <row r="13" spans="1:17" s="110" customFormat="1" ht="15" customHeight="1" x14ac:dyDescent="0.2">
      <c r="A13" s="120"/>
      <c r="B13" s="612" t="s">
        <v>107</v>
      </c>
      <c r="C13" s="612"/>
      <c r="E13" s="113">
        <v>55.385885266198926</v>
      </c>
      <c r="F13" s="115">
        <v>2684</v>
      </c>
      <c r="G13" s="114">
        <v>2843</v>
      </c>
      <c r="H13" s="114">
        <v>2887</v>
      </c>
      <c r="I13" s="114">
        <v>2884</v>
      </c>
      <c r="J13" s="140">
        <v>2727</v>
      </c>
      <c r="K13" s="114">
        <v>-43</v>
      </c>
      <c r="L13" s="116">
        <v>-1.5768243491015768</v>
      </c>
    </row>
    <row r="14" spans="1:17" s="110" customFormat="1" ht="22.5" customHeight="1" x14ac:dyDescent="0.2">
      <c r="A14" s="604" t="s">
        <v>186</v>
      </c>
      <c r="B14" s="605"/>
      <c r="C14" s="605"/>
      <c r="D14" s="606"/>
      <c r="E14" s="113">
        <v>12.174989682212134</v>
      </c>
      <c r="F14" s="115">
        <v>590</v>
      </c>
      <c r="G14" s="114">
        <v>621</v>
      </c>
      <c r="H14" s="114">
        <v>666</v>
      </c>
      <c r="I14" s="114">
        <v>669</v>
      </c>
      <c r="J14" s="140">
        <v>569</v>
      </c>
      <c r="K14" s="114">
        <v>21</v>
      </c>
      <c r="L14" s="116">
        <v>3.6906854130052724</v>
      </c>
    </row>
    <row r="15" spans="1:17" s="110" customFormat="1" ht="15" customHeight="1" x14ac:dyDescent="0.2">
      <c r="A15" s="120"/>
      <c r="B15" s="119"/>
      <c r="C15" s="258" t="s">
        <v>106</v>
      </c>
      <c r="E15" s="113">
        <v>39.491525423728817</v>
      </c>
      <c r="F15" s="115">
        <v>233</v>
      </c>
      <c r="G15" s="114">
        <v>235</v>
      </c>
      <c r="H15" s="114">
        <v>249</v>
      </c>
      <c r="I15" s="114">
        <v>247</v>
      </c>
      <c r="J15" s="140">
        <v>228</v>
      </c>
      <c r="K15" s="114">
        <v>5</v>
      </c>
      <c r="L15" s="116">
        <v>2.192982456140351</v>
      </c>
    </row>
    <row r="16" spans="1:17" s="110" customFormat="1" ht="15" customHeight="1" x14ac:dyDescent="0.2">
      <c r="A16" s="120"/>
      <c r="B16" s="119"/>
      <c r="C16" s="258" t="s">
        <v>107</v>
      </c>
      <c r="E16" s="113">
        <v>60.508474576271183</v>
      </c>
      <c r="F16" s="115">
        <v>357</v>
      </c>
      <c r="G16" s="114">
        <v>386</v>
      </c>
      <c r="H16" s="114">
        <v>417</v>
      </c>
      <c r="I16" s="114">
        <v>422</v>
      </c>
      <c r="J16" s="140">
        <v>341</v>
      </c>
      <c r="K16" s="114">
        <v>16</v>
      </c>
      <c r="L16" s="116">
        <v>4.6920821114369504</v>
      </c>
    </row>
    <row r="17" spans="1:12" s="110" customFormat="1" ht="15" customHeight="1" x14ac:dyDescent="0.2">
      <c r="A17" s="120"/>
      <c r="B17" s="121" t="s">
        <v>109</v>
      </c>
      <c r="C17" s="258"/>
      <c r="E17" s="113">
        <v>38.588526619892697</v>
      </c>
      <c r="F17" s="115">
        <v>1870</v>
      </c>
      <c r="G17" s="114">
        <v>1970</v>
      </c>
      <c r="H17" s="114">
        <v>1960</v>
      </c>
      <c r="I17" s="114">
        <v>1939</v>
      </c>
      <c r="J17" s="140">
        <v>1909</v>
      </c>
      <c r="K17" s="114">
        <v>-39</v>
      </c>
      <c r="L17" s="116">
        <v>-2.0429544264012574</v>
      </c>
    </row>
    <row r="18" spans="1:12" s="110" customFormat="1" ht="15" customHeight="1" x14ac:dyDescent="0.2">
      <c r="A18" s="120"/>
      <c r="B18" s="119"/>
      <c r="C18" s="258" t="s">
        <v>106</v>
      </c>
      <c r="E18" s="113">
        <v>41.925133689839569</v>
      </c>
      <c r="F18" s="115">
        <v>784</v>
      </c>
      <c r="G18" s="114">
        <v>801</v>
      </c>
      <c r="H18" s="114">
        <v>785</v>
      </c>
      <c r="I18" s="114">
        <v>770</v>
      </c>
      <c r="J18" s="140">
        <v>773</v>
      </c>
      <c r="K18" s="114">
        <v>11</v>
      </c>
      <c r="L18" s="116">
        <v>1.4230271668822769</v>
      </c>
    </row>
    <row r="19" spans="1:12" s="110" customFormat="1" ht="15" customHeight="1" x14ac:dyDescent="0.2">
      <c r="A19" s="120"/>
      <c r="B19" s="119"/>
      <c r="C19" s="258" t="s">
        <v>107</v>
      </c>
      <c r="E19" s="113">
        <v>58.074866310160431</v>
      </c>
      <c r="F19" s="115">
        <v>1086</v>
      </c>
      <c r="G19" s="114">
        <v>1169</v>
      </c>
      <c r="H19" s="114">
        <v>1175</v>
      </c>
      <c r="I19" s="114">
        <v>1169</v>
      </c>
      <c r="J19" s="140">
        <v>1136</v>
      </c>
      <c r="K19" s="114">
        <v>-50</v>
      </c>
      <c r="L19" s="116">
        <v>-4.401408450704225</v>
      </c>
    </row>
    <row r="20" spans="1:12" s="110" customFormat="1" ht="15" customHeight="1" x14ac:dyDescent="0.2">
      <c r="A20" s="120"/>
      <c r="B20" s="121" t="s">
        <v>110</v>
      </c>
      <c r="C20" s="258"/>
      <c r="E20" s="113">
        <v>25.815105241436235</v>
      </c>
      <c r="F20" s="115">
        <v>1251</v>
      </c>
      <c r="G20" s="114">
        <v>1296</v>
      </c>
      <c r="H20" s="114">
        <v>1330</v>
      </c>
      <c r="I20" s="114">
        <v>1315</v>
      </c>
      <c r="J20" s="140">
        <v>1310</v>
      </c>
      <c r="K20" s="114">
        <v>-59</v>
      </c>
      <c r="L20" s="116">
        <v>-4.5038167938931295</v>
      </c>
    </row>
    <row r="21" spans="1:12" s="110" customFormat="1" ht="15" customHeight="1" x14ac:dyDescent="0.2">
      <c r="A21" s="120"/>
      <c r="B21" s="119"/>
      <c r="C21" s="258" t="s">
        <v>106</v>
      </c>
      <c r="E21" s="113">
        <v>39.968025579536373</v>
      </c>
      <c r="F21" s="115">
        <v>500</v>
      </c>
      <c r="G21" s="114">
        <v>510</v>
      </c>
      <c r="H21" s="114">
        <v>536</v>
      </c>
      <c r="I21" s="114">
        <v>515</v>
      </c>
      <c r="J21" s="140">
        <v>528</v>
      </c>
      <c r="K21" s="114">
        <v>-28</v>
      </c>
      <c r="L21" s="116">
        <v>-5.3030303030303028</v>
      </c>
    </row>
    <row r="22" spans="1:12" s="110" customFormat="1" ht="15" customHeight="1" x14ac:dyDescent="0.2">
      <c r="A22" s="120"/>
      <c r="B22" s="119"/>
      <c r="C22" s="258" t="s">
        <v>107</v>
      </c>
      <c r="E22" s="113">
        <v>60.031974420463627</v>
      </c>
      <c r="F22" s="115">
        <v>751</v>
      </c>
      <c r="G22" s="114">
        <v>786</v>
      </c>
      <c r="H22" s="114">
        <v>794</v>
      </c>
      <c r="I22" s="114">
        <v>800</v>
      </c>
      <c r="J22" s="140">
        <v>782</v>
      </c>
      <c r="K22" s="114">
        <v>-31</v>
      </c>
      <c r="L22" s="116">
        <v>-3.9641943734015346</v>
      </c>
    </row>
    <row r="23" spans="1:12" s="110" customFormat="1" ht="15" customHeight="1" x14ac:dyDescent="0.2">
      <c r="A23" s="120"/>
      <c r="B23" s="121" t="s">
        <v>111</v>
      </c>
      <c r="C23" s="258"/>
      <c r="E23" s="113">
        <v>23.421378456458935</v>
      </c>
      <c r="F23" s="115">
        <v>1135</v>
      </c>
      <c r="G23" s="114">
        <v>1157</v>
      </c>
      <c r="H23" s="114">
        <v>1153</v>
      </c>
      <c r="I23" s="114">
        <v>1129</v>
      </c>
      <c r="J23" s="140">
        <v>1056</v>
      </c>
      <c r="K23" s="114">
        <v>79</v>
      </c>
      <c r="L23" s="116">
        <v>7.4810606060606064</v>
      </c>
    </row>
    <row r="24" spans="1:12" s="110" customFormat="1" ht="15" customHeight="1" x14ac:dyDescent="0.2">
      <c r="A24" s="120"/>
      <c r="B24" s="119"/>
      <c r="C24" s="258" t="s">
        <v>106</v>
      </c>
      <c r="E24" s="113">
        <v>56.828193832599119</v>
      </c>
      <c r="F24" s="115">
        <v>645</v>
      </c>
      <c r="G24" s="114">
        <v>655</v>
      </c>
      <c r="H24" s="114">
        <v>652</v>
      </c>
      <c r="I24" s="114">
        <v>636</v>
      </c>
      <c r="J24" s="140">
        <v>588</v>
      </c>
      <c r="K24" s="114">
        <v>57</v>
      </c>
      <c r="L24" s="116">
        <v>9.6938775510204085</v>
      </c>
    </row>
    <row r="25" spans="1:12" s="110" customFormat="1" ht="15" customHeight="1" x14ac:dyDescent="0.2">
      <c r="A25" s="120"/>
      <c r="B25" s="119"/>
      <c r="C25" s="258" t="s">
        <v>107</v>
      </c>
      <c r="E25" s="113">
        <v>43.171806167400881</v>
      </c>
      <c r="F25" s="115">
        <v>490</v>
      </c>
      <c r="G25" s="114">
        <v>502</v>
      </c>
      <c r="H25" s="114">
        <v>501</v>
      </c>
      <c r="I25" s="114">
        <v>493</v>
      </c>
      <c r="J25" s="140">
        <v>468</v>
      </c>
      <c r="K25" s="114">
        <v>22</v>
      </c>
      <c r="L25" s="116">
        <v>4.700854700854701</v>
      </c>
    </row>
    <row r="26" spans="1:12" s="110" customFormat="1" ht="15" customHeight="1" x14ac:dyDescent="0.2">
      <c r="A26" s="120"/>
      <c r="C26" s="121" t="s">
        <v>187</v>
      </c>
      <c r="D26" s="110" t="s">
        <v>188</v>
      </c>
      <c r="E26" s="113">
        <v>3.1366075113495668</v>
      </c>
      <c r="F26" s="115">
        <v>152</v>
      </c>
      <c r="G26" s="114">
        <v>163</v>
      </c>
      <c r="H26" s="114">
        <v>169</v>
      </c>
      <c r="I26" s="114">
        <v>142</v>
      </c>
      <c r="J26" s="140">
        <v>135</v>
      </c>
      <c r="K26" s="114">
        <v>17</v>
      </c>
      <c r="L26" s="116">
        <v>12.592592592592593</v>
      </c>
    </row>
    <row r="27" spans="1:12" s="110" customFormat="1" ht="15" customHeight="1" x14ac:dyDescent="0.2">
      <c r="A27" s="120"/>
      <c r="B27" s="119"/>
      <c r="D27" s="259" t="s">
        <v>106</v>
      </c>
      <c r="E27" s="113">
        <v>53.289473684210527</v>
      </c>
      <c r="F27" s="115">
        <v>81</v>
      </c>
      <c r="G27" s="114">
        <v>87</v>
      </c>
      <c r="H27" s="114">
        <v>90</v>
      </c>
      <c r="I27" s="114">
        <v>76</v>
      </c>
      <c r="J27" s="140">
        <v>69</v>
      </c>
      <c r="K27" s="114">
        <v>12</v>
      </c>
      <c r="L27" s="116">
        <v>17.391304347826086</v>
      </c>
    </row>
    <row r="28" spans="1:12" s="110" customFormat="1" ht="15" customHeight="1" x14ac:dyDescent="0.2">
      <c r="A28" s="120"/>
      <c r="B28" s="119"/>
      <c r="D28" s="259" t="s">
        <v>107</v>
      </c>
      <c r="E28" s="113">
        <v>46.710526315789473</v>
      </c>
      <c r="F28" s="115">
        <v>71</v>
      </c>
      <c r="G28" s="114">
        <v>76</v>
      </c>
      <c r="H28" s="114">
        <v>79</v>
      </c>
      <c r="I28" s="114">
        <v>66</v>
      </c>
      <c r="J28" s="140">
        <v>66</v>
      </c>
      <c r="K28" s="114">
        <v>5</v>
      </c>
      <c r="L28" s="116">
        <v>7.5757575757575761</v>
      </c>
    </row>
    <row r="29" spans="1:12" s="110" customFormat="1" ht="24" customHeight="1" x14ac:dyDescent="0.2">
      <c r="A29" s="604" t="s">
        <v>189</v>
      </c>
      <c r="B29" s="605"/>
      <c r="C29" s="605"/>
      <c r="D29" s="606"/>
      <c r="E29" s="113">
        <v>94.676021460998768</v>
      </c>
      <c r="F29" s="115">
        <v>4588</v>
      </c>
      <c r="G29" s="114">
        <v>4776</v>
      </c>
      <c r="H29" s="114">
        <v>4838</v>
      </c>
      <c r="I29" s="114">
        <v>4816</v>
      </c>
      <c r="J29" s="140">
        <v>4628</v>
      </c>
      <c r="K29" s="114">
        <v>-40</v>
      </c>
      <c r="L29" s="116">
        <v>-0.86430423509075194</v>
      </c>
    </row>
    <row r="30" spans="1:12" s="110" customFormat="1" ht="15" customHeight="1" x14ac:dyDescent="0.2">
      <c r="A30" s="120"/>
      <c r="B30" s="119"/>
      <c r="C30" s="258" t="s">
        <v>106</v>
      </c>
      <c r="E30" s="113">
        <v>44.703574542284223</v>
      </c>
      <c r="F30" s="115">
        <v>2051</v>
      </c>
      <c r="G30" s="114">
        <v>2088</v>
      </c>
      <c r="H30" s="114">
        <v>2108</v>
      </c>
      <c r="I30" s="114">
        <v>2076</v>
      </c>
      <c r="J30" s="140">
        <v>2030</v>
      </c>
      <c r="K30" s="114">
        <v>21</v>
      </c>
      <c r="L30" s="116">
        <v>1.0344827586206897</v>
      </c>
    </row>
    <row r="31" spans="1:12" s="110" customFormat="1" ht="15" customHeight="1" x14ac:dyDescent="0.2">
      <c r="A31" s="120"/>
      <c r="B31" s="119"/>
      <c r="C31" s="258" t="s">
        <v>107</v>
      </c>
      <c r="E31" s="113">
        <v>55.296425457715777</v>
      </c>
      <c r="F31" s="115">
        <v>2537</v>
      </c>
      <c r="G31" s="114">
        <v>2688</v>
      </c>
      <c r="H31" s="114">
        <v>2730</v>
      </c>
      <c r="I31" s="114">
        <v>2740</v>
      </c>
      <c r="J31" s="140">
        <v>2598</v>
      </c>
      <c r="K31" s="114">
        <v>-61</v>
      </c>
      <c r="L31" s="116">
        <v>-2.3479599692070825</v>
      </c>
    </row>
    <row r="32" spans="1:12" s="110" customFormat="1" ht="15" customHeight="1" x14ac:dyDescent="0.2">
      <c r="A32" s="120"/>
      <c r="B32" s="119" t="s">
        <v>117</v>
      </c>
      <c r="C32" s="258"/>
      <c r="E32" s="113">
        <v>5.2208006603384236</v>
      </c>
      <c r="F32" s="114">
        <v>253</v>
      </c>
      <c r="G32" s="114">
        <v>264</v>
      </c>
      <c r="H32" s="114">
        <v>267</v>
      </c>
      <c r="I32" s="114">
        <v>232</v>
      </c>
      <c r="J32" s="140">
        <v>212</v>
      </c>
      <c r="K32" s="114">
        <v>41</v>
      </c>
      <c r="L32" s="116">
        <v>19.339622641509433</v>
      </c>
    </row>
    <row r="33" spans="1:12" s="110" customFormat="1" ht="15" customHeight="1" x14ac:dyDescent="0.2">
      <c r="A33" s="120"/>
      <c r="B33" s="119"/>
      <c r="C33" s="258" t="s">
        <v>106</v>
      </c>
      <c r="E33" s="113">
        <v>43.478260869565219</v>
      </c>
      <c r="F33" s="114">
        <v>110</v>
      </c>
      <c r="G33" s="114">
        <v>113</v>
      </c>
      <c r="H33" s="114">
        <v>114</v>
      </c>
      <c r="I33" s="114">
        <v>92</v>
      </c>
      <c r="J33" s="140">
        <v>87</v>
      </c>
      <c r="K33" s="114">
        <v>23</v>
      </c>
      <c r="L33" s="116">
        <v>26.436781609195403</v>
      </c>
    </row>
    <row r="34" spans="1:12" s="110" customFormat="1" ht="15" customHeight="1" x14ac:dyDescent="0.2">
      <c r="A34" s="120"/>
      <c r="B34" s="119"/>
      <c r="C34" s="258" t="s">
        <v>107</v>
      </c>
      <c r="E34" s="113">
        <v>56.521739130434781</v>
      </c>
      <c r="F34" s="114">
        <v>143</v>
      </c>
      <c r="G34" s="114">
        <v>151</v>
      </c>
      <c r="H34" s="114">
        <v>153</v>
      </c>
      <c r="I34" s="114">
        <v>140</v>
      </c>
      <c r="J34" s="140">
        <v>125</v>
      </c>
      <c r="K34" s="114">
        <v>18</v>
      </c>
      <c r="L34" s="116">
        <v>14.4</v>
      </c>
    </row>
    <row r="35" spans="1:12" s="110" customFormat="1" ht="24" customHeight="1" x14ac:dyDescent="0.2">
      <c r="A35" s="604" t="s">
        <v>192</v>
      </c>
      <c r="B35" s="605"/>
      <c r="C35" s="605"/>
      <c r="D35" s="606"/>
      <c r="E35" s="113">
        <v>10.214609987618655</v>
      </c>
      <c r="F35" s="114">
        <v>495</v>
      </c>
      <c r="G35" s="114">
        <v>529</v>
      </c>
      <c r="H35" s="114">
        <v>562</v>
      </c>
      <c r="I35" s="114">
        <v>578</v>
      </c>
      <c r="J35" s="114">
        <v>508</v>
      </c>
      <c r="K35" s="318">
        <v>-13</v>
      </c>
      <c r="L35" s="319">
        <v>-2.5590551181102361</v>
      </c>
    </row>
    <row r="36" spans="1:12" s="110" customFormat="1" ht="15" customHeight="1" x14ac:dyDescent="0.2">
      <c r="A36" s="120"/>
      <c r="B36" s="119"/>
      <c r="C36" s="258" t="s">
        <v>106</v>
      </c>
      <c r="E36" s="113">
        <v>41.414141414141412</v>
      </c>
      <c r="F36" s="114">
        <v>205</v>
      </c>
      <c r="G36" s="114">
        <v>212</v>
      </c>
      <c r="H36" s="114">
        <v>226</v>
      </c>
      <c r="I36" s="114">
        <v>231</v>
      </c>
      <c r="J36" s="114">
        <v>219</v>
      </c>
      <c r="K36" s="318">
        <v>-14</v>
      </c>
      <c r="L36" s="116">
        <v>-6.3926940639269407</v>
      </c>
    </row>
    <row r="37" spans="1:12" s="110" customFormat="1" ht="15" customHeight="1" x14ac:dyDescent="0.2">
      <c r="A37" s="120"/>
      <c r="B37" s="119"/>
      <c r="C37" s="258" t="s">
        <v>107</v>
      </c>
      <c r="E37" s="113">
        <v>58.585858585858588</v>
      </c>
      <c r="F37" s="114">
        <v>290</v>
      </c>
      <c r="G37" s="114">
        <v>317</v>
      </c>
      <c r="H37" s="114">
        <v>336</v>
      </c>
      <c r="I37" s="114">
        <v>347</v>
      </c>
      <c r="J37" s="140">
        <v>289</v>
      </c>
      <c r="K37" s="114">
        <v>1</v>
      </c>
      <c r="L37" s="116">
        <v>0.34602076124567471</v>
      </c>
    </row>
    <row r="38" spans="1:12" s="110" customFormat="1" ht="15" customHeight="1" x14ac:dyDescent="0.2">
      <c r="A38" s="120"/>
      <c r="B38" s="119" t="s">
        <v>328</v>
      </c>
      <c r="C38" s="258"/>
      <c r="E38" s="113">
        <v>65.063970284770946</v>
      </c>
      <c r="F38" s="114">
        <v>3153</v>
      </c>
      <c r="G38" s="114">
        <v>3249</v>
      </c>
      <c r="H38" s="114">
        <v>3271</v>
      </c>
      <c r="I38" s="114">
        <v>3214</v>
      </c>
      <c r="J38" s="140">
        <v>3132</v>
      </c>
      <c r="K38" s="114">
        <v>21</v>
      </c>
      <c r="L38" s="116">
        <v>0.67049808429118773</v>
      </c>
    </row>
    <row r="39" spans="1:12" s="110" customFormat="1" ht="15" customHeight="1" x14ac:dyDescent="0.2">
      <c r="A39" s="120"/>
      <c r="B39" s="119"/>
      <c r="C39" s="258" t="s">
        <v>106</v>
      </c>
      <c r="E39" s="113">
        <v>44.782746590548683</v>
      </c>
      <c r="F39" s="115">
        <v>1412</v>
      </c>
      <c r="G39" s="114">
        <v>1420</v>
      </c>
      <c r="H39" s="114">
        <v>1430</v>
      </c>
      <c r="I39" s="114">
        <v>1390</v>
      </c>
      <c r="J39" s="140">
        <v>1373</v>
      </c>
      <c r="K39" s="114">
        <v>39</v>
      </c>
      <c r="L39" s="116">
        <v>2.8404952658412235</v>
      </c>
    </row>
    <row r="40" spans="1:12" s="110" customFormat="1" ht="15" customHeight="1" x14ac:dyDescent="0.2">
      <c r="A40" s="120"/>
      <c r="B40" s="119"/>
      <c r="C40" s="258" t="s">
        <v>107</v>
      </c>
      <c r="E40" s="113">
        <v>55.217253409451317</v>
      </c>
      <c r="F40" s="115">
        <v>1741</v>
      </c>
      <c r="G40" s="114">
        <v>1829</v>
      </c>
      <c r="H40" s="114">
        <v>1841</v>
      </c>
      <c r="I40" s="114">
        <v>1824</v>
      </c>
      <c r="J40" s="140">
        <v>1759</v>
      </c>
      <c r="K40" s="114">
        <v>-18</v>
      </c>
      <c r="L40" s="116">
        <v>-1.0233086981239341</v>
      </c>
    </row>
    <row r="41" spans="1:12" s="110" customFormat="1" ht="15" customHeight="1" x14ac:dyDescent="0.2">
      <c r="A41" s="120"/>
      <c r="B41" s="320" t="s">
        <v>516</v>
      </c>
      <c r="C41" s="258"/>
      <c r="E41" s="113">
        <v>7.8621543541064796</v>
      </c>
      <c r="F41" s="115">
        <v>381</v>
      </c>
      <c r="G41" s="114">
        <v>400</v>
      </c>
      <c r="H41" s="114">
        <v>399</v>
      </c>
      <c r="I41" s="114">
        <v>385</v>
      </c>
      <c r="J41" s="140">
        <v>355</v>
      </c>
      <c r="K41" s="114">
        <v>26</v>
      </c>
      <c r="L41" s="116">
        <v>7.323943661971831</v>
      </c>
    </row>
    <row r="42" spans="1:12" s="110" customFormat="1" ht="15" customHeight="1" x14ac:dyDescent="0.2">
      <c r="A42" s="120"/>
      <c r="B42" s="119"/>
      <c r="C42" s="268" t="s">
        <v>106</v>
      </c>
      <c r="D42" s="182"/>
      <c r="E42" s="113">
        <v>52.493438320209975</v>
      </c>
      <c r="F42" s="115">
        <v>200</v>
      </c>
      <c r="G42" s="114">
        <v>211</v>
      </c>
      <c r="H42" s="114">
        <v>205</v>
      </c>
      <c r="I42" s="114">
        <v>195</v>
      </c>
      <c r="J42" s="140">
        <v>189</v>
      </c>
      <c r="K42" s="114">
        <v>11</v>
      </c>
      <c r="L42" s="116">
        <v>5.8201058201058204</v>
      </c>
    </row>
    <row r="43" spans="1:12" s="110" customFormat="1" ht="15" customHeight="1" x14ac:dyDescent="0.2">
      <c r="A43" s="120"/>
      <c r="B43" s="119"/>
      <c r="C43" s="268" t="s">
        <v>107</v>
      </c>
      <c r="D43" s="182"/>
      <c r="E43" s="113">
        <v>47.506561679790025</v>
      </c>
      <c r="F43" s="115">
        <v>181</v>
      </c>
      <c r="G43" s="114">
        <v>189</v>
      </c>
      <c r="H43" s="114">
        <v>194</v>
      </c>
      <c r="I43" s="114">
        <v>190</v>
      </c>
      <c r="J43" s="140">
        <v>166</v>
      </c>
      <c r="K43" s="114">
        <v>15</v>
      </c>
      <c r="L43" s="116">
        <v>9.0361445783132535</v>
      </c>
    </row>
    <row r="44" spans="1:12" s="110" customFormat="1" ht="15" customHeight="1" x14ac:dyDescent="0.2">
      <c r="A44" s="120"/>
      <c r="B44" s="119" t="s">
        <v>205</v>
      </c>
      <c r="C44" s="268"/>
      <c r="D44" s="182"/>
      <c r="E44" s="113">
        <v>16.85926537350392</v>
      </c>
      <c r="F44" s="115">
        <v>817</v>
      </c>
      <c r="G44" s="114">
        <v>866</v>
      </c>
      <c r="H44" s="114">
        <v>877</v>
      </c>
      <c r="I44" s="114">
        <v>875</v>
      </c>
      <c r="J44" s="140">
        <v>849</v>
      </c>
      <c r="K44" s="114">
        <v>-32</v>
      </c>
      <c r="L44" s="116">
        <v>-3.7691401648998824</v>
      </c>
    </row>
    <row r="45" spans="1:12" s="110" customFormat="1" ht="15" customHeight="1" x14ac:dyDescent="0.2">
      <c r="A45" s="120"/>
      <c r="B45" s="119"/>
      <c r="C45" s="268" t="s">
        <v>106</v>
      </c>
      <c r="D45" s="182"/>
      <c r="E45" s="113">
        <v>42.227662178702573</v>
      </c>
      <c r="F45" s="115">
        <v>345</v>
      </c>
      <c r="G45" s="114">
        <v>358</v>
      </c>
      <c r="H45" s="114">
        <v>361</v>
      </c>
      <c r="I45" s="114">
        <v>352</v>
      </c>
      <c r="J45" s="140">
        <v>336</v>
      </c>
      <c r="K45" s="114">
        <v>9</v>
      </c>
      <c r="L45" s="116">
        <v>2.6785714285714284</v>
      </c>
    </row>
    <row r="46" spans="1:12" s="110" customFormat="1" ht="15" customHeight="1" x14ac:dyDescent="0.2">
      <c r="A46" s="123"/>
      <c r="B46" s="124"/>
      <c r="C46" s="260" t="s">
        <v>107</v>
      </c>
      <c r="D46" s="261"/>
      <c r="E46" s="125">
        <v>57.772337821297427</v>
      </c>
      <c r="F46" s="143">
        <v>472</v>
      </c>
      <c r="G46" s="144">
        <v>508</v>
      </c>
      <c r="H46" s="144">
        <v>516</v>
      </c>
      <c r="I46" s="144">
        <v>523</v>
      </c>
      <c r="J46" s="145">
        <v>513</v>
      </c>
      <c r="K46" s="144">
        <v>-41</v>
      </c>
      <c r="L46" s="146">
        <v>-7.9922027290448341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4846</v>
      </c>
      <c r="E11" s="114">
        <v>5044</v>
      </c>
      <c r="F11" s="114">
        <v>5109</v>
      </c>
      <c r="G11" s="114">
        <v>5052</v>
      </c>
      <c r="H11" s="140">
        <v>4844</v>
      </c>
      <c r="I11" s="115">
        <v>2</v>
      </c>
      <c r="J11" s="116">
        <v>4.1288191577208921E-2</v>
      </c>
    </row>
    <row r="12" spans="1:15" s="110" customFormat="1" ht="24.95" customHeight="1" x14ac:dyDescent="0.2">
      <c r="A12" s="193" t="s">
        <v>132</v>
      </c>
      <c r="B12" s="194" t="s">
        <v>133</v>
      </c>
      <c r="C12" s="113">
        <v>3.0953363598844406</v>
      </c>
      <c r="D12" s="115">
        <v>150</v>
      </c>
      <c r="E12" s="114">
        <v>155</v>
      </c>
      <c r="F12" s="114">
        <v>151</v>
      </c>
      <c r="G12" s="114">
        <v>156</v>
      </c>
      <c r="H12" s="140">
        <v>157</v>
      </c>
      <c r="I12" s="115">
        <v>-7</v>
      </c>
      <c r="J12" s="116">
        <v>-4.4585987261146496</v>
      </c>
    </row>
    <row r="13" spans="1:15" s="110" customFormat="1" ht="24.95" customHeight="1" x14ac:dyDescent="0.2">
      <c r="A13" s="193" t="s">
        <v>134</v>
      </c>
      <c r="B13" s="199" t="s">
        <v>214</v>
      </c>
      <c r="C13" s="113">
        <v>0.92860090796533223</v>
      </c>
      <c r="D13" s="115">
        <v>45</v>
      </c>
      <c r="E13" s="114">
        <v>42</v>
      </c>
      <c r="F13" s="114">
        <v>44</v>
      </c>
      <c r="G13" s="114">
        <v>42</v>
      </c>
      <c r="H13" s="140">
        <v>46</v>
      </c>
      <c r="I13" s="115">
        <v>-1</v>
      </c>
      <c r="J13" s="116">
        <v>-2.1739130434782608</v>
      </c>
    </row>
    <row r="14" spans="1:15" s="287" customFormat="1" ht="24.95" customHeight="1" x14ac:dyDescent="0.2">
      <c r="A14" s="193" t="s">
        <v>215</v>
      </c>
      <c r="B14" s="199" t="s">
        <v>137</v>
      </c>
      <c r="C14" s="113">
        <v>9.3066446553858846</v>
      </c>
      <c r="D14" s="115">
        <v>451</v>
      </c>
      <c r="E14" s="114">
        <v>435</v>
      </c>
      <c r="F14" s="114">
        <v>437</v>
      </c>
      <c r="G14" s="114">
        <v>447</v>
      </c>
      <c r="H14" s="140">
        <v>424</v>
      </c>
      <c r="I14" s="115">
        <v>27</v>
      </c>
      <c r="J14" s="116">
        <v>6.367924528301887</v>
      </c>
      <c r="K14" s="110"/>
      <c r="L14" s="110"/>
      <c r="M14" s="110"/>
      <c r="N14" s="110"/>
      <c r="O14" s="110"/>
    </row>
    <row r="15" spans="1:15" s="110" customFormat="1" ht="24.95" customHeight="1" x14ac:dyDescent="0.2">
      <c r="A15" s="193" t="s">
        <v>216</v>
      </c>
      <c r="B15" s="199" t="s">
        <v>217</v>
      </c>
      <c r="C15" s="113">
        <v>4.9731737515476686</v>
      </c>
      <c r="D15" s="115">
        <v>241</v>
      </c>
      <c r="E15" s="114">
        <v>240</v>
      </c>
      <c r="F15" s="114">
        <v>237</v>
      </c>
      <c r="G15" s="114">
        <v>249</v>
      </c>
      <c r="H15" s="140">
        <v>241</v>
      </c>
      <c r="I15" s="115">
        <v>0</v>
      </c>
      <c r="J15" s="116">
        <v>0</v>
      </c>
    </row>
    <row r="16" spans="1:15" s="287" customFormat="1" ht="24.95" customHeight="1" x14ac:dyDescent="0.2">
      <c r="A16" s="193" t="s">
        <v>218</v>
      </c>
      <c r="B16" s="199" t="s">
        <v>141</v>
      </c>
      <c r="C16" s="113">
        <v>3.0747007841518776</v>
      </c>
      <c r="D16" s="115">
        <v>149</v>
      </c>
      <c r="E16" s="114">
        <v>137</v>
      </c>
      <c r="F16" s="114">
        <v>145</v>
      </c>
      <c r="G16" s="114">
        <v>137</v>
      </c>
      <c r="H16" s="140">
        <v>131</v>
      </c>
      <c r="I16" s="115">
        <v>18</v>
      </c>
      <c r="J16" s="116">
        <v>13.740458015267176</v>
      </c>
      <c r="K16" s="110"/>
      <c r="L16" s="110"/>
      <c r="M16" s="110"/>
      <c r="N16" s="110"/>
      <c r="O16" s="110"/>
    </row>
    <row r="17" spans="1:15" s="110" customFormat="1" ht="24.95" customHeight="1" x14ac:dyDescent="0.2">
      <c r="A17" s="193" t="s">
        <v>142</v>
      </c>
      <c r="B17" s="199" t="s">
        <v>220</v>
      </c>
      <c r="C17" s="113">
        <v>1.2587701196863392</v>
      </c>
      <c r="D17" s="115">
        <v>61</v>
      </c>
      <c r="E17" s="114">
        <v>58</v>
      </c>
      <c r="F17" s="114">
        <v>55</v>
      </c>
      <c r="G17" s="114">
        <v>61</v>
      </c>
      <c r="H17" s="140">
        <v>52</v>
      </c>
      <c r="I17" s="115">
        <v>9</v>
      </c>
      <c r="J17" s="116">
        <v>17.307692307692307</v>
      </c>
    </row>
    <row r="18" spans="1:15" s="287" customFormat="1" ht="24.95" customHeight="1" x14ac:dyDescent="0.2">
      <c r="A18" s="201" t="s">
        <v>144</v>
      </c>
      <c r="B18" s="202" t="s">
        <v>145</v>
      </c>
      <c r="C18" s="113">
        <v>10.132067684688403</v>
      </c>
      <c r="D18" s="115">
        <v>491</v>
      </c>
      <c r="E18" s="114">
        <v>498</v>
      </c>
      <c r="F18" s="114">
        <v>475</v>
      </c>
      <c r="G18" s="114">
        <v>473</v>
      </c>
      <c r="H18" s="140">
        <v>472</v>
      </c>
      <c r="I18" s="115">
        <v>19</v>
      </c>
      <c r="J18" s="116">
        <v>4.0254237288135597</v>
      </c>
      <c r="K18" s="110"/>
      <c r="L18" s="110"/>
      <c r="M18" s="110"/>
      <c r="N18" s="110"/>
      <c r="O18" s="110"/>
    </row>
    <row r="19" spans="1:15" s="110" customFormat="1" ht="24.95" customHeight="1" x14ac:dyDescent="0.2">
      <c r="A19" s="193" t="s">
        <v>146</v>
      </c>
      <c r="B19" s="199" t="s">
        <v>147</v>
      </c>
      <c r="C19" s="113">
        <v>15.641766405282707</v>
      </c>
      <c r="D19" s="115">
        <v>758</v>
      </c>
      <c r="E19" s="114">
        <v>780</v>
      </c>
      <c r="F19" s="114">
        <v>776</v>
      </c>
      <c r="G19" s="114">
        <v>782</v>
      </c>
      <c r="H19" s="140">
        <v>779</v>
      </c>
      <c r="I19" s="115">
        <v>-21</v>
      </c>
      <c r="J19" s="116">
        <v>-2.6957637997432604</v>
      </c>
    </row>
    <row r="20" spans="1:15" s="287" customFormat="1" ht="24.95" customHeight="1" x14ac:dyDescent="0.2">
      <c r="A20" s="193" t="s">
        <v>148</v>
      </c>
      <c r="B20" s="199" t="s">
        <v>149</v>
      </c>
      <c r="C20" s="113">
        <v>5.4684275691291786</v>
      </c>
      <c r="D20" s="115">
        <v>265</v>
      </c>
      <c r="E20" s="114">
        <v>278</v>
      </c>
      <c r="F20" s="114">
        <v>278</v>
      </c>
      <c r="G20" s="114">
        <v>262</v>
      </c>
      <c r="H20" s="140">
        <v>259</v>
      </c>
      <c r="I20" s="115">
        <v>6</v>
      </c>
      <c r="J20" s="116">
        <v>2.3166023166023164</v>
      </c>
      <c r="K20" s="110"/>
      <c r="L20" s="110"/>
      <c r="M20" s="110"/>
      <c r="N20" s="110"/>
      <c r="O20" s="110"/>
    </row>
    <row r="21" spans="1:15" s="110" customFormat="1" ht="24.95" customHeight="1" x14ac:dyDescent="0.2">
      <c r="A21" s="201" t="s">
        <v>150</v>
      </c>
      <c r="B21" s="202" t="s">
        <v>151</v>
      </c>
      <c r="C21" s="113">
        <v>19.129178704085845</v>
      </c>
      <c r="D21" s="115">
        <v>927</v>
      </c>
      <c r="E21" s="114">
        <v>1020</v>
      </c>
      <c r="F21" s="114">
        <v>1072</v>
      </c>
      <c r="G21" s="114">
        <v>1055</v>
      </c>
      <c r="H21" s="140">
        <v>933</v>
      </c>
      <c r="I21" s="115">
        <v>-6</v>
      </c>
      <c r="J21" s="116">
        <v>-0.64308681672025725</v>
      </c>
    </row>
    <row r="22" spans="1:15" s="110" customFormat="1" ht="24.95" customHeight="1" x14ac:dyDescent="0.2">
      <c r="A22" s="201" t="s">
        <v>152</v>
      </c>
      <c r="B22" s="199" t="s">
        <v>153</v>
      </c>
      <c r="C22" s="113">
        <v>0.8873297565002064</v>
      </c>
      <c r="D22" s="115">
        <v>43</v>
      </c>
      <c r="E22" s="114">
        <v>40</v>
      </c>
      <c r="F22" s="114" t="s">
        <v>513</v>
      </c>
      <c r="G22" s="114" t="s">
        <v>513</v>
      </c>
      <c r="H22" s="140">
        <v>47</v>
      </c>
      <c r="I22" s="115">
        <v>-4</v>
      </c>
      <c r="J22" s="116">
        <v>-8.5106382978723403</v>
      </c>
    </row>
    <row r="23" spans="1:15" s="110" customFormat="1" ht="24.95" customHeight="1" x14ac:dyDescent="0.2">
      <c r="A23" s="193" t="s">
        <v>154</v>
      </c>
      <c r="B23" s="199" t="s">
        <v>155</v>
      </c>
      <c r="C23" s="113">
        <v>0.8873297565002064</v>
      </c>
      <c r="D23" s="115">
        <v>43</v>
      </c>
      <c r="E23" s="114">
        <v>43</v>
      </c>
      <c r="F23" s="114">
        <v>41</v>
      </c>
      <c r="G23" s="114">
        <v>44</v>
      </c>
      <c r="H23" s="140">
        <v>43</v>
      </c>
      <c r="I23" s="115">
        <v>0</v>
      </c>
      <c r="J23" s="116">
        <v>0</v>
      </c>
    </row>
    <row r="24" spans="1:15" s="110" customFormat="1" ht="24.95" customHeight="1" x14ac:dyDescent="0.2">
      <c r="A24" s="193" t="s">
        <v>156</v>
      </c>
      <c r="B24" s="199" t="s">
        <v>221</v>
      </c>
      <c r="C24" s="113">
        <v>7.3256293850598428</v>
      </c>
      <c r="D24" s="115">
        <v>355</v>
      </c>
      <c r="E24" s="114">
        <v>360</v>
      </c>
      <c r="F24" s="114">
        <v>364</v>
      </c>
      <c r="G24" s="114">
        <v>336</v>
      </c>
      <c r="H24" s="140">
        <v>300</v>
      </c>
      <c r="I24" s="115">
        <v>55</v>
      </c>
      <c r="J24" s="116">
        <v>18.333333333333332</v>
      </c>
    </row>
    <row r="25" spans="1:15" s="110" customFormat="1" ht="24.95" customHeight="1" x14ac:dyDescent="0.2">
      <c r="A25" s="193" t="s">
        <v>222</v>
      </c>
      <c r="B25" s="204" t="s">
        <v>159</v>
      </c>
      <c r="C25" s="113">
        <v>7.5732562938505987</v>
      </c>
      <c r="D25" s="115">
        <v>367</v>
      </c>
      <c r="E25" s="114">
        <v>379</v>
      </c>
      <c r="F25" s="114">
        <v>383</v>
      </c>
      <c r="G25" s="114">
        <v>359</v>
      </c>
      <c r="H25" s="140">
        <v>349</v>
      </c>
      <c r="I25" s="115">
        <v>18</v>
      </c>
      <c r="J25" s="116">
        <v>5.1575931232091694</v>
      </c>
    </row>
    <row r="26" spans="1:15" s="110" customFormat="1" ht="24.95" customHeight="1" x14ac:dyDescent="0.2">
      <c r="A26" s="201">
        <v>782.78300000000002</v>
      </c>
      <c r="B26" s="203" t="s">
        <v>160</v>
      </c>
      <c r="C26" s="113">
        <v>0.12381345439537764</v>
      </c>
      <c r="D26" s="115">
        <v>6</v>
      </c>
      <c r="E26" s="114">
        <v>11</v>
      </c>
      <c r="F26" s="114" t="s">
        <v>513</v>
      </c>
      <c r="G26" s="114" t="s">
        <v>513</v>
      </c>
      <c r="H26" s="140">
        <v>18</v>
      </c>
      <c r="I26" s="115">
        <v>-12</v>
      </c>
      <c r="J26" s="116">
        <v>-66.666666666666671</v>
      </c>
    </row>
    <row r="27" spans="1:15" s="110" customFormat="1" ht="24.95" customHeight="1" x14ac:dyDescent="0.2">
      <c r="A27" s="193" t="s">
        <v>161</v>
      </c>
      <c r="B27" s="199" t="s">
        <v>162</v>
      </c>
      <c r="C27" s="113">
        <v>2.1460998761865455</v>
      </c>
      <c r="D27" s="115">
        <v>104</v>
      </c>
      <c r="E27" s="114">
        <v>109</v>
      </c>
      <c r="F27" s="114">
        <v>117</v>
      </c>
      <c r="G27" s="114">
        <v>120</v>
      </c>
      <c r="H27" s="140">
        <v>113</v>
      </c>
      <c r="I27" s="115">
        <v>-9</v>
      </c>
      <c r="J27" s="116">
        <v>-7.9646017699115044</v>
      </c>
    </row>
    <row r="28" spans="1:15" s="110" customFormat="1" ht="24.95" customHeight="1" x14ac:dyDescent="0.2">
      <c r="A28" s="193" t="s">
        <v>163</v>
      </c>
      <c r="B28" s="199" t="s">
        <v>164</v>
      </c>
      <c r="C28" s="113">
        <v>1.1968633924886505</v>
      </c>
      <c r="D28" s="115">
        <v>58</v>
      </c>
      <c r="E28" s="114">
        <v>66</v>
      </c>
      <c r="F28" s="114">
        <v>70</v>
      </c>
      <c r="G28" s="114">
        <v>72</v>
      </c>
      <c r="H28" s="140">
        <v>67</v>
      </c>
      <c r="I28" s="115">
        <v>-9</v>
      </c>
      <c r="J28" s="116">
        <v>-13.432835820895523</v>
      </c>
    </row>
    <row r="29" spans="1:15" s="110" customFormat="1" ht="24.95" customHeight="1" x14ac:dyDescent="0.2">
      <c r="A29" s="193">
        <v>86</v>
      </c>
      <c r="B29" s="199" t="s">
        <v>165</v>
      </c>
      <c r="C29" s="113">
        <v>5.2001650846058602</v>
      </c>
      <c r="D29" s="115">
        <v>252</v>
      </c>
      <c r="E29" s="114">
        <v>264</v>
      </c>
      <c r="F29" s="114">
        <v>257</v>
      </c>
      <c r="G29" s="114">
        <v>251</v>
      </c>
      <c r="H29" s="140">
        <v>265</v>
      </c>
      <c r="I29" s="115">
        <v>-13</v>
      </c>
      <c r="J29" s="116">
        <v>-4.9056603773584904</v>
      </c>
    </row>
    <row r="30" spans="1:15" s="110" customFormat="1" ht="24.95" customHeight="1" x14ac:dyDescent="0.2">
      <c r="A30" s="193">
        <v>87.88</v>
      </c>
      <c r="B30" s="204" t="s">
        <v>166</v>
      </c>
      <c r="C30" s="113">
        <v>2.992158481221626</v>
      </c>
      <c r="D30" s="115">
        <v>145</v>
      </c>
      <c r="E30" s="114">
        <v>147</v>
      </c>
      <c r="F30" s="114">
        <v>157</v>
      </c>
      <c r="G30" s="114">
        <v>154</v>
      </c>
      <c r="H30" s="140">
        <v>150</v>
      </c>
      <c r="I30" s="115">
        <v>-5</v>
      </c>
      <c r="J30" s="116">
        <v>-3.3333333333333335</v>
      </c>
    </row>
    <row r="31" spans="1:15" s="110" customFormat="1" ht="24.95" customHeight="1" x14ac:dyDescent="0.2">
      <c r="A31" s="193" t="s">
        <v>167</v>
      </c>
      <c r="B31" s="199" t="s">
        <v>168</v>
      </c>
      <c r="C31" s="113">
        <v>7.9653322327692946</v>
      </c>
      <c r="D31" s="115">
        <v>386</v>
      </c>
      <c r="E31" s="114">
        <v>417</v>
      </c>
      <c r="F31" s="114">
        <v>433</v>
      </c>
      <c r="G31" s="114">
        <v>438</v>
      </c>
      <c r="H31" s="140">
        <v>422</v>
      </c>
      <c r="I31" s="115">
        <v>-36</v>
      </c>
      <c r="J31" s="116">
        <v>-8.5308056872037916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3.0953363598844406</v>
      </c>
      <c r="D34" s="115">
        <v>150</v>
      </c>
      <c r="E34" s="114">
        <v>155</v>
      </c>
      <c r="F34" s="114">
        <v>151</v>
      </c>
      <c r="G34" s="114">
        <v>156</v>
      </c>
      <c r="H34" s="140">
        <v>157</v>
      </c>
      <c r="I34" s="115">
        <v>-7</v>
      </c>
      <c r="J34" s="116">
        <v>-4.4585987261146496</v>
      </c>
    </row>
    <row r="35" spans="1:10" s="110" customFormat="1" ht="24.95" customHeight="1" x14ac:dyDescent="0.2">
      <c r="A35" s="292" t="s">
        <v>171</v>
      </c>
      <c r="B35" s="293" t="s">
        <v>172</v>
      </c>
      <c r="C35" s="113">
        <v>20.367313248039622</v>
      </c>
      <c r="D35" s="115">
        <v>987</v>
      </c>
      <c r="E35" s="114">
        <v>975</v>
      </c>
      <c r="F35" s="114">
        <v>956</v>
      </c>
      <c r="G35" s="114">
        <v>962</v>
      </c>
      <c r="H35" s="140">
        <v>942</v>
      </c>
      <c r="I35" s="115">
        <v>45</v>
      </c>
      <c r="J35" s="116">
        <v>4.7770700636942678</v>
      </c>
    </row>
    <row r="36" spans="1:10" s="110" customFormat="1" ht="24.95" customHeight="1" x14ac:dyDescent="0.2">
      <c r="A36" s="294" t="s">
        <v>173</v>
      </c>
      <c r="B36" s="295" t="s">
        <v>174</v>
      </c>
      <c r="C36" s="125">
        <v>76.537350392075936</v>
      </c>
      <c r="D36" s="143">
        <v>3709</v>
      </c>
      <c r="E36" s="144">
        <v>3914</v>
      </c>
      <c r="F36" s="144">
        <v>4002</v>
      </c>
      <c r="G36" s="144">
        <v>3934</v>
      </c>
      <c r="H36" s="145">
        <v>3745</v>
      </c>
      <c r="I36" s="143">
        <v>-36</v>
      </c>
      <c r="J36" s="146">
        <v>-0.96128170894526033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4846</v>
      </c>
      <c r="F11" s="264">
        <v>5044</v>
      </c>
      <c r="G11" s="264">
        <v>5109</v>
      </c>
      <c r="H11" s="264">
        <v>5052</v>
      </c>
      <c r="I11" s="265">
        <v>4844</v>
      </c>
      <c r="J11" s="263">
        <v>2</v>
      </c>
      <c r="K11" s="266">
        <v>4.1288191577208921E-2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36.648782501031782</v>
      </c>
      <c r="E13" s="115">
        <v>1776</v>
      </c>
      <c r="F13" s="114">
        <v>1832</v>
      </c>
      <c r="G13" s="114">
        <v>1900</v>
      </c>
      <c r="H13" s="114">
        <v>1894</v>
      </c>
      <c r="I13" s="140">
        <v>1836</v>
      </c>
      <c r="J13" s="115">
        <v>-60</v>
      </c>
      <c r="K13" s="116">
        <v>-3.2679738562091503</v>
      </c>
    </row>
    <row r="14" spans="1:15" ht="15.95" customHeight="1" x14ac:dyDescent="0.2">
      <c r="A14" s="306" t="s">
        <v>230</v>
      </c>
      <c r="B14" s="307"/>
      <c r="C14" s="308"/>
      <c r="D14" s="113">
        <v>51.939744118860915</v>
      </c>
      <c r="E14" s="115">
        <v>2517</v>
      </c>
      <c r="F14" s="114">
        <v>2661</v>
      </c>
      <c r="G14" s="114">
        <v>2659</v>
      </c>
      <c r="H14" s="114">
        <v>2592</v>
      </c>
      <c r="I14" s="140">
        <v>2472</v>
      </c>
      <c r="J14" s="115">
        <v>45</v>
      </c>
      <c r="K14" s="116">
        <v>1.8203883495145632</v>
      </c>
    </row>
    <row r="15" spans="1:15" ht="15.95" customHeight="1" x14ac:dyDescent="0.2">
      <c r="A15" s="306" t="s">
        <v>231</v>
      </c>
      <c r="B15" s="307"/>
      <c r="C15" s="308"/>
      <c r="D15" s="113">
        <v>5.4684275691291786</v>
      </c>
      <c r="E15" s="115">
        <v>265</v>
      </c>
      <c r="F15" s="114">
        <v>261</v>
      </c>
      <c r="G15" s="114">
        <v>256</v>
      </c>
      <c r="H15" s="114">
        <v>265</v>
      </c>
      <c r="I15" s="140">
        <v>254</v>
      </c>
      <c r="J15" s="115">
        <v>11</v>
      </c>
      <c r="K15" s="116">
        <v>4.3307086614173231</v>
      </c>
    </row>
    <row r="16" spans="1:15" ht="15.95" customHeight="1" x14ac:dyDescent="0.2">
      <c r="A16" s="306" t="s">
        <v>232</v>
      </c>
      <c r="B16" s="307"/>
      <c r="C16" s="308"/>
      <c r="D16" s="113">
        <v>2.4762690879075526</v>
      </c>
      <c r="E16" s="115">
        <v>120</v>
      </c>
      <c r="F16" s="114">
        <v>116</v>
      </c>
      <c r="G16" s="114">
        <v>120</v>
      </c>
      <c r="H16" s="114">
        <v>113</v>
      </c>
      <c r="I16" s="140">
        <v>106</v>
      </c>
      <c r="J16" s="115">
        <v>14</v>
      </c>
      <c r="K16" s="116">
        <v>13.20754716981132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1.7952950887329757</v>
      </c>
      <c r="E18" s="115">
        <v>87</v>
      </c>
      <c r="F18" s="114">
        <v>87</v>
      </c>
      <c r="G18" s="114">
        <v>88</v>
      </c>
      <c r="H18" s="114">
        <v>93</v>
      </c>
      <c r="I18" s="140">
        <v>97</v>
      </c>
      <c r="J18" s="115">
        <v>-10</v>
      </c>
      <c r="K18" s="116">
        <v>-10.309278350515465</v>
      </c>
    </row>
    <row r="19" spans="1:11" ht="14.1" customHeight="1" x14ac:dyDescent="0.2">
      <c r="A19" s="306" t="s">
        <v>235</v>
      </c>
      <c r="B19" s="307" t="s">
        <v>236</v>
      </c>
      <c r="C19" s="308"/>
      <c r="D19" s="113">
        <v>1.011143210895584</v>
      </c>
      <c r="E19" s="115">
        <v>49</v>
      </c>
      <c r="F19" s="114">
        <v>47</v>
      </c>
      <c r="G19" s="114">
        <v>48</v>
      </c>
      <c r="H19" s="114">
        <v>52</v>
      </c>
      <c r="I19" s="140">
        <v>56</v>
      </c>
      <c r="J19" s="115">
        <v>-7</v>
      </c>
      <c r="K19" s="116">
        <v>-12.5</v>
      </c>
    </row>
    <row r="20" spans="1:11" ht="14.1" customHeight="1" x14ac:dyDescent="0.2">
      <c r="A20" s="306">
        <v>12</v>
      </c>
      <c r="B20" s="307" t="s">
        <v>237</v>
      </c>
      <c r="C20" s="308"/>
      <c r="D20" s="113">
        <v>1.7333883615352867</v>
      </c>
      <c r="E20" s="115">
        <v>84</v>
      </c>
      <c r="F20" s="114">
        <v>85</v>
      </c>
      <c r="G20" s="114">
        <v>95</v>
      </c>
      <c r="H20" s="114">
        <v>91</v>
      </c>
      <c r="I20" s="140">
        <v>72</v>
      </c>
      <c r="J20" s="115">
        <v>12</v>
      </c>
      <c r="K20" s="116">
        <v>16.666666666666668</v>
      </c>
    </row>
    <row r="21" spans="1:11" ht="14.1" customHeight="1" x14ac:dyDescent="0.2">
      <c r="A21" s="306">
        <v>21</v>
      </c>
      <c r="B21" s="307" t="s">
        <v>238</v>
      </c>
      <c r="C21" s="308"/>
      <c r="D21" s="113">
        <v>0.39207593891869585</v>
      </c>
      <c r="E21" s="115">
        <v>19</v>
      </c>
      <c r="F21" s="114">
        <v>17</v>
      </c>
      <c r="G21" s="114">
        <v>16</v>
      </c>
      <c r="H21" s="114">
        <v>13</v>
      </c>
      <c r="I21" s="140">
        <v>13</v>
      </c>
      <c r="J21" s="115">
        <v>6</v>
      </c>
      <c r="K21" s="116">
        <v>46.153846153846153</v>
      </c>
    </row>
    <row r="22" spans="1:11" ht="14.1" customHeight="1" x14ac:dyDescent="0.2">
      <c r="A22" s="306">
        <v>22</v>
      </c>
      <c r="B22" s="307" t="s">
        <v>239</v>
      </c>
      <c r="C22" s="308"/>
      <c r="D22" s="113">
        <v>0.57779612051176232</v>
      </c>
      <c r="E22" s="115">
        <v>28</v>
      </c>
      <c r="F22" s="114">
        <v>28</v>
      </c>
      <c r="G22" s="114">
        <v>25</v>
      </c>
      <c r="H22" s="114">
        <v>30</v>
      </c>
      <c r="I22" s="140">
        <v>31</v>
      </c>
      <c r="J22" s="115">
        <v>-3</v>
      </c>
      <c r="K22" s="116">
        <v>-9.67741935483871</v>
      </c>
    </row>
    <row r="23" spans="1:11" ht="14.1" customHeight="1" x14ac:dyDescent="0.2">
      <c r="A23" s="306">
        <v>23</v>
      </c>
      <c r="B23" s="307" t="s">
        <v>240</v>
      </c>
      <c r="C23" s="308"/>
      <c r="D23" s="113">
        <v>6.1906727197688818E-2</v>
      </c>
      <c r="E23" s="115">
        <v>3</v>
      </c>
      <c r="F23" s="114">
        <v>4</v>
      </c>
      <c r="G23" s="114">
        <v>5</v>
      </c>
      <c r="H23" s="114">
        <v>4</v>
      </c>
      <c r="I23" s="140">
        <v>4</v>
      </c>
      <c r="J23" s="115">
        <v>-1</v>
      </c>
      <c r="K23" s="116">
        <v>-25</v>
      </c>
    </row>
    <row r="24" spans="1:11" ht="14.1" customHeight="1" x14ac:dyDescent="0.2">
      <c r="A24" s="306">
        <v>24</v>
      </c>
      <c r="B24" s="307" t="s">
        <v>241</v>
      </c>
      <c r="C24" s="308"/>
      <c r="D24" s="113">
        <v>0.99050763516302109</v>
      </c>
      <c r="E24" s="115">
        <v>48</v>
      </c>
      <c r="F24" s="114">
        <v>51</v>
      </c>
      <c r="G24" s="114">
        <v>59</v>
      </c>
      <c r="H24" s="114">
        <v>56</v>
      </c>
      <c r="I24" s="140">
        <v>53</v>
      </c>
      <c r="J24" s="115">
        <v>-5</v>
      </c>
      <c r="K24" s="116">
        <v>-9.433962264150944</v>
      </c>
    </row>
    <row r="25" spans="1:11" ht="14.1" customHeight="1" x14ac:dyDescent="0.2">
      <c r="A25" s="306">
        <v>25</v>
      </c>
      <c r="B25" s="307" t="s">
        <v>242</v>
      </c>
      <c r="C25" s="308"/>
      <c r="D25" s="113">
        <v>1.9397441188609161</v>
      </c>
      <c r="E25" s="115">
        <v>94</v>
      </c>
      <c r="F25" s="114">
        <v>84</v>
      </c>
      <c r="G25" s="114">
        <v>88</v>
      </c>
      <c r="H25" s="114">
        <v>90</v>
      </c>
      <c r="I25" s="140">
        <v>86</v>
      </c>
      <c r="J25" s="115">
        <v>8</v>
      </c>
      <c r="K25" s="116">
        <v>9.3023255813953494</v>
      </c>
    </row>
    <row r="26" spans="1:11" ht="14.1" customHeight="1" x14ac:dyDescent="0.2">
      <c r="A26" s="306">
        <v>26</v>
      </c>
      <c r="B26" s="307" t="s">
        <v>243</v>
      </c>
      <c r="C26" s="308"/>
      <c r="D26" s="113">
        <v>1.3000412711514651</v>
      </c>
      <c r="E26" s="115">
        <v>63</v>
      </c>
      <c r="F26" s="114">
        <v>58</v>
      </c>
      <c r="G26" s="114">
        <v>62</v>
      </c>
      <c r="H26" s="114">
        <v>56</v>
      </c>
      <c r="I26" s="140">
        <v>60</v>
      </c>
      <c r="J26" s="115">
        <v>3</v>
      </c>
      <c r="K26" s="116">
        <v>5</v>
      </c>
    </row>
    <row r="27" spans="1:11" ht="14.1" customHeight="1" x14ac:dyDescent="0.2">
      <c r="A27" s="306">
        <v>27</v>
      </c>
      <c r="B27" s="307" t="s">
        <v>244</v>
      </c>
      <c r="C27" s="308"/>
      <c r="D27" s="113">
        <v>0.61906727197688816</v>
      </c>
      <c r="E27" s="115">
        <v>30</v>
      </c>
      <c r="F27" s="114">
        <v>31</v>
      </c>
      <c r="G27" s="114">
        <v>32</v>
      </c>
      <c r="H27" s="114">
        <v>30</v>
      </c>
      <c r="I27" s="140">
        <v>29</v>
      </c>
      <c r="J27" s="115">
        <v>1</v>
      </c>
      <c r="K27" s="116">
        <v>3.4482758620689653</v>
      </c>
    </row>
    <row r="28" spans="1:11" ht="14.1" customHeight="1" x14ac:dyDescent="0.2">
      <c r="A28" s="306">
        <v>28</v>
      </c>
      <c r="B28" s="307" t="s">
        <v>245</v>
      </c>
      <c r="C28" s="308"/>
      <c r="D28" s="113">
        <v>0.12381345439537764</v>
      </c>
      <c r="E28" s="115">
        <v>6</v>
      </c>
      <c r="F28" s="114">
        <v>7</v>
      </c>
      <c r="G28" s="114">
        <v>7</v>
      </c>
      <c r="H28" s="114">
        <v>7</v>
      </c>
      <c r="I28" s="140">
        <v>7</v>
      </c>
      <c r="J28" s="115">
        <v>-1</v>
      </c>
      <c r="K28" s="116">
        <v>-14.285714285714286</v>
      </c>
    </row>
    <row r="29" spans="1:11" ht="14.1" customHeight="1" x14ac:dyDescent="0.2">
      <c r="A29" s="306">
        <v>29</v>
      </c>
      <c r="B29" s="307" t="s">
        <v>246</v>
      </c>
      <c r="C29" s="308"/>
      <c r="D29" s="113">
        <v>4.3334709038382169</v>
      </c>
      <c r="E29" s="115">
        <v>210</v>
      </c>
      <c r="F29" s="114">
        <v>238</v>
      </c>
      <c r="G29" s="114">
        <v>234</v>
      </c>
      <c r="H29" s="114">
        <v>215</v>
      </c>
      <c r="I29" s="140">
        <v>214</v>
      </c>
      <c r="J29" s="115">
        <v>-4</v>
      </c>
      <c r="K29" s="116">
        <v>-1.8691588785046729</v>
      </c>
    </row>
    <row r="30" spans="1:11" ht="14.1" customHeight="1" x14ac:dyDescent="0.2">
      <c r="A30" s="306" t="s">
        <v>247</v>
      </c>
      <c r="B30" s="307" t="s">
        <v>248</v>
      </c>
      <c r="C30" s="308"/>
      <c r="D30" s="113">
        <v>0.57779612051176232</v>
      </c>
      <c r="E30" s="115">
        <v>28</v>
      </c>
      <c r="F30" s="114">
        <v>30</v>
      </c>
      <c r="G30" s="114">
        <v>23</v>
      </c>
      <c r="H30" s="114">
        <v>21</v>
      </c>
      <c r="I30" s="140">
        <v>22</v>
      </c>
      <c r="J30" s="115">
        <v>6</v>
      </c>
      <c r="K30" s="116">
        <v>27.272727272727273</v>
      </c>
    </row>
    <row r="31" spans="1:11" ht="14.1" customHeight="1" x14ac:dyDescent="0.2">
      <c r="A31" s="306" t="s">
        <v>249</v>
      </c>
      <c r="B31" s="307" t="s">
        <v>250</v>
      </c>
      <c r="C31" s="308"/>
      <c r="D31" s="113">
        <v>3.7556747833264548</v>
      </c>
      <c r="E31" s="115">
        <v>182</v>
      </c>
      <c r="F31" s="114">
        <v>208</v>
      </c>
      <c r="G31" s="114">
        <v>211</v>
      </c>
      <c r="H31" s="114">
        <v>194</v>
      </c>
      <c r="I31" s="140">
        <v>192</v>
      </c>
      <c r="J31" s="115">
        <v>-10</v>
      </c>
      <c r="K31" s="116">
        <v>-5.208333333333333</v>
      </c>
    </row>
    <row r="32" spans="1:11" ht="14.1" customHeight="1" x14ac:dyDescent="0.2">
      <c r="A32" s="306">
        <v>31</v>
      </c>
      <c r="B32" s="307" t="s">
        <v>251</v>
      </c>
      <c r="C32" s="308"/>
      <c r="D32" s="113">
        <v>0.35080478745356997</v>
      </c>
      <c r="E32" s="115">
        <v>17</v>
      </c>
      <c r="F32" s="114">
        <v>20</v>
      </c>
      <c r="G32" s="114">
        <v>18</v>
      </c>
      <c r="H32" s="114">
        <v>19</v>
      </c>
      <c r="I32" s="140">
        <v>14</v>
      </c>
      <c r="J32" s="115">
        <v>3</v>
      </c>
      <c r="K32" s="116">
        <v>21.428571428571427</v>
      </c>
    </row>
    <row r="33" spans="1:11" ht="14.1" customHeight="1" x14ac:dyDescent="0.2">
      <c r="A33" s="306">
        <v>32</v>
      </c>
      <c r="B33" s="307" t="s">
        <v>252</v>
      </c>
      <c r="C33" s="308"/>
      <c r="D33" s="113">
        <v>1.9810152703260422</v>
      </c>
      <c r="E33" s="115">
        <v>96</v>
      </c>
      <c r="F33" s="114">
        <v>83</v>
      </c>
      <c r="G33" s="114">
        <v>78</v>
      </c>
      <c r="H33" s="114">
        <v>84</v>
      </c>
      <c r="I33" s="140">
        <v>89</v>
      </c>
      <c r="J33" s="115">
        <v>7</v>
      </c>
      <c r="K33" s="116">
        <v>7.8651685393258424</v>
      </c>
    </row>
    <row r="34" spans="1:11" ht="14.1" customHeight="1" x14ac:dyDescent="0.2">
      <c r="A34" s="306">
        <v>33</v>
      </c>
      <c r="B34" s="307" t="s">
        <v>253</v>
      </c>
      <c r="C34" s="308"/>
      <c r="D34" s="113">
        <v>0.76351630210482868</v>
      </c>
      <c r="E34" s="115">
        <v>37</v>
      </c>
      <c r="F34" s="114">
        <v>43</v>
      </c>
      <c r="G34" s="114">
        <v>42</v>
      </c>
      <c r="H34" s="114">
        <v>44</v>
      </c>
      <c r="I34" s="140">
        <v>45</v>
      </c>
      <c r="J34" s="115">
        <v>-8</v>
      </c>
      <c r="K34" s="116">
        <v>-17.777777777777779</v>
      </c>
    </row>
    <row r="35" spans="1:11" ht="14.1" customHeight="1" x14ac:dyDescent="0.2">
      <c r="A35" s="306">
        <v>34</v>
      </c>
      <c r="B35" s="307" t="s">
        <v>254</v>
      </c>
      <c r="C35" s="308"/>
      <c r="D35" s="113">
        <v>7.5113495666529095</v>
      </c>
      <c r="E35" s="115">
        <v>364</v>
      </c>
      <c r="F35" s="114">
        <v>381</v>
      </c>
      <c r="G35" s="114">
        <v>389</v>
      </c>
      <c r="H35" s="114">
        <v>378</v>
      </c>
      <c r="I35" s="140">
        <v>370</v>
      </c>
      <c r="J35" s="115">
        <v>-6</v>
      </c>
      <c r="K35" s="116">
        <v>-1.6216216216216217</v>
      </c>
    </row>
    <row r="36" spans="1:11" ht="14.1" customHeight="1" x14ac:dyDescent="0.2">
      <c r="A36" s="306">
        <v>41</v>
      </c>
      <c r="B36" s="307" t="s">
        <v>255</v>
      </c>
      <c r="C36" s="308"/>
      <c r="D36" s="113">
        <v>0.28889806025588116</v>
      </c>
      <c r="E36" s="115">
        <v>14</v>
      </c>
      <c r="F36" s="114">
        <v>16</v>
      </c>
      <c r="G36" s="114">
        <v>14</v>
      </c>
      <c r="H36" s="114">
        <v>14</v>
      </c>
      <c r="I36" s="140">
        <v>13</v>
      </c>
      <c r="J36" s="115">
        <v>1</v>
      </c>
      <c r="K36" s="116">
        <v>7.6923076923076925</v>
      </c>
    </row>
    <row r="37" spans="1:11" ht="14.1" customHeight="1" x14ac:dyDescent="0.2">
      <c r="A37" s="306">
        <v>42</v>
      </c>
      <c r="B37" s="307" t="s">
        <v>256</v>
      </c>
      <c r="C37" s="308"/>
      <c r="D37" s="113">
        <v>8.2542302930251749E-2</v>
      </c>
      <c r="E37" s="115">
        <v>4</v>
      </c>
      <c r="F37" s="114">
        <v>3</v>
      </c>
      <c r="G37" s="114" t="s">
        <v>513</v>
      </c>
      <c r="H37" s="114" t="s">
        <v>513</v>
      </c>
      <c r="I37" s="140" t="s">
        <v>513</v>
      </c>
      <c r="J37" s="115" t="s">
        <v>513</v>
      </c>
      <c r="K37" s="116" t="s">
        <v>513</v>
      </c>
    </row>
    <row r="38" spans="1:11" ht="14.1" customHeight="1" x14ac:dyDescent="0.2">
      <c r="A38" s="306">
        <v>43</v>
      </c>
      <c r="B38" s="307" t="s">
        <v>257</v>
      </c>
      <c r="C38" s="308"/>
      <c r="D38" s="113">
        <v>0.20635575732562939</v>
      </c>
      <c r="E38" s="115">
        <v>10</v>
      </c>
      <c r="F38" s="114">
        <v>10</v>
      </c>
      <c r="G38" s="114">
        <v>9</v>
      </c>
      <c r="H38" s="114">
        <v>10</v>
      </c>
      <c r="I38" s="140">
        <v>8</v>
      </c>
      <c r="J38" s="115">
        <v>2</v>
      </c>
      <c r="K38" s="116">
        <v>25</v>
      </c>
    </row>
    <row r="39" spans="1:11" ht="14.1" customHeight="1" x14ac:dyDescent="0.2">
      <c r="A39" s="306">
        <v>51</v>
      </c>
      <c r="B39" s="307" t="s">
        <v>258</v>
      </c>
      <c r="C39" s="308"/>
      <c r="D39" s="113">
        <v>3.7763103590590177</v>
      </c>
      <c r="E39" s="115">
        <v>183</v>
      </c>
      <c r="F39" s="114">
        <v>177</v>
      </c>
      <c r="G39" s="114">
        <v>178</v>
      </c>
      <c r="H39" s="114">
        <v>181</v>
      </c>
      <c r="I39" s="140">
        <v>184</v>
      </c>
      <c r="J39" s="115">
        <v>-1</v>
      </c>
      <c r="K39" s="116">
        <v>-0.54347826086956519</v>
      </c>
    </row>
    <row r="40" spans="1:11" ht="14.1" customHeight="1" x14ac:dyDescent="0.2">
      <c r="A40" s="306" t="s">
        <v>259</v>
      </c>
      <c r="B40" s="307" t="s">
        <v>260</v>
      </c>
      <c r="C40" s="308"/>
      <c r="D40" s="113">
        <v>3.5080478745356993</v>
      </c>
      <c r="E40" s="115">
        <v>170</v>
      </c>
      <c r="F40" s="114">
        <v>164</v>
      </c>
      <c r="G40" s="114">
        <v>164</v>
      </c>
      <c r="H40" s="114">
        <v>165</v>
      </c>
      <c r="I40" s="140">
        <v>168</v>
      </c>
      <c r="J40" s="115">
        <v>2</v>
      </c>
      <c r="K40" s="116">
        <v>1.1904761904761905</v>
      </c>
    </row>
    <row r="41" spans="1:11" ht="14.1" customHeight="1" x14ac:dyDescent="0.2">
      <c r="A41" s="306"/>
      <c r="B41" s="307" t="s">
        <v>261</v>
      </c>
      <c r="C41" s="308"/>
      <c r="D41" s="113">
        <v>2.6619892695006189</v>
      </c>
      <c r="E41" s="115">
        <v>129</v>
      </c>
      <c r="F41" s="114">
        <v>127</v>
      </c>
      <c r="G41" s="114">
        <v>126</v>
      </c>
      <c r="H41" s="114">
        <v>126</v>
      </c>
      <c r="I41" s="140">
        <v>126</v>
      </c>
      <c r="J41" s="115">
        <v>3</v>
      </c>
      <c r="K41" s="116">
        <v>2.3809523809523809</v>
      </c>
    </row>
    <row r="42" spans="1:11" ht="14.1" customHeight="1" x14ac:dyDescent="0.2">
      <c r="A42" s="306">
        <v>52</v>
      </c>
      <c r="B42" s="307" t="s">
        <v>262</v>
      </c>
      <c r="C42" s="308"/>
      <c r="D42" s="113">
        <v>6.0462236896409411</v>
      </c>
      <c r="E42" s="115">
        <v>293</v>
      </c>
      <c r="F42" s="114">
        <v>309</v>
      </c>
      <c r="G42" s="114">
        <v>294</v>
      </c>
      <c r="H42" s="114">
        <v>272</v>
      </c>
      <c r="I42" s="140">
        <v>270</v>
      </c>
      <c r="J42" s="115">
        <v>23</v>
      </c>
      <c r="K42" s="116">
        <v>8.518518518518519</v>
      </c>
    </row>
    <row r="43" spans="1:11" ht="14.1" customHeight="1" x14ac:dyDescent="0.2">
      <c r="A43" s="306" t="s">
        <v>263</v>
      </c>
      <c r="B43" s="307" t="s">
        <v>264</v>
      </c>
      <c r="C43" s="308"/>
      <c r="D43" s="113">
        <v>5.4477919933966161</v>
      </c>
      <c r="E43" s="115">
        <v>264</v>
      </c>
      <c r="F43" s="114">
        <v>279</v>
      </c>
      <c r="G43" s="114">
        <v>272</v>
      </c>
      <c r="H43" s="114">
        <v>257</v>
      </c>
      <c r="I43" s="140">
        <v>250</v>
      </c>
      <c r="J43" s="115">
        <v>14</v>
      </c>
      <c r="K43" s="116">
        <v>5.6</v>
      </c>
    </row>
    <row r="44" spans="1:11" ht="14.1" customHeight="1" x14ac:dyDescent="0.2">
      <c r="A44" s="306">
        <v>53</v>
      </c>
      <c r="B44" s="307" t="s">
        <v>265</v>
      </c>
      <c r="C44" s="308"/>
      <c r="D44" s="113">
        <v>0.92860090796533223</v>
      </c>
      <c r="E44" s="115">
        <v>45</v>
      </c>
      <c r="F44" s="114">
        <v>58</v>
      </c>
      <c r="G44" s="114">
        <v>53</v>
      </c>
      <c r="H44" s="114">
        <v>60</v>
      </c>
      <c r="I44" s="140">
        <v>54</v>
      </c>
      <c r="J44" s="115">
        <v>-9</v>
      </c>
      <c r="K44" s="116">
        <v>-16.666666666666668</v>
      </c>
    </row>
    <row r="45" spans="1:11" ht="14.1" customHeight="1" x14ac:dyDescent="0.2">
      <c r="A45" s="306" t="s">
        <v>266</v>
      </c>
      <c r="B45" s="307" t="s">
        <v>267</v>
      </c>
      <c r="C45" s="308"/>
      <c r="D45" s="113">
        <v>0.84605860503508046</v>
      </c>
      <c r="E45" s="115">
        <v>41</v>
      </c>
      <c r="F45" s="114">
        <v>54</v>
      </c>
      <c r="G45" s="114">
        <v>51</v>
      </c>
      <c r="H45" s="114">
        <v>58</v>
      </c>
      <c r="I45" s="140">
        <v>51</v>
      </c>
      <c r="J45" s="115">
        <v>-10</v>
      </c>
      <c r="K45" s="116">
        <v>-19.607843137254903</v>
      </c>
    </row>
    <row r="46" spans="1:11" ht="14.1" customHeight="1" x14ac:dyDescent="0.2">
      <c r="A46" s="306">
        <v>54</v>
      </c>
      <c r="B46" s="307" t="s">
        <v>268</v>
      </c>
      <c r="C46" s="308"/>
      <c r="D46" s="113">
        <v>8.8113908378043746</v>
      </c>
      <c r="E46" s="115">
        <v>427</v>
      </c>
      <c r="F46" s="114">
        <v>437</v>
      </c>
      <c r="G46" s="114">
        <v>444</v>
      </c>
      <c r="H46" s="114">
        <v>448</v>
      </c>
      <c r="I46" s="140">
        <v>460</v>
      </c>
      <c r="J46" s="115">
        <v>-33</v>
      </c>
      <c r="K46" s="116">
        <v>-7.1739130434782608</v>
      </c>
    </row>
    <row r="47" spans="1:11" ht="14.1" customHeight="1" x14ac:dyDescent="0.2">
      <c r="A47" s="306">
        <v>61</v>
      </c>
      <c r="B47" s="307" t="s">
        <v>269</v>
      </c>
      <c r="C47" s="308"/>
      <c r="D47" s="113">
        <v>0.5571605447791993</v>
      </c>
      <c r="E47" s="115">
        <v>27</v>
      </c>
      <c r="F47" s="114">
        <v>25</v>
      </c>
      <c r="G47" s="114">
        <v>28</v>
      </c>
      <c r="H47" s="114">
        <v>32</v>
      </c>
      <c r="I47" s="140">
        <v>29</v>
      </c>
      <c r="J47" s="115">
        <v>-2</v>
      </c>
      <c r="K47" s="116">
        <v>-6.8965517241379306</v>
      </c>
    </row>
    <row r="48" spans="1:11" ht="14.1" customHeight="1" x14ac:dyDescent="0.2">
      <c r="A48" s="306">
        <v>62</v>
      </c>
      <c r="B48" s="307" t="s">
        <v>270</v>
      </c>
      <c r="C48" s="308"/>
      <c r="D48" s="113">
        <v>14.382996285596368</v>
      </c>
      <c r="E48" s="115">
        <v>697</v>
      </c>
      <c r="F48" s="114">
        <v>705</v>
      </c>
      <c r="G48" s="114">
        <v>722</v>
      </c>
      <c r="H48" s="114">
        <v>716</v>
      </c>
      <c r="I48" s="140">
        <v>652</v>
      </c>
      <c r="J48" s="115">
        <v>45</v>
      </c>
      <c r="K48" s="116">
        <v>6.9018404907975457</v>
      </c>
    </row>
    <row r="49" spans="1:11" ht="14.1" customHeight="1" x14ac:dyDescent="0.2">
      <c r="A49" s="306">
        <v>63</v>
      </c>
      <c r="B49" s="307" t="s">
        <v>271</v>
      </c>
      <c r="C49" s="308"/>
      <c r="D49" s="113">
        <v>12.855963681386712</v>
      </c>
      <c r="E49" s="115">
        <v>623</v>
      </c>
      <c r="F49" s="114">
        <v>740</v>
      </c>
      <c r="G49" s="114">
        <v>769</v>
      </c>
      <c r="H49" s="114">
        <v>776</v>
      </c>
      <c r="I49" s="140">
        <v>696</v>
      </c>
      <c r="J49" s="115">
        <v>-73</v>
      </c>
      <c r="K49" s="116">
        <v>-10.488505747126437</v>
      </c>
    </row>
    <row r="50" spans="1:11" ht="14.1" customHeight="1" x14ac:dyDescent="0.2">
      <c r="A50" s="306" t="s">
        <v>272</v>
      </c>
      <c r="B50" s="307" t="s">
        <v>273</v>
      </c>
      <c r="C50" s="308"/>
      <c r="D50" s="113">
        <v>1.6095749071399093</v>
      </c>
      <c r="E50" s="115">
        <v>78</v>
      </c>
      <c r="F50" s="114">
        <v>103</v>
      </c>
      <c r="G50" s="114">
        <v>93</v>
      </c>
      <c r="H50" s="114">
        <v>89</v>
      </c>
      <c r="I50" s="140">
        <v>82</v>
      </c>
      <c r="J50" s="115">
        <v>-4</v>
      </c>
      <c r="K50" s="116">
        <v>-4.8780487804878048</v>
      </c>
    </row>
    <row r="51" spans="1:11" ht="14.1" customHeight="1" x14ac:dyDescent="0.2">
      <c r="A51" s="306" t="s">
        <v>274</v>
      </c>
      <c r="B51" s="307" t="s">
        <v>275</v>
      </c>
      <c r="C51" s="308"/>
      <c r="D51" s="113">
        <v>10.916219562525795</v>
      </c>
      <c r="E51" s="115">
        <v>529</v>
      </c>
      <c r="F51" s="114">
        <v>619</v>
      </c>
      <c r="G51" s="114">
        <v>655</v>
      </c>
      <c r="H51" s="114">
        <v>666</v>
      </c>
      <c r="I51" s="140">
        <v>595</v>
      </c>
      <c r="J51" s="115">
        <v>-66</v>
      </c>
      <c r="K51" s="116">
        <v>-11.092436974789916</v>
      </c>
    </row>
    <row r="52" spans="1:11" ht="14.1" customHeight="1" x14ac:dyDescent="0.2">
      <c r="A52" s="306">
        <v>71</v>
      </c>
      <c r="B52" s="307" t="s">
        <v>276</v>
      </c>
      <c r="C52" s="308"/>
      <c r="D52" s="113">
        <v>15.352868345026826</v>
      </c>
      <c r="E52" s="115">
        <v>744</v>
      </c>
      <c r="F52" s="114">
        <v>743</v>
      </c>
      <c r="G52" s="114">
        <v>741</v>
      </c>
      <c r="H52" s="114">
        <v>705</v>
      </c>
      <c r="I52" s="140">
        <v>688</v>
      </c>
      <c r="J52" s="115">
        <v>56</v>
      </c>
      <c r="K52" s="116">
        <v>8.1395348837209305</v>
      </c>
    </row>
    <row r="53" spans="1:11" ht="14.1" customHeight="1" x14ac:dyDescent="0.2">
      <c r="A53" s="306" t="s">
        <v>277</v>
      </c>
      <c r="B53" s="307" t="s">
        <v>278</v>
      </c>
      <c r="C53" s="308"/>
      <c r="D53" s="113">
        <v>1.8365662401981016</v>
      </c>
      <c r="E53" s="115">
        <v>89</v>
      </c>
      <c r="F53" s="114">
        <v>89</v>
      </c>
      <c r="G53" s="114">
        <v>91</v>
      </c>
      <c r="H53" s="114">
        <v>82</v>
      </c>
      <c r="I53" s="140">
        <v>81</v>
      </c>
      <c r="J53" s="115">
        <v>8</v>
      </c>
      <c r="K53" s="116">
        <v>9.8765432098765427</v>
      </c>
    </row>
    <row r="54" spans="1:11" ht="14.1" customHeight="1" x14ac:dyDescent="0.2">
      <c r="A54" s="306" t="s">
        <v>279</v>
      </c>
      <c r="B54" s="307" t="s">
        <v>280</v>
      </c>
      <c r="C54" s="308"/>
      <c r="D54" s="113">
        <v>12.690879075526206</v>
      </c>
      <c r="E54" s="115">
        <v>615</v>
      </c>
      <c r="F54" s="114">
        <v>613</v>
      </c>
      <c r="G54" s="114">
        <v>609</v>
      </c>
      <c r="H54" s="114">
        <v>582</v>
      </c>
      <c r="I54" s="140">
        <v>566</v>
      </c>
      <c r="J54" s="115">
        <v>49</v>
      </c>
      <c r="K54" s="116">
        <v>8.6572438162544163</v>
      </c>
    </row>
    <row r="55" spans="1:11" ht="14.1" customHeight="1" x14ac:dyDescent="0.2">
      <c r="A55" s="306">
        <v>72</v>
      </c>
      <c r="B55" s="307" t="s">
        <v>281</v>
      </c>
      <c r="C55" s="308"/>
      <c r="D55" s="113">
        <v>2.0429219975237309</v>
      </c>
      <c r="E55" s="115">
        <v>99</v>
      </c>
      <c r="F55" s="114">
        <v>91</v>
      </c>
      <c r="G55" s="114">
        <v>97</v>
      </c>
      <c r="H55" s="114">
        <v>99</v>
      </c>
      <c r="I55" s="140">
        <v>92</v>
      </c>
      <c r="J55" s="115">
        <v>7</v>
      </c>
      <c r="K55" s="116">
        <v>7.6086956521739131</v>
      </c>
    </row>
    <row r="56" spans="1:11" ht="14.1" customHeight="1" x14ac:dyDescent="0.2">
      <c r="A56" s="306" t="s">
        <v>282</v>
      </c>
      <c r="B56" s="307" t="s">
        <v>283</v>
      </c>
      <c r="C56" s="308"/>
      <c r="D56" s="113">
        <v>0.20635575732562939</v>
      </c>
      <c r="E56" s="115">
        <v>10</v>
      </c>
      <c r="F56" s="114">
        <v>7</v>
      </c>
      <c r="G56" s="114">
        <v>6</v>
      </c>
      <c r="H56" s="114">
        <v>7</v>
      </c>
      <c r="I56" s="140">
        <v>7</v>
      </c>
      <c r="J56" s="115">
        <v>3</v>
      </c>
      <c r="K56" s="116">
        <v>42.857142857142854</v>
      </c>
    </row>
    <row r="57" spans="1:11" ht="14.1" customHeight="1" x14ac:dyDescent="0.2">
      <c r="A57" s="306" t="s">
        <v>284</v>
      </c>
      <c r="B57" s="307" t="s">
        <v>285</v>
      </c>
      <c r="C57" s="308"/>
      <c r="D57" s="113">
        <v>1.5270326042096574</v>
      </c>
      <c r="E57" s="115">
        <v>74</v>
      </c>
      <c r="F57" s="114">
        <v>71</v>
      </c>
      <c r="G57" s="114">
        <v>77</v>
      </c>
      <c r="H57" s="114">
        <v>78</v>
      </c>
      <c r="I57" s="140">
        <v>72</v>
      </c>
      <c r="J57" s="115">
        <v>2</v>
      </c>
      <c r="K57" s="116">
        <v>2.7777777777777777</v>
      </c>
    </row>
    <row r="58" spans="1:11" ht="14.1" customHeight="1" x14ac:dyDescent="0.2">
      <c r="A58" s="306">
        <v>73</v>
      </c>
      <c r="B58" s="307" t="s">
        <v>286</v>
      </c>
      <c r="C58" s="308"/>
      <c r="D58" s="113">
        <v>0.61906727197688816</v>
      </c>
      <c r="E58" s="115">
        <v>30</v>
      </c>
      <c r="F58" s="114">
        <v>32</v>
      </c>
      <c r="G58" s="114">
        <v>36</v>
      </c>
      <c r="H58" s="114">
        <v>32</v>
      </c>
      <c r="I58" s="140">
        <v>28</v>
      </c>
      <c r="J58" s="115">
        <v>2</v>
      </c>
      <c r="K58" s="116">
        <v>7.1428571428571432</v>
      </c>
    </row>
    <row r="59" spans="1:11" ht="14.1" customHeight="1" x14ac:dyDescent="0.2">
      <c r="A59" s="306" t="s">
        <v>287</v>
      </c>
      <c r="B59" s="307" t="s">
        <v>288</v>
      </c>
      <c r="C59" s="308"/>
      <c r="D59" s="113">
        <v>0.51588939331407346</v>
      </c>
      <c r="E59" s="115">
        <v>25</v>
      </c>
      <c r="F59" s="114">
        <v>25</v>
      </c>
      <c r="G59" s="114">
        <v>29</v>
      </c>
      <c r="H59" s="114">
        <v>25</v>
      </c>
      <c r="I59" s="140">
        <v>21</v>
      </c>
      <c r="J59" s="115">
        <v>4</v>
      </c>
      <c r="K59" s="116">
        <v>19.047619047619047</v>
      </c>
    </row>
    <row r="60" spans="1:11" ht="14.1" customHeight="1" x14ac:dyDescent="0.2">
      <c r="A60" s="306">
        <v>81</v>
      </c>
      <c r="B60" s="307" t="s">
        <v>289</v>
      </c>
      <c r="C60" s="308"/>
      <c r="D60" s="113">
        <v>1.671481634337598</v>
      </c>
      <c r="E60" s="115">
        <v>81</v>
      </c>
      <c r="F60" s="114">
        <v>96</v>
      </c>
      <c r="G60" s="114">
        <v>89</v>
      </c>
      <c r="H60" s="114">
        <v>94</v>
      </c>
      <c r="I60" s="140">
        <v>101</v>
      </c>
      <c r="J60" s="115">
        <v>-20</v>
      </c>
      <c r="K60" s="116">
        <v>-19.801980198019802</v>
      </c>
    </row>
    <row r="61" spans="1:11" ht="14.1" customHeight="1" x14ac:dyDescent="0.2">
      <c r="A61" s="306" t="s">
        <v>290</v>
      </c>
      <c r="B61" s="307" t="s">
        <v>291</v>
      </c>
      <c r="C61" s="308"/>
      <c r="D61" s="113">
        <v>0.78415187783739171</v>
      </c>
      <c r="E61" s="115">
        <v>38</v>
      </c>
      <c r="F61" s="114">
        <v>45</v>
      </c>
      <c r="G61" s="114">
        <v>41</v>
      </c>
      <c r="H61" s="114">
        <v>41</v>
      </c>
      <c r="I61" s="140">
        <v>48</v>
      </c>
      <c r="J61" s="115">
        <v>-10</v>
      </c>
      <c r="K61" s="116">
        <v>-20.833333333333332</v>
      </c>
    </row>
    <row r="62" spans="1:11" ht="14.1" customHeight="1" x14ac:dyDescent="0.2">
      <c r="A62" s="306" t="s">
        <v>292</v>
      </c>
      <c r="B62" s="307" t="s">
        <v>293</v>
      </c>
      <c r="C62" s="308"/>
      <c r="D62" s="113">
        <v>0.51588939331407346</v>
      </c>
      <c r="E62" s="115">
        <v>25</v>
      </c>
      <c r="F62" s="114">
        <v>30</v>
      </c>
      <c r="G62" s="114">
        <v>29</v>
      </c>
      <c r="H62" s="114">
        <v>34</v>
      </c>
      <c r="I62" s="140">
        <v>34</v>
      </c>
      <c r="J62" s="115">
        <v>-9</v>
      </c>
      <c r="K62" s="116">
        <v>-26.470588235294116</v>
      </c>
    </row>
    <row r="63" spans="1:11" ht="14.1" customHeight="1" x14ac:dyDescent="0.2">
      <c r="A63" s="306"/>
      <c r="B63" s="307" t="s">
        <v>294</v>
      </c>
      <c r="C63" s="308"/>
      <c r="D63" s="113">
        <v>0.43334709038382169</v>
      </c>
      <c r="E63" s="115">
        <v>21</v>
      </c>
      <c r="F63" s="114">
        <v>27</v>
      </c>
      <c r="G63" s="114">
        <v>27</v>
      </c>
      <c r="H63" s="114">
        <v>32</v>
      </c>
      <c r="I63" s="140">
        <v>31</v>
      </c>
      <c r="J63" s="115">
        <v>-10</v>
      </c>
      <c r="K63" s="116">
        <v>-32.258064516129032</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0.28889806025588116</v>
      </c>
      <c r="E65" s="115">
        <v>14</v>
      </c>
      <c r="F65" s="114">
        <v>16</v>
      </c>
      <c r="G65" s="114">
        <v>15</v>
      </c>
      <c r="H65" s="114">
        <v>14</v>
      </c>
      <c r="I65" s="140">
        <v>14</v>
      </c>
      <c r="J65" s="115">
        <v>0</v>
      </c>
      <c r="K65" s="116">
        <v>0</v>
      </c>
    </row>
    <row r="66" spans="1:11" ht="14.1" customHeight="1" x14ac:dyDescent="0.2">
      <c r="A66" s="306">
        <v>82</v>
      </c>
      <c r="B66" s="307" t="s">
        <v>299</v>
      </c>
      <c r="C66" s="308"/>
      <c r="D66" s="113">
        <v>1.5063970284770944</v>
      </c>
      <c r="E66" s="115">
        <v>73</v>
      </c>
      <c r="F66" s="114">
        <v>70</v>
      </c>
      <c r="G66" s="114">
        <v>71</v>
      </c>
      <c r="H66" s="114">
        <v>73</v>
      </c>
      <c r="I66" s="140">
        <v>72</v>
      </c>
      <c r="J66" s="115">
        <v>1</v>
      </c>
      <c r="K66" s="116">
        <v>1.3888888888888888</v>
      </c>
    </row>
    <row r="67" spans="1:11" ht="14.1" customHeight="1" x14ac:dyDescent="0.2">
      <c r="A67" s="306" t="s">
        <v>300</v>
      </c>
      <c r="B67" s="307" t="s">
        <v>301</v>
      </c>
      <c r="C67" s="308"/>
      <c r="D67" s="113">
        <v>0.63970284770945107</v>
      </c>
      <c r="E67" s="115">
        <v>31</v>
      </c>
      <c r="F67" s="114">
        <v>32</v>
      </c>
      <c r="G67" s="114">
        <v>35</v>
      </c>
      <c r="H67" s="114">
        <v>33</v>
      </c>
      <c r="I67" s="140">
        <v>32</v>
      </c>
      <c r="J67" s="115">
        <v>-1</v>
      </c>
      <c r="K67" s="116">
        <v>-3.125</v>
      </c>
    </row>
    <row r="68" spans="1:11" ht="14.1" customHeight="1" x14ac:dyDescent="0.2">
      <c r="A68" s="306" t="s">
        <v>302</v>
      </c>
      <c r="B68" s="307" t="s">
        <v>303</v>
      </c>
      <c r="C68" s="308"/>
      <c r="D68" s="113">
        <v>0.41271151465125877</v>
      </c>
      <c r="E68" s="115">
        <v>20</v>
      </c>
      <c r="F68" s="114">
        <v>17</v>
      </c>
      <c r="G68" s="114">
        <v>17</v>
      </c>
      <c r="H68" s="114">
        <v>17</v>
      </c>
      <c r="I68" s="140">
        <v>18</v>
      </c>
      <c r="J68" s="115">
        <v>2</v>
      </c>
      <c r="K68" s="116">
        <v>11.111111111111111</v>
      </c>
    </row>
    <row r="69" spans="1:11" ht="14.1" customHeight="1" x14ac:dyDescent="0.2">
      <c r="A69" s="306">
        <v>83</v>
      </c>
      <c r="B69" s="307" t="s">
        <v>304</v>
      </c>
      <c r="C69" s="308"/>
      <c r="D69" s="113">
        <v>1.5476681799422203</v>
      </c>
      <c r="E69" s="115">
        <v>75</v>
      </c>
      <c r="F69" s="114">
        <v>72</v>
      </c>
      <c r="G69" s="114">
        <v>76</v>
      </c>
      <c r="H69" s="114">
        <v>75</v>
      </c>
      <c r="I69" s="140">
        <v>73</v>
      </c>
      <c r="J69" s="115">
        <v>2</v>
      </c>
      <c r="K69" s="116">
        <v>2.7397260273972601</v>
      </c>
    </row>
    <row r="70" spans="1:11" ht="14.1" customHeight="1" x14ac:dyDescent="0.2">
      <c r="A70" s="306" t="s">
        <v>305</v>
      </c>
      <c r="B70" s="307" t="s">
        <v>306</v>
      </c>
      <c r="C70" s="308"/>
      <c r="D70" s="113">
        <v>1.0524143623607098</v>
      </c>
      <c r="E70" s="115">
        <v>51</v>
      </c>
      <c r="F70" s="114">
        <v>49</v>
      </c>
      <c r="G70" s="114">
        <v>51</v>
      </c>
      <c r="H70" s="114">
        <v>49</v>
      </c>
      <c r="I70" s="140">
        <v>48</v>
      </c>
      <c r="J70" s="115">
        <v>3</v>
      </c>
      <c r="K70" s="116">
        <v>6.25</v>
      </c>
    </row>
    <row r="71" spans="1:11" ht="14.1" customHeight="1" x14ac:dyDescent="0.2">
      <c r="A71" s="306"/>
      <c r="B71" s="307" t="s">
        <v>307</v>
      </c>
      <c r="C71" s="308"/>
      <c r="D71" s="113">
        <v>0.74288072637226577</v>
      </c>
      <c r="E71" s="115">
        <v>36</v>
      </c>
      <c r="F71" s="114">
        <v>36</v>
      </c>
      <c r="G71" s="114">
        <v>37</v>
      </c>
      <c r="H71" s="114">
        <v>34</v>
      </c>
      <c r="I71" s="140">
        <v>34</v>
      </c>
      <c r="J71" s="115">
        <v>2</v>
      </c>
      <c r="K71" s="116">
        <v>5.882352941176471</v>
      </c>
    </row>
    <row r="72" spans="1:11" ht="14.1" customHeight="1" x14ac:dyDescent="0.2">
      <c r="A72" s="306">
        <v>84</v>
      </c>
      <c r="B72" s="307" t="s">
        <v>308</v>
      </c>
      <c r="C72" s="308"/>
      <c r="D72" s="113">
        <v>0.80478745356995463</v>
      </c>
      <c r="E72" s="115">
        <v>39</v>
      </c>
      <c r="F72" s="114">
        <v>36</v>
      </c>
      <c r="G72" s="114">
        <v>37</v>
      </c>
      <c r="H72" s="114">
        <v>34</v>
      </c>
      <c r="I72" s="140">
        <v>35</v>
      </c>
      <c r="J72" s="115">
        <v>4</v>
      </c>
      <c r="K72" s="116">
        <v>11.428571428571429</v>
      </c>
    </row>
    <row r="73" spans="1:11" ht="14.1" customHeight="1" x14ac:dyDescent="0.2">
      <c r="A73" s="306" t="s">
        <v>309</v>
      </c>
      <c r="B73" s="307" t="s">
        <v>310</v>
      </c>
      <c r="C73" s="308"/>
      <c r="D73" s="113">
        <v>0.22699133305819233</v>
      </c>
      <c r="E73" s="115">
        <v>11</v>
      </c>
      <c r="F73" s="114">
        <v>10</v>
      </c>
      <c r="G73" s="114">
        <v>11</v>
      </c>
      <c r="H73" s="114">
        <v>12</v>
      </c>
      <c r="I73" s="140">
        <v>13</v>
      </c>
      <c r="J73" s="115">
        <v>-2</v>
      </c>
      <c r="K73" s="116">
        <v>-15.384615384615385</v>
      </c>
    </row>
    <row r="74" spans="1:11" ht="14.1" customHeight="1" x14ac:dyDescent="0.2">
      <c r="A74" s="306" t="s">
        <v>311</v>
      </c>
      <c r="B74" s="307" t="s">
        <v>312</v>
      </c>
      <c r="C74" s="308"/>
      <c r="D74" s="113">
        <v>0</v>
      </c>
      <c r="E74" s="115">
        <v>0</v>
      </c>
      <c r="F74" s="114">
        <v>0</v>
      </c>
      <c r="G74" s="114">
        <v>0</v>
      </c>
      <c r="H74" s="114">
        <v>0</v>
      </c>
      <c r="I74" s="140">
        <v>0</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v>3</v>
      </c>
      <c r="H76" s="114" t="s">
        <v>513</v>
      </c>
      <c r="I76" s="140">
        <v>0</v>
      </c>
      <c r="J76" s="115" t="s">
        <v>513</v>
      </c>
      <c r="K76" s="116" t="s">
        <v>513</v>
      </c>
    </row>
    <row r="77" spans="1:11" ht="14.1" customHeight="1" x14ac:dyDescent="0.2">
      <c r="A77" s="306">
        <v>92</v>
      </c>
      <c r="B77" s="307" t="s">
        <v>316</v>
      </c>
      <c r="C77" s="308"/>
      <c r="D77" s="113">
        <v>0.14444903012794058</v>
      </c>
      <c r="E77" s="115">
        <v>7</v>
      </c>
      <c r="F77" s="114">
        <v>8</v>
      </c>
      <c r="G77" s="114">
        <v>8</v>
      </c>
      <c r="H77" s="114">
        <v>8</v>
      </c>
      <c r="I77" s="140">
        <v>9</v>
      </c>
      <c r="J77" s="115">
        <v>-2</v>
      </c>
      <c r="K77" s="116">
        <v>-22.222222222222221</v>
      </c>
    </row>
    <row r="78" spans="1:11" ht="14.1" customHeight="1" x14ac:dyDescent="0.2">
      <c r="A78" s="306">
        <v>93</v>
      </c>
      <c r="B78" s="307" t="s">
        <v>317</v>
      </c>
      <c r="C78" s="308"/>
      <c r="D78" s="113">
        <v>0.26826248452331819</v>
      </c>
      <c r="E78" s="115">
        <v>13</v>
      </c>
      <c r="F78" s="114">
        <v>14</v>
      </c>
      <c r="G78" s="114">
        <v>12</v>
      </c>
      <c r="H78" s="114">
        <v>11</v>
      </c>
      <c r="I78" s="140">
        <v>11</v>
      </c>
      <c r="J78" s="115">
        <v>2</v>
      </c>
      <c r="K78" s="116">
        <v>18.181818181818183</v>
      </c>
    </row>
    <row r="79" spans="1:11" ht="14.1" customHeight="1" x14ac:dyDescent="0.2">
      <c r="A79" s="306">
        <v>94</v>
      </c>
      <c r="B79" s="307" t="s">
        <v>318</v>
      </c>
      <c r="C79" s="308"/>
      <c r="D79" s="113">
        <v>0.10317787866281469</v>
      </c>
      <c r="E79" s="115">
        <v>5</v>
      </c>
      <c r="F79" s="114">
        <v>8</v>
      </c>
      <c r="G79" s="114">
        <v>12</v>
      </c>
      <c r="H79" s="114">
        <v>9</v>
      </c>
      <c r="I79" s="140">
        <v>6</v>
      </c>
      <c r="J79" s="115">
        <v>-1</v>
      </c>
      <c r="K79" s="116">
        <v>-16.666666666666668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3.4667767230705735</v>
      </c>
      <c r="E81" s="143">
        <v>168</v>
      </c>
      <c r="F81" s="144">
        <v>174</v>
      </c>
      <c r="G81" s="144">
        <v>174</v>
      </c>
      <c r="H81" s="144">
        <v>188</v>
      </c>
      <c r="I81" s="145">
        <v>176</v>
      </c>
      <c r="J81" s="143">
        <v>-8</v>
      </c>
      <c r="K81" s="146">
        <v>-4.5454545454545459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2354</v>
      </c>
      <c r="G12" s="536">
        <v>1544</v>
      </c>
      <c r="H12" s="536">
        <v>2469</v>
      </c>
      <c r="I12" s="536">
        <v>2386</v>
      </c>
      <c r="J12" s="537">
        <v>2264</v>
      </c>
      <c r="K12" s="538">
        <v>90</v>
      </c>
      <c r="L12" s="349">
        <v>3.9752650176678443</v>
      </c>
    </row>
    <row r="13" spans="1:17" s="110" customFormat="1" ht="15" customHeight="1" x14ac:dyDescent="0.2">
      <c r="A13" s="350" t="s">
        <v>344</v>
      </c>
      <c r="B13" s="351" t="s">
        <v>345</v>
      </c>
      <c r="C13" s="347"/>
      <c r="D13" s="347"/>
      <c r="E13" s="348"/>
      <c r="F13" s="536">
        <v>1362</v>
      </c>
      <c r="G13" s="536">
        <v>812</v>
      </c>
      <c r="H13" s="536">
        <v>1356</v>
      </c>
      <c r="I13" s="536">
        <v>1390</v>
      </c>
      <c r="J13" s="537">
        <v>1418</v>
      </c>
      <c r="K13" s="538">
        <v>-56</v>
      </c>
      <c r="L13" s="349">
        <v>-3.9492242595204514</v>
      </c>
    </row>
    <row r="14" spans="1:17" s="110" customFormat="1" ht="22.5" customHeight="1" x14ac:dyDescent="0.2">
      <c r="A14" s="350"/>
      <c r="B14" s="351" t="s">
        <v>346</v>
      </c>
      <c r="C14" s="347"/>
      <c r="D14" s="347"/>
      <c r="E14" s="348"/>
      <c r="F14" s="536">
        <v>992</v>
      </c>
      <c r="G14" s="536">
        <v>732</v>
      </c>
      <c r="H14" s="536">
        <v>1113</v>
      </c>
      <c r="I14" s="536">
        <v>996</v>
      </c>
      <c r="J14" s="537">
        <v>846</v>
      </c>
      <c r="K14" s="538">
        <v>146</v>
      </c>
      <c r="L14" s="349">
        <v>17.257683215130022</v>
      </c>
    </row>
    <row r="15" spans="1:17" s="110" customFormat="1" ht="15" customHeight="1" x14ac:dyDescent="0.2">
      <c r="A15" s="350" t="s">
        <v>347</v>
      </c>
      <c r="B15" s="351" t="s">
        <v>108</v>
      </c>
      <c r="C15" s="347"/>
      <c r="D15" s="347"/>
      <c r="E15" s="348"/>
      <c r="F15" s="536">
        <v>359</v>
      </c>
      <c r="G15" s="536">
        <v>315</v>
      </c>
      <c r="H15" s="536">
        <v>774</v>
      </c>
      <c r="I15" s="536">
        <v>306</v>
      </c>
      <c r="J15" s="537">
        <v>349</v>
      </c>
      <c r="K15" s="538">
        <v>10</v>
      </c>
      <c r="L15" s="349">
        <v>2.8653295128939829</v>
      </c>
    </row>
    <row r="16" spans="1:17" s="110" customFormat="1" ht="15" customHeight="1" x14ac:dyDescent="0.2">
      <c r="A16" s="350"/>
      <c r="B16" s="351" t="s">
        <v>109</v>
      </c>
      <c r="C16" s="347"/>
      <c r="D16" s="347"/>
      <c r="E16" s="348"/>
      <c r="F16" s="536">
        <v>1635</v>
      </c>
      <c r="G16" s="536">
        <v>1054</v>
      </c>
      <c r="H16" s="536">
        <v>1449</v>
      </c>
      <c r="I16" s="536">
        <v>1677</v>
      </c>
      <c r="J16" s="537">
        <v>1556</v>
      </c>
      <c r="K16" s="538">
        <v>79</v>
      </c>
      <c r="L16" s="349">
        <v>5.0771208226221081</v>
      </c>
    </row>
    <row r="17" spans="1:12" s="110" customFormat="1" ht="15" customHeight="1" x14ac:dyDescent="0.2">
      <c r="A17" s="350"/>
      <c r="B17" s="351" t="s">
        <v>110</v>
      </c>
      <c r="C17" s="347"/>
      <c r="D17" s="347"/>
      <c r="E17" s="348"/>
      <c r="F17" s="536">
        <v>331</v>
      </c>
      <c r="G17" s="536">
        <v>152</v>
      </c>
      <c r="H17" s="536">
        <v>216</v>
      </c>
      <c r="I17" s="536">
        <v>374</v>
      </c>
      <c r="J17" s="537">
        <v>325</v>
      </c>
      <c r="K17" s="538">
        <v>6</v>
      </c>
      <c r="L17" s="349">
        <v>1.8461538461538463</v>
      </c>
    </row>
    <row r="18" spans="1:12" s="110" customFormat="1" ht="15" customHeight="1" x14ac:dyDescent="0.2">
      <c r="A18" s="350"/>
      <c r="B18" s="351" t="s">
        <v>111</v>
      </c>
      <c r="C18" s="347"/>
      <c r="D18" s="347"/>
      <c r="E18" s="348"/>
      <c r="F18" s="536">
        <v>29</v>
      </c>
      <c r="G18" s="536">
        <v>23</v>
      </c>
      <c r="H18" s="536">
        <v>30</v>
      </c>
      <c r="I18" s="536">
        <v>29</v>
      </c>
      <c r="J18" s="537">
        <v>34</v>
      </c>
      <c r="K18" s="538">
        <v>-5</v>
      </c>
      <c r="L18" s="349">
        <v>-14.705882352941176</v>
      </c>
    </row>
    <row r="19" spans="1:12" s="110" customFormat="1" ht="15" customHeight="1" x14ac:dyDescent="0.2">
      <c r="A19" s="118" t="s">
        <v>113</v>
      </c>
      <c r="B19" s="119" t="s">
        <v>181</v>
      </c>
      <c r="C19" s="347"/>
      <c r="D19" s="347"/>
      <c r="E19" s="348"/>
      <c r="F19" s="536">
        <v>1466</v>
      </c>
      <c r="G19" s="536">
        <v>895</v>
      </c>
      <c r="H19" s="536">
        <v>1656</v>
      </c>
      <c r="I19" s="536">
        <v>1452</v>
      </c>
      <c r="J19" s="537">
        <v>1485</v>
      </c>
      <c r="K19" s="538">
        <v>-19</v>
      </c>
      <c r="L19" s="349">
        <v>-1.2794612794612794</v>
      </c>
    </row>
    <row r="20" spans="1:12" s="110" customFormat="1" ht="15" customHeight="1" x14ac:dyDescent="0.2">
      <c r="A20" s="118"/>
      <c r="B20" s="119" t="s">
        <v>182</v>
      </c>
      <c r="C20" s="347"/>
      <c r="D20" s="347"/>
      <c r="E20" s="348"/>
      <c r="F20" s="536">
        <v>888</v>
      </c>
      <c r="G20" s="536">
        <v>649</v>
      </c>
      <c r="H20" s="536">
        <v>813</v>
      </c>
      <c r="I20" s="536">
        <v>934</v>
      </c>
      <c r="J20" s="537">
        <v>779</v>
      </c>
      <c r="K20" s="538">
        <v>109</v>
      </c>
      <c r="L20" s="349">
        <v>13.99229781771502</v>
      </c>
    </row>
    <row r="21" spans="1:12" s="110" customFormat="1" ht="15" customHeight="1" x14ac:dyDescent="0.2">
      <c r="A21" s="118" t="s">
        <v>113</v>
      </c>
      <c r="B21" s="119" t="s">
        <v>116</v>
      </c>
      <c r="C21" s="347"/>
      <c r="D21" s="347"/>
      <c r="E21" s="348"/>
      <c r="F21" s="536">
        <v>1997</v>
      </c>
      <c r="G21" s="536">
        <v>1253</v>
      </c>
      <c r="H21" s="536">
        <v>1944</v>
      </c>
      <c r="I21" s="536">
        <v>1930</v>
      </c>
      <c r="J21" s="537">
        <v>1962</v>
      </c>
      <c r="K21" s="538">
        <v>35</v>
      </c>
      <c r="L21" s="349">
        <v>1.7838939857288481</v>
      </c>
    </row>
    <row r="22" spans="1:12" s="110" customFormat="1" ht="15" customHeight="1" x14ac:dyDescent="0.2">
      <c r="A22" s="118"/>
      <c r="B22" s="119" t="s">
        <v>117</v>
      </c>
      <c r="C22" s="347"/>
      <c r="D22" s="347"/>
      <c r="E22" s="348"/>
      <c r="F22" s="536">
        <v>356</v>
      </c>
      <c r="G22" s="536">
        <v>291</v>
      </c>
      <c r="H22" s="536">
        <v>525</v>
      </c>
      <c r="I22" s="536">
        <v>454</v>
      </c>
      <c r="J22" s="537">
        <v>297</v>
      </c>
      <c r="K22" s="538">
        <v>59</v>
      </c>
      <c r="L22" s="349">
        <v>19.865319865319865</v>
      </c>
    </row>
    <row r="23" spans="1:12" s="110" customFormat="1" ht="15" customHeight="1" x14ac:dyDescent="0.2">
      <c r="A23" s="352" t="s">
        <v>347</v>
      </c>
      <c r="B23" s="353" t="s">
        <v>193</v>
      </c>
      <c r="C23" s="354"/>
      <c r="D23" s="354"/>
      <c r="E23" s="355"/>
      <c r="F23" s="539">
        <v>53</v>
      </c>
      <c r="G23" s="539">
        <v>116</v>
      </c>
      <c r="H23" s="539">
        <v>377</v>
      </c>
      <c r="I23" s="539">
        <v>22</v>
      </c>
      <c r="J23" s="540">
        <v>35</v>
      </c>
      <c r="K23" s="541">
        <v>18</v>
      </c>
      <c r="L23" s="356">
        <v>51.428571428571431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34.799999999999997</v>
      </c>
      <c r="G25" s="542">
        <v>37.700000000000003</v>
      </c>
      <c r="H25" s="542">
        <v>45.2</v>
      </c>
      <c r="I25" s="542">
        <v>36</v>
      </c>
      <c r="J25" s="542">
        <v>32.6</v>
      </c>
      <c r="K25" s="543" t="s">
        <v>349</v>
      </c>
      <c r="L25" s="364">
        <v>2.1999999999999957</v>
      </c>
    </row>
    <row r="26" spans="1:12" s="110" customFormat="1" ht="15" customHeight="1" x14ac:dyDescent="0.2">
      <c r="A26" s="365" t="s">
        <v>105</v>
      </c>
      <c r="B26" s="366" t="s">
        <v>345</v>
      </c>
      <c r="C26" s="362"/>
      <c r="D26" s="362"/>
      <c r="E26" s="363"/>
      <c r="F26" s="542">
        <v>31.2</v>
      </c>
      <c r="G26" s="542">
        <v>35.1</v>
      </c>
      <c r="H26" s="542">
        <v>39.9</v>
      </c>
      <c r="I26" s="542">
        <v>31.1</v>
      </c>
      <c r="J26" s="544">
        <v>29.8</v>
      </c>
      <c r="K26" s="543" t="s">
        <v>349</v>
      </c>
      <c r="L26" s="364">
        <v>1.3999999999999986</v>
      </c>
    </row>
    <row r="27" spans="1:12" s="110" customFormat="1" ht="15" customHeight="1" x14ac:dyDescent="0.2">
      <c r="A27" s="365"/>
      <c r="B27" s="366" t="s">
        <v>346</v>
      </c>
      <c r="C27" s="362"/>
      <c r="D27" s="362"/>
      <c r="E27" s="363"/>
      <c r="F27" s="542">
        <v>39.799999999999997</v>
      </c>
      <c r="G27" s="542">
        <v>40.6</v>
      </c>
      <c r="H27" s="542">
        <v>51</v>
      </c>
      <c r="I27" s="542">
        <v>43</v>
      </c>
      <c r="J27" s="542">
        <v>37.299999999999997</v>
      </c>
      <c r="K27" s="543" t="s">
        <v>349</v>
      </c>
      <c r="L27" s="364">
        <v>2.5</v>
      </c>
    </row>
    <row r="28" spans="1:12" s="110" customFormat="1" ht="15" customHeight="1" x14ac:dyDescent="0.2">
      <c r="A28" s="365" t="s">
        <v>113</v>
      </c>
      <c r="B28" s="366" t="s">
        <v>108</v>
      </c>
      <c r="C28" s="362"/>
      <c r="D28" s="362"/>
      <c r="E28" s="363"/>
      <c r="F28" s="542">
        <v>54.4</v>
      </c>
      <c r="G28" s="542">
        <v>46</v>
      </c>
      <c r="H28" s="542">
        <v>54</v>
      </c>
      <c r="I28" s="542">
        <v>48.4</v>
      </c>
      <c r="J28" s="542">
        <v>49.8</v>
      </c>
      <c r="K28" s="543" t="s">
        <v>349</v>
      </c>
      <c r="L28" s="364">
        <v>4.6000000000000014</v>
      </c>
    </row>
    <row r="29" spans="1:12" s="110" customFormat="1" ht="11.25" x14ac:dyDescent="0.2">
      <c r="A29" s="365"/>
      <c r="B29" s="366" t="s">
        <v>109</v>
      </c>
      <c r="C29" s="362"/>
      <c r="D29" s="362"/>
      <c r="E29" s="363"/>
      <c r="F29" s="542">
        <v>31.9</v>
      </c>
      <c r="G29" s="542">
        <v>36.200000000000003</v>
      </c>
      <c r="H29" s="542">
        <v>43.5</v>
      </c>
      <c r="I29" s="542">
        <v>33.6</v>
      </c>
      <c r="J29" s="544">
        <v>30.3</v>
      </c>
      <c r="K29" s="543" t="s">
        <v>349</v>
      </c>
      <c r="L29" s="364">
        <v>1.5999999999999979</v>
      </c>
    </row>
    <row r="30" spans="1:12" s="110" customFormat="1" ht="15" customHeight="1" x14ac:dyDescent="0.2">
      <c r="A30" s="365"/>
      <c r="B30" s="366" t="s">
        <v>110</v>
      </c>
      <c r="C30" s="362"/>
      <c r="D30" s="362"/>
      <c r="E30" s="363"/>
      <c r="F30" s="542">
        <v>29.9</v>
      </c>
      <c r="G30" s="542">
        <v>32.700000000000003</v>
      </c>
      <c r="H30" s="542">
        <v>41.4</v>
      </c>
      <c r="I30" s="542">
        <v>37.1</v>
      </c>
      <c r="J30" s="542">
        <v>26.3</v>
      </c>
      <c r="K30" s="543" t="s">
        <v>349</v>
      </c>
      <c r="L30" s="364">
        <v>3.5999999999999979</v>
      </c>
    </row>
    <row r="31" spans="1:12" s="110" customFormat="1" ht="15" customHeight="1" x14ac:dyDescent="0.2">
      <c r="A31" s="365"/>
      <c r="B31" s="366" t="s">
        <v>111</v>
      </c>
      <c r="C31" s="362"/>
      <c r="D31" s="362"/>
      <c r="E31" s="363"/>
      <c r="F31" s="542">
        <v>51.7</v>
      </c>
      <c r="G31" s="542">
        <v>60.9</v>
      </c>
      <c r="H31" s="542">
        <v>53.3</v>
      </c>
      <c r="I31" s="542">
        <v>41.4</v>
      </c>
      <c r="J31" s="542">
        <v>41.2</v>
      </c>
      <c r="K31" s="543" t="s">
        <v>349</v>
      </c>
      <c r="L31" s="364">
        <v>10.5</v>
      </c>
    </row>
    <row r="32" spans="1:12" s="110" customFormat="1" ht="15" customHeight="1" x14ac:dyDescent="0.2">
      <c r="A32" s="367" t="s">
        <v>113</v>
      </c>
      <c r="B32" s="368" t="s">
        <v>181</v>
      </c>
      <c r="C32" s="362"/>
      <c r="D32" s="362"/>
      <c r="E32" s="363"/>
      <c r="F32" s="542">
        <v>31.3</v>
      </c>
      <c r="G32" s="542">
        <v>36.200000000000003</v>
      </c>
      <c r="H32" s="542">
        <v>42.9</v>
      </c>
      <c r="I32" s="542">
        <v>31.4</v>
      </c>
      <c r="J32" s="544">
        <v>29.2</v>
      </c>
      <c r="K32" s="543" t="s">
        <v>349</v>
      </c>
      <c r="L32" s="364">
        <v>2.1000000000000014</v>
      </c>
    </row>
    <row r="33" spans="1:12" s="110" customFormat="1" ht="15" customHeight="1" x14ac:dyDescent="0.2">
      <c r="A33" s="367"/>
      <c r="B33" s="368" t="s">
        <v>182</v>
      </c>
      <c r="C33" s="362"/>
      <c r="D33" s="362"/>
      <c r="E33" s="363"/>
      <c r="F33" s="542">
        <v>40.6</v>
      </c>
      <c r="G33" s="542">
        <v>39.5</v>
      </c>
      <c r="H33" s="542">
        <v>48.6</v>
      </c>
      <c r="I33" s="542">
        <v>43</v>
      </c>
      <c r="J33" s="542">
        <v>39.200000000000003</v>
      </c>
      <c r="K33" s="543" t="s">
        <v>349</v>
      </c>
      <c r="L33" s="364">
        <v>1.3999999999999986</v>
      </c>
    </row>
    <row r="34" spans="1:12" s="369" customFormat="1" ht="15" customHeight="1" x14ac:dyDescent="0.2">
      <c r="A34" s="367" t="s">
        <v>113</v>
      </c>
      <c r="B34" s="368" t="s">
        <v>116</v>
      </c>
      <c r="C34" s="362"/>
      <c r="D34" s="362"/>
      <c r="E34" s="363"/>
      <c r="F34" s="542">
        <v>31.9</v>
      </c>
      <c r="G34" s="542">
        <v>34.700000000000003</v>
      </c>
      <c r="H34" s="542">
        <v>38.700000000000003</v>
      </c>
      <c r="I34" s="542">
        <v>32.299999999999997</v>
      </c>
      <c r="J34" s="542">
        <v>30.5</v>
      </c>
      <c r="K34" s="543" t="s">
        <v>349</v>
      </c>
      <c r="L34" s="364">
        <v>1.3999999999999986</v>
      </c>
    </row>
    <row r="35" spans="1:12" s="369" customFormat="1" ht="11.25" x14ac:dyDescent="0.2">
      <c r="A35" s="370"/>
      <c r="B35" s="371" t="s">
        <v>117</v>
      </c>
      <c r="C35" s="372"/>
      <c r="D35" s="372"/>
      <c r="E35" s="373"/>
      <c r="F35" s="545">
        <v>50.6</v>
      </c>
      <c r="G35" s="545">
        <v>49.5</v>
      </c>
      <c r="H35" s="545">
        <v>64.599999999999994</v>
      </c>
      <c r="I35" s="545">
        <v>52</v>
      </c>
      <c r="J35" s="546">
        <v>45.9</v>
      </c>
      <c r="K35" s="547" t="s">
        <v>349</v>
      </c>
      <c r="L35" s="374">
        <v>4.7000000000000028</v>
      </c>
    </row>
    <row r="36" spans="1:12" s="369" customFormat="1" ht="15.95" customHeight="1" x14ac:dyDescent="0.2">
      <c r="A36" s="375" t="s">
        <v>350</v>
      </c>
      <c r="B36" s="376"/>
      <c r="C36" s="377"/>
      <c r="D36" s="376"/>
      <c r="E36" s="378"/>
      <c r="F36" s="548">
        <v>2253</v>
      </c>
      <c r="G36" s="548">
        <v>1391</v>
      </c>
      <c r="H36" s="548">
        <v>1970</v>
      </c>
      <c r="I36" s="548">
        <v>2337</v>
      </c>
      <c r="J36" s="548">
        <v>2172</v>
      </c>
      <c r="K36" s="549">
        <v>81</v>
      </c>
      <c r="L36" s="380">
        <v>3.729281767955801</v>
      </c>
    </row>
    <row r="37" spans="1:12" s="369" customFormat="1" ht="15.95" customHeight="1" x14ac:dyDescent="0.2">
      <c r="A37" s="381"/>
      <c r="B37" s="382" t="s">
        <v>113</v>
      </c>
      <c r="C37" s="382" t="s">
        <v>351</v>
      </c>
      <c r="D37" s="382"/>
      <c r="E37" s="383"/>
      <c r="F37" s="548">
        <v>784</v>
      </c>
      <c r="G37" s="548">
        <v>524</v>
      </c>
      <c r="H37" s="548">
        <v>890</v>
      </c>
      <c r="I37" s="548">
        <v>841</v>
      </c>
      <c r="J37" s="548">
        <v>708</v>
      </c>
      <c r="K37" s="549">
        <v>76</v>
      </c>
      <c r="L37" s="380">
        <v>10.734463276836157</v>
      </c>
    </row>
    <row r="38" spans="1:12" s="369" customFormat="1" ht="15.95" customHeight="1" x14ac:dyDescent="0.2">
      <c r="A38" s="381"/>
      <c r="B38" s="384" t="s">
        <v>105</v>
      </c>
      <c r="C38" s="384" t="s">
        <v>106</v>
      </c>
      <c r="D38" s="385"/>
      <c r="E38" s="383"/>
      <c r="F38" s="548">
        <v>1305</v>
      </c>
      <c r="G38" s="548">
        <v>733</v>
      </c>
      <c r="H38" s="548">
        <v>1032</v>
      </c>
      <c r="I38" s="548">
        <v>1371</v>
      </c>
      <c r="J38" s="550">
        <v>1362</v>
      </c>
      <c r="K38" s="549">
        <v>-57</v>
      </c>
      <c r="L38" s="380">
        <v>-4.1850220264317182</v>
      </c>
    </row>
    <row r="39" spans="1:12" s="369" customFormat="1" ht="15.95" customHeight="1" x14ac:dyDescent="0.2">
      <c r="A39" s="381"/>
      <c r="B39" s="385"/>
      <c r="C39" s="382" t="s">
        <v>352</v>
      </c>
      <c r="D39" s="385"/>
      <c r="E39" s="383"/>
      <c r="F39" s="548">
        <v>407</v>
      </c>
      <c r="G39" s="548">
        <v>257</v>
      </c>
      <c r="H39" s="548">
        <v>412</v>
      </c>
      <c r="I39" s="548">
        <v>426</v>
      </c>
      <c r="J39" s="548">
        <v>406</v>
      </c>
      <c r="K39" s="549">
        <v>1</v>
      </c>
      <c r="L39" s="380">
        <v>0.24630541871921183</v>
      </c>
    </row>
    <row r="40" spans="1:12" s="369" customFormat="1" ht="15.95" customHeight="1" x14ac:dyDescent="0.2">
      <c r="A40" s="381"/>
      <c r="B40" s="384"/>
      <c r="C40" s="384" t="s">
        <v>107</v>
      </c>
      <c r="D40" s="385"/>
      <c r="E40" s="383"/>
      <c r="F40" s="548">
        <v>948</v>
      </c>
      <c r="G40" s="548">
        <v>658</v>
      </c>
      <c r="H40" s="548">
        <v>938</v>
      </c>
      <c r="I40" s="548">
        <v>966</v>
      </c>
      <c r="J40" s="548">
        <v>810</v>
      </c>
      <c r="K40" s="549">
        <v>138</v>
      </c>
      <c r="L40" s="380">
        <v>17.037037037037038</v>
      </c>
    </row>
    <row r="41" spans="1:12" s="369" customFormat="1" ht="24" customHeight="1" x14ac:dyDescent="0.2">
      <c r="A41" s="381"/>
      <c r="B41" s="385"/>
      <c r="C41" s="382" t="s">
        <v>352</v>
      </c>
      <c r="D41" s="385"/>
      <c r="E41" s="383"/>
      <c r="F41" s="548">
        <v>377</v>
      </c>
      <c r="G41" s="548">
        <v>267</v>
      </c>
      <c r="H41" s="548">
        <v>478</v>
      </c>
      <c r="I41" s="548">
        <v>415</v>
      </c>
      <c r="J41" s="550">
        <v>302</v>
      </c>
      <c r="K41" s="549">
        <v>75</v>
      </c>
      <c r="L41" s="380">
        <v>24.834437086092716</v>
      </c>
    </row>
    <row r="42" spans="1:12" s="110" customFormat="1" ht="15" customHeight="1" x14ac:dyDescent="0.2">
      <c r="A42" s="381"/>
      <c r="B42" s="384" t="s">
        <v>113</v>
      </c>
      <c r="C42" s="384" t="s">
        <v>353</v>
      </c>
      <c r="D42" s="385"/>
      <c r="E42" s="383"/>
      <c r="F42" s="548">
        <v>294</v>
      </c>
      <c r="G42" s="548">
        <v>202</v>
      </c>
      <c r="H42" s="548">
        <v>328</v>
      </c>
      <c r="I42" s="548">
        <v>281</v>
      </c>
      <c r="J42" s="548">
        <v>299</v>
      </c>
      <c r="K42" s="549">
        <v>-5</v>
      </c>
      <c r="L42" s="380">
        <v>-1.6722408026755853</v>
      </c>
    </row>
    <row r="43" spans="1:12" s="110" customFormat="1" ht="15" customHeight="1" x14ac:dyDescent="0.2">
      <c r="A43" s="381"/>
      <c r="B43" s="385"/>
      <c r="C43" s="382" t="s">
        <v>352</v>
      </c>
      <c r="D43" s="385"/>
      <c r="E43" s="383"/>
      <c r="F43" s="548">
        <v>160</v>
      </c>
      <c r="G43" s="548">
        <v>93</v>
      </c>
      <c r="H43" s="548">
        <v>177</v>
      </c>
      <c r="I43" s="548">
        <v>136</v>
      </c>
      <c r="J43" s="548">
        <v>149</v>
      </c>
      <c r="K43" s="549">
        <v>11</v>
      </c>
      <c r="L43" s="380">
        <v>7.3825503355704694</v>
      </c>
    </row>
    <row r="44" spans="1:12" s="110" customFormat="1" ht="15" customHeight="1" x14ac:dyDescent="0.2">
      <c r="A44" s="381"/>
      <c r="B44" s="384"/>
      <c r="C44" s="366" t="s">
        <v>109</v>
      </c>
      <c r="D44" s="385"/>
      <c r="E44" s="383"/>
      <c r="F44" s="548">
        <v>1609</v>
      </c>
      <c r="G44" s="548">
        <v>1016</v>
      </c>
      <c r="H44" s="548">
        <v>1402</v>
      </c>
      <c r="I44" s="548">
        <v>1660</v>
      </c>
      <c r="J44" s="550">
        <v>1531</v>
      </c>
      <c r="K44" s="549">
        <v>78</v>
      </c>
      <c r="L44" s="380">
        <v>5.0947093403004571</v>
      </c>
    </row>
    <row r="45" spans="1:12" s="110" customFormat="1" ht="15" customHeight="1" x14ac:dyDescent="0.2">
      <c r="A45" s="381"/>
      <c r="B45" s="385"/>
      <c r="C45" s="382" t="s">
        <v>352</v>
      </c>
      <c r="D45" s="385"/>
      <c r="E45" s="383"/>
      <c r="F45" s="548">
        <v>513</v>
      </c>
      <c r="G45" s="548">
        <v>368</v>
      </c>
      <c r="H45" s="548">
        <v>610</v>
      </c>
      <c r="I45" s="548">
        <v>557</v>
      </c>
      <c r="J45" s="548">
        <v>464</v>
      </c>
      <c r="K45" s="549">
        <v>49</v>
      </c>
      <c r="L45" s="380">
        <v>10.560344827586206</v>
      </c>
    </row>
    <row r="46" spans="1:12" s="110" customFormat="1" ht="15" customHeight="1" x14ac:dyDescent="0.2">
      <c r="A46" s="381"/>
      <c r="B46" s="384"/>
      <c r="C46" s="366" t="s">
        <v>110</v>
      </c>
      <c r="D46" s="385"/>
      <c r="E46" s="383"/>
      <c r="F46" s="548">
        <v>321</v>
      </c>
      <c r="G46" s="548">
        <v>150</v>
      </c>
      <c r="H46" s="548">
        <v>210</v>
      </c>
      <c r="I46" s="548">
        <v>367</v>
      </c>
      <c r="J46" s="548">
        <v>308</v>
      </c>
      <c r="K46" s="549">
        <v>13</v>
      </c>
      <c r="L46" s="380">
        <v>4.220779220779221</v>
      </c>
    </row>
    <row r="47" spans="1:12" s="110" customFormat="1" ht="15" customHeight="1" x14ac:dyDescent="0.2">
      <c r="A47" s="381"/>
      <c r="B47" s="385"/>
      <c r="C47" s="382" t="s">
        <v>352</v>
      </c>
      <c r="D47" s="385"/>
      <c r="E47" s="383"/>
      <c r="F47" s="548">
        <v>96</v>
      </c>
      <c r="G47" s="548">
        <v>49</v>
      </c>
      <c r="H47" s="548">
        <v>87</v>
      </c>
      <c r="I47" s="548">
        <v>136</v>
      </c>
      <c r="J47" s="550">
        <v>81</v>
      </c>
      <c r="K47" s="549">
        <v>15</v>
      </c>
      <c r="L47" s="380">
        <v>18.518518518518519</v>
      </c>
    </row>
    <row r="48" spans="1:12" s="110" customFormat="1" ht="15" customHeight="1" x14ac:dyDescent="0.2">
      <c r="A48" s="381"/>
      <c r="B48" s="385"/>
      <c r="C48" s="366" t="s">
        <v>111</v>
      </c>
      <c r="D48" s="386"/>
      <c r="E48" s="387"/>
      <c r="F48" s="548">
        <v>29</v>
      </c>
      <c r="G48" s="548">
        <v>23</v>
      </c>
      <c r="H48" s="548">
        <v>30</v>
      </c>
      <c r="I48" s="548">
        <v>29</v>
      </c>
      <c r="J48" s="548">
        <v>34</v>
      </c>
      <c r="K48" s="549">
        <v>-5</v>
      </c>
      <c r="L48" s="380">
        <v>-14.705882352941176</v>
      </c>
    </row>
    <row r="49" spans="1:12" s="110" customFormat="1" ht="15" customHeight="1" x14ac:dyDescent="0.2">
      <c r="A49" s="381"/>
      <c r="B49" s="385"/>
      <c r="C49" s="382" t="s">
        <v>352</v>
      </c>
      <c r="D49" s="385"/>
      <c r="E49" s="383"/>
      <c r="F49" s="548">
        <v>15</v>
      </c>
      <c r="G49" s="548">
        <v>14</v>
      </c>
      <c r="H49" s="548">
        <v>16</v>
      </c>
      <c r="I49" s="548">
        <v>12</v>
      </c>
      <c r="J49" s="548">
        <v>14</v>
      </c>
      <c r="K49" s="549">
        <v>1</v>
      </c>
      <c r="L49" s="380">
        <v>7.1428571428571432</v>
      </c>
    </row>
    <row r="50" spans="1:12" s="110" customFormat="1" ht="15" customHeight="1" x14ac:dyDescent="0.2">
      <c r="A50" s="381"/>
      <c r="B50" s="384" t="s">
        <v>113</v>
      </c>
      <c r="C50" s="382" t="s">
        <v>181</v>
      </c>
      <c r="D50" s="385"/>
      <c r="E50" s="383"/>
      <c r="F50" s="548">
        <v>1401</v>
      </c>
      <c r="G50" s="548">
        <v>763</v>
      </c>
      <c r="H50" s="548">
        <v>1184</v>
      </c>
      <c r="I50" s="548">
        <v>1419</v>
      </c>
      <c r="J50" s="550">
        <v>1432</v>
      </c>
      <c r="K50" s="549">
        <v>-31</v>
      </c>
      <c r="L50" s="380">
        <v>-2.1648044692737431</v>
      </c>
    </row>
    <row r="51" spans="1:12" s="110" customFormat="1" ht="15" customHeight="1" x14ac:dyDescent="0.2">
      <c r="A51" s="381"/>
      <c r="B51" s="385"/>
      <c r="C51" s="382" t="s">
        <v>352</v>
      </c>
      <c r="D51" s="385"/>
      <c r="E51" s="383"/>
      <c r="F51" s="548">
        <v>438</v>
      </c>
      <c r="G51" s="548">
        <v>276</v>
      </c>
      <c r="H51" s="548">
        <v>508</v>
      </c>
      <c r="I51" s="548">
        <v>446</v>
      </c>
      <c r="J51" s="548">
        <v>418</v>
      </c>
      <c r="K51" s="549">
        <v>20</v>
      </c>
      <c r="L51" s="380">
        <v>4.7846889952153111</v>
      </c>
    </row>
    <row r="52" spans="1:12" s="110" customFormat="1" ht="15" customHeight="1" x14ac:dyDescent="0.2">
      <c r="A52" s="381"/>
      <c r="B52" s="384"/>
      <c r="C52" s="382" t="s">
        <v>182</v>
      </c>
      <c r="D52" s="385"/>
      <c r="E52" s="383"/>
      <c r="F52" s="548">
        <v>852</v>
      </c>
      <c r="G52" s="548">
        <v>628</v>
      </c>
      <c r="H52" s="548">
        <v>786</v>
      </c>
      <c r="I52" s="548">
        <v>918</v>
      </c>
      <c r="J52" s="548">
        <v>740</v>
      </c>
      <c r="K52" s="549">
        <v>112</v>
      </c>
      <c r="L52" s="380">
        <v>15.135135135135135</v>
      </c>
    </row>
    <row r="53" spans="1:12" s="269" customFormat="1" ht="11.25" customHeight="1" x14ac:dyDescent="0.2">
      <c r="A53" s="381"/>
      <c r="B53" s="385"/>
      <c r="C53" s="382" t="s">
        <v>352</v>
      </c>
      <c r="D53" s="385"/>
      <c r="E53" s="383"/>
      <c r="F53" s="548">
        <v>346</v>
      </c>
      <c r="G53" s="548">
        <v>248</v>
      </c>
      <c r="H53" s="548">
        <v>382</v>
      </c>
      <c r="I53" s="548">
        <v>395</v>
      </c>
      <c r="J53" s="550">
        <v>290</v>
      </c>
      <c r="K53" s="549">
        <v>56</v>
      </c>
      <c r="L53" s="380">
        <v>19.310344827586206</v>
      </c>
    </row>
    <row r="54" spans="1:12" s="151" customFormat="1" ht="12.75" customHeight="1" x14ac:dyDescent="0.2">
      <c r="A54" s="381"/>
      <c r="B54" s="384" t="s">
        <v>113</v>
      </c>
      <c r="C54" s="384" t="s">
        <v>116</v>
      </c>
      <c r="D54" s="385"/>
      <c r="E54" s="383"/>
      <c r="F54" s="548">
        <v>1902</v>
      </c>
      <c r="G54" s="548">
        <v>1112</v>
      </c>
      <c r="H54" s="548">
        <v>1478</v>
      </c>
      <c r="I54" s="548">
        <v>1891</v>
      </c>
      <c r="J54" s="548">
        <v>1876</v>
      </c>
      <c r="K54" s="549">
        <v>26</v>
      </c>
      <c r="L54" s="380">
        <v>1.3859275053304905</v>
      </c>
    </row>
    <row r="55" spans="1:12" ht="11.25" x14ac:dyDescent="0.2">
      <c r="A55" s="381"/>
      <c r="B55" s="385"/>
      <c r="C55" s="382" t="s">
        <v>352</v>
      </c>
      <c r="D55" s="385"/>
      <c r="E55" s="383"/>
      <c r="F55" s="548">
        <v>607</v>
      </c>
      <c r="G55" s="548">
        <v>386</v>
      </c>
      <c r="H55" s="548">
        <v>572</v>
      </c>
      <c r="I55" s="548">
        <v>610</v>
      </c>
      <c r="J55" s="548">
        <v>573</v>
      </c>
      <c r="K55" s="549">
        <v>34</v>
      </c>
      <c r="L55" s="380">
        <v>5.9336823734729496</v>
      </c>
    </row>
    <row r="56" spans="1:12" ht="14.25" customHeight="1" x14ac:dyDescent="0.2">
      <c r="A56" s="381"/>
      <c r="B56" s="385"/>
      <c r="C56" s="384" t="s">
        <v>117</v>
      </c>
      <c r="D56" s="385"/>
      <c r="E56" s="383"/>
      <c r="F56" s="548">
        <v>350</v>
      </c>
      <c r="G56" s="548">
        <v>279</v>
      </c>
      <c r="H56" s="548">
        <v>492</v>
      </c>
      <c r="I56" s="548">
        <v>444</v>
      </c>
      <c r="J56" s="548">
        <v>292</v>
      </c>
      <c r="K56" s="549">
        <v>58</v>
      </c>
      <c r="L56" s="380">
        <v>19.863013698630137</v>
      </c>
    </row>
    <row r="57" spans="1:12" ht="18.75" customHeight="1" x14ac:dyDescent="0.2">
      <c r="A57" s="388"/>
      <c r="B57" s="389"/>
      <c r="C57" s="390" t="s">
        <v>352</v>
      </c>
      <c r="D57" s="389"/>
      <c r="E57" s="391"/>
      <c r="F57" s="551">
        <v>177</v>
      </c>
      <c r="G57" s="552">
        <v>138</v>
      </c>
      <c r="H57" s="552">
        <v>318</v>
      </c>
      <c r="I57" s="552">
        <v>231</v>
      </c>
      <c r="J57" s="552">
        <v>134</v>
      </c>
      <c r="K57" s="553">
        <f t="shared" ref="K57" si="0">IF(OR(F57=".",J57=".")=TRUE,".",IF(OR(F57="*",J57="*")=TRUE,"*",IF(AND(F57="-",J57="-")=TRUE,"-",IF(AND(ISNUMBER(J57),ISNUMBER(F57))=TRUE,IF(F57-J57=0,0,F57-J57),IF(ISNUMBER(F57)=TRUE,F57,-J57)))))</f>
        <v>43</v>
      </c>
      <c r="L57" s="392">
        <f t="shared" ref="L57" si="1">IF(K57 =".",".",IF(K57 ="*","*",IF(K57="-","-",IF(K57=0,0,IF(OR(J57="-",J57=".",F57="-",F57=".")=TRUE,"X",IF(J57=0,"0,0",IF(ABS(K57*100/J57)&gt;250,".X",(K57*100/J57))))))))</f>
        <v>32.089552238805972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2354</v>
      </c>
      <c r="E11" s="114">
        <v>1544</v>
      </c>
      <c r="F11" s="114">
        <v>2469</v>
      </c>
      <c r="G11" s="114">
        <v>2386</v>
      </c>
      <c r="H11" s="140">
        <v>2264</v>
      </c>
      <c r="I11" s="115">
        <v>90</v>
      </c>
      <c r="J11" s="116">
        <v>3.9752650176678443</v>
      </c>
    </row>
    <row r="12" spans="1:15" s="110" customFormat="1" ht="24.95" customHeight="1" x14ac:dyDescent="0.2">
      <c r="A12" s="193" t="s">
        <v>132</v>
      </c>
      <c r="B12" s="194" t="s">
        <v>133</v>
      </c>
      <c r="C12" s="113">
        <v>3.6958368734069666</v>
      </c>
      <c r="D12" s="115">
        <v>87</v>
      </c>
      <c r="E12" s="114">
        <v>49</v>
      </c>
      <c r="F12" s="114">
        <v>199</v>
      </c>
      <c r="G12" s="114">
        <v>183</v>
      </c>
      <c r="H12" s="140">
        <v>75</v>
      </c>
      <c r="I12" s="115">
        <v>12</v>
      </c>
      <c r="J12" s="116">
        <v>16</v>
      </c>
    </row>
    <row r="13" spans="1:15" s="110" customFormat="1" ht="24.95" customHeight="1" x14ac:dyDescent="0.2">
      <c r="A13" s="193" t="s">
        <v>134</v>
      </c>
      <c r="B13" s="199" t="s">
        <v>214</v>
      </c>
      <c r="C13" s="113">
        <v>3.9932030586236196</v>
      </c>
      <c r="D13" s="115">
        <v>94</v>
      </c>
      <c r="E13" s="114">
        <v>25</v>
      </c>
      <c r="F13" s="114">
        <v>70</v>
      </c>
      <c r="G13" s="114">
        <v>45</v>
      </c>
      <c r="H13" s="140">
        <v>121</v>
      </c>
      <c r="I13" s="115">
        <v>-27</v>
      </c>
      <c r="J13" s="116">
        <v>-22.314049586776861</v>
      </c>
    </row>
    <row r="14" spans="1:15" s="287" customFormat="1" ht="24.95" customHeight="1" x14ac:dyDescent="0.2">
      <c r="A14" s="193" t="s">
        <v>215</v>
      </c>
      <c r="B14" s="199" t="s">
        <v>137</v>
      </c>
      <c r="C14" s="113">
        <v>21.580288870008495</v>
      </c>
      <c r="D14" s="115">
        <v>508</v>
      </c>
      <c r="E14" s="114">
        <v>351</v>
      </c>
      <c r="F14" s="114">
        <v>435</v>
      </c>
      <c r="G14" s="114">
        <v>298</v>
      </c>
      <c r="H14" s="140">
        <v>357</v>
      </c>
      <c r="I14" s="115">
        <v>151</v>
      </c>
      <c r="J14" s="116">
        <v>42.296918767507002</v>
      </c>
      <c r="K14" s="110"/>
      <c r="L14" s="110"/>
      <c r="M14" s="110"/>
      <c r="N14" s="110"/>
      <c r="O14" s="110"/>
    </row>
    <row r="15" spans="1:15" s="110" customFormat="1" ht="24.95" customHeight="1" x14ac:dyDescent="0.2">
      <c r="A15" s="193" t="s">
        <v>216</v>
      </c>
      <c r="B15" s="199" t="s">
        <v>217</v>
      </c>
      <c r="C15" s="113">
        <v>6.0747663551401869</v>
      </c>
      <c r="D15" s="115">
        <v>143</v>
      </c>
      <c r="E15" s="114">
        <v>148</v>
      </c>
      <c r="F15" s="114">
        <v>147</v>
      </c>
      <c r="G15" s="114">
        <v>111</v>
      </c>
      <c r="H15" s="140">
        <v>100</v>
      </c>
      <c r="I15" s="115">
        <v>43</v>
      </c>
      <c r="J15" s="116">
        <v>43</v>
      </c>
    </row>
    <row r="16" spans="1:15" s="287" customFormat="1" ht="24.95" customHeight="1" x14ac:dyDescent="0.2">
      <c r="A16" s="193" t="s">
        <v>218</v>
      </c>
      <c r="B16" s="199" t="s">
        <v>141</v>
      </c>
      <c r="C16" s="113">
        <v>8.1138487680543747</v>
      </c>
      <c r="D16" s="115">
        <v>191</v>
      </c>
      <c r="E16" s="114">
        <v>47</v>
      </c>
      <c r="F16" s="114">
        <v>106</v>
      </c>
      <c r="G16" s="114">
        <v>78</v>
      </c>
      <c r="H16" s="140">
        <v>84</v>
      </c>
      <c r="I16" s="115">
        <v>107</v>
      </c>
      <c r="J16" s="116">
        <v>127.38095238095238</v>
      </c>
      <c r="K16" s="110"/>
      <c r="L16" s="110"/>
      <c r="M16" s="110"/>
      <c r="N16" s="110"/>
      <c r="O16" s="110"/>
    </row>
    <row r="17" spans="1:15" s="110" customFormat="1" ht="24.95" customHeight="1" x14ac:dyDescent="0.2">
      <c r="A17" s="193" t="s">
        <v>142</v>
      </c>
      <c r="B17" s="199" t="s">
        <v>220</v>
      </c>
      <c r="C17" s="113">
        <v>7.3916737468139333</v>
      </c>
      <c r="D17" s="115">
        <v>174</v>
      </c>
      <c r="E17" s="114">
        <v>156</v>
      </c>
      <c r="F17" s="114">
        <v>182</v>
      </c>
      <c r="G17" s="114">
        <v>109</v>
      </c>
      <c r="H17" s="140">
        <v>173</v>
      </c>
      <c r="I17" s="115">
        <v>1</v>
      </c>
      <c r="J17" s="116">
        <v>0.5780346820809249</v>
      </c>
    </row>
    <row r="18" spans="1:15" s="287" customFormat="1" ht="24.95" customHeight="1" x14ac:dyDescent="0.2">
      <c r="A18" s="201" t="s">
        <v>144</v>
      </c>
      <c r="B18" s="202" t="s">
        <v>145</v>
      </c>
      <c r="C18" s="113">
        <v>10.407816482582838</v>
      </c>
      <c r="D18" s="115">
        <v>245</v>
      </c>
      <c r="E18" s="114">
        <v>130</v>
      </c>
      <c r="F18" s="114">
        <v>268</v>
      </c>
      <c r="G18" s="114">
        <v>336</v>
      </c>
      <c r="H18" s="140">
        <v>352</v>
      </c>
      <c r="I18" s="115">
        <v>-107</v>
      </c>
      <c r="J18" s="116">
        <v>-30.397727272727273</v>
      </c>
      <c r="K18" s="110"/>
      <c r="L18" s="110"/>
      <c r="M18" s="110"/>
      <c r="N18" s="110"/>
      <c r="O18" s="110"/>
    </row>
    <row r="19" spans="1:15" s="110" customFormat="1" ht="24.95" customHeight="1" x14ac:dyDescent="0.2">
      <c r="A19" s="193" t="s">
        <v>146</v>
      </c>
      <c r="B19" s="199" t="s">
        <v>147</v>
      </c>
      <c r="C19" s="113">
        <v>10.535259133389975</v>
      </c>
      <c r="D19" s="115">
        <v>248</v>
      </c>
      <c r="E19" s="114">
        <v>179</v>
      </c>
      <c r="F19" s="114">
        <v>238</v>
      </c>
      <c r="G19" s="114">
        <v>248</v>
      </c>
      <c r="H19" s="140">
        <v>272</v>
      </c>
      <c r="I19" s="115">
        <v>-24</v>
      </c>
      <c r="J19" s="116">
        <v>-8.8235294117647065</v>
      </c>
    </row>
    <row r="20" spans="1:15" s="287" customFormat="1" ht="24.95" customHeight="1" x14ac:dyDescent="0.2">
      <c r="A20" s="193" t="s">
        <v>148</v>
      </c>
      <c r="B20" s="199" t="s">
        <v>149</v>
      </c>
      <c r="C20" s="113">
        <v>5.9048428207306713</v>
      </c>
      <c r="D20" s="115">
        <v>139</v>
      </c>
      <c r="E20" s="114">
        <v>83</v>
      </c>
      <c r="F20" s="114">
        <v>121</v>
      </c>
      <c r="G20" s="114">
        <v>146</v>
      </c>
      <c r="H20" s="140">
        <v>126</v>
      </c>
      <c r="I20" s="115">
        <v>13</v>
      </c>
      <c r="J20" s="116">
        <v>10.317460317460318</v>
      </c>
      <c r="K20" s="110"/>
      <c r="L20" s="110"/>
      <c r="M20" s="110"/>
      <c r="N20" s="110"/>
      <c r="O20" s="110"/>
    </row>
    <row r="21" spans="1:15" s="110" customFormat="1" ht="24.95" customHeight="1" x14ac:dyDescent="0.2">
      <c r="A21" s="201" t="s">
        <v>150</v>
      </c>
      <c r="B21" s="202" t="s">
        <v>151</v>
      </c>
      <c r="C21" s="113">
        <v>10.705182667799491</v>
      </c>
      <c r="D21" s="115">
        <v>252</v>
      </c>
      <c r="E21" s="114">
        <v>130</v>
      </c>
      <c r="F21" s="114">
        <v>179</v>
      </c>
      <c r="G21" s="114">
        <v>280</v>
      </c>
      <c r="H21" s="140">
        <v>157</v>
      </c>
      <c r="I21" s="115">
        <v>95</v>
      </c>
      <c r="J21" s="116">
        <v>60.509554140127392</v>
      </c>
    </row>
    <row r="22" spans="1:15" s="110" customFormat="1" ht="24.95" customHeight="1" x14ac:dyDescent="0.2">
      <c r="A22" s="201" t="s">
        <v>152</v>
      </c>
      <c r="B22" s="199" t="s">
        <v>153</v>
      </c>
      <c r="C22" s="113">
        <v>0.84961767204757854</v>
      </c>
      <c r="D22" s="115">
        <v>20</v>
      </c>
      <c r="E22" s="114">
        <v>10</v>
      </c>
      <c r="F22" s="114" t="s">
        <v>513</v>
      </c>
      <c r="G22" s="114" t="s">
        <v>513</v>
      </c>
      <c r="H22" s="140">
        <v>12</v>
      </c>
      <c r="I22" s="115">
        <v>8</v>
      </c>
      <c r="J22" s="116">
        <v>66.666666666666671</v>
      </c>
    </row>
    <row r="23" spans="1:15" s="110" customFormat="1" ht="24.95" customHeight="1" x14ac:dyDescent="0.2">
      <c r="A23" s="193" t="s">
        <v>154</v>
      </c>
      <c r="B23" s="199" t="s">
        <v>155</v>
      </c>
      <c r="C23" s="113">
        <v>0.42480883602378927</v>
      </c>
      <c r="D23" s="115">
        <v>10</v>
      </c>
      <c r="E23" s="114">
        <v>9</v>
      </c>
      <c r="F23" s="114">
        <v>7</v>
      </c>
      <c r="G23" s="114">
        <v>10</v>
      </c>
      <c r="H23" s="140">
        <v>9</v>
      </c>
      <c r="I23" s="115">
        <v>1</v>
      </c>
      <c r="J23" s="116">
        <v>11.111111111111111</v>
      </c>
    </row>
    <row r="24" spans="1:15" s="110" customFormat="1" ht="24.95" customHeight="1" x14ac:dyDescent="0.2">
      <c r="A24" s="193" t="s">
        <v>156</v>
      </c>
      <c r="B24" s="199" t="s">
        <v>221</v>
      </c>
      <c r="C24" s="113">
        <v>3.5683942225998302</v>
      </c>
      <c r="D24" s="115">
        <v>84</v>
      </c>
      <c r="E24" s="114">
        <v>61</v>
      </c>
      <c r="F24" s="114">
        <v>93</v>
      </c>
      <c r="G24" s="114">
        <v>77</v>
      </c>
      <c r="H24" s="140">
        <v>87</v>
      </c>
      <c r="I24" s="115">
        <v>-3</v>
      </c>
      <c r="J24" s="116">
        <v>-3.4482758620689653</v>
      </c>
    </row>
    <row r="25" spans="1:15" s="110" customFormat="1" ht="24.95" customHeight="1" x14ac:dyDescent="0.2">
      <c r="A25" s="193" t="s">
        <v>222</v>
      </c>
      <c r="B25" s="204" t="s">
        <v>159</v>
      </c>
      <c r="C25" s="113">
        <v>5.8198810535259131</v>
      </c>
      <c r="D25" s="115">
        <v>137</v>
      </c>
      <c r="E25" s="114">
        <v>64</v>
      </c>
      <c r="F25" s="114">
        <v>97</v>
      </c>
      <c r="G25" s="114">
        <v>204</v>
      </c>
      <c r="H25" s="140">
        <v>153</v>
      </c>
      <c r="I25" s="115">
        <v>-16</v>
      </c>
      <c r="J25" s="116">
        <v>-10.457516339869281</v>
      </c>
    </row>
    <row r="26" spans="1:15" s="110" customFormat="1" ht="24.95" customHeight="1" x14ac:dyDescent="0.2">
      <c r="A26" s="201">
        <v>782.78300000000002</v>
      </c>
      <c r="B26" s="203" t="s">
        <v>160</v>
      </c>
      <c r="C26" s="113">
        <v>0.80713678844519965</v>
      </c>
      <c r="D26" s="115">
        <v>19</v>
      </c>
      <c r="E26" s="114">
        <v>8</v>
      </c>
      <c r="F26" s="114" t="s">
        <v>513</v>
      </c>
      <c r="G26" s="114" t="s">
        <v>513</v>
      </c>
      <c r="H26" s="140">
        <v>21</v>
      </c>
      <c r="I26" s="115">
        <v>-2</v>
      </c>
      <c r="J26" s="116">
        <v>-9.5238095238095237</v>
      </c>
    </row>
    <row r="27" spans="1:15" s="110" customFormat="1" ht="24.95" customHeight="1" x14ac:dyDescent="0.2">
      <c r="A27" s="193" t="s">
        <v>161</v>
      </c>
      <c r="B27" s="199" t="s">
        <v>162</v>
      </c>
      <c r="C27" s="113">
        <v>4.4604927782497876</v>
      </c>
      <c r="D27" s="115">
        <v>105</v>
      </c>
      <c r="E27" s="114">
        <v>63</v>
      </c>
      <c r="F27" s="114">
        <v>137</v>
      </c>
      <c r="G27" s="114">
        <v>153</v>
      </c>
      <c r="H27" s="140">
        <v>109</v>
      </c>
      <c r="I27" s="115">
        <v>-4</v>
      </c>
      <c r="J27" s="116">
        <v>-3.669724770642202</v>
      </c>
    </row>
    <row r="28" spans="1:15" s="110" customFormat="1" ht="24.95" customHeight="1" x14ac:dyDescent="0.2">
      <c r="A28" s="193" t="s">
        <v>163</v>
      </c>
      <c r="B28" s="199" t="s">
        <v>164</v>
      </c>
      <c r="C28" s="113">
        <v>2.2090059473237043</v>
      </c>
      <c r="D28" s="115">
        <v>52</v>
      </c>
      <c r="E28" s="114">
        <v>32</v>
      </c>
      <c r="F28" s="114">
        <v>77</v>
      </c>
      <c r="G28" s="114">
        <v>21</v>
      </c>
      <c r="H28" s="140">
        <v>34</v>
      </c>
      <c r="I28" s="115">
        <v>18</v>
      </c>
      <c r="J28" s="116">
        <v>52.941176470588232</v>
      </c>
    </row>
    <row r="29" spans="1:15" s="110" customFormat="1" ht="24.95" customHeight="1" x14ac:dyDescent="0.2">
      <c r="A29" s="193">
        <v>86</v>
      </c>
      <c r="B29" s="199" t="s">
        <v>165</v>
      </c>
      <c r="C29" s="113">
        <v>5.777400169923534</v>
      </c>
      <c r="D29" s="115">
        <v>136</v>
      </c>
      <c r="E29" s="114">
        <v>143</v>
      </c>
      <c r="F29" s="114">
        <v>146</v>
      </c>
      <c r="G29" s="114">
        <v>153</v>
      </c>
      <c r="H29" s="140">
        <v>122</v>
      </c>
      <c r="I29" s="115">
        <v>14</v>
      </c>
      <c r="J29" s="116">
        <v>11.475409836065573</v>
      </c>
    </row>
    <row r="30" spans="1:15" s="110" customFormat="1" ht="24.95" customHeight="1" x14ac:dyDescent="0.2">
      <c r="A30" s="193">
        <v>87.88</v>
      </c>
      <c r="B30" s="204" t="s">
        <v>166</v>
      </c>
      <c r="C30" s="113">
        <v>4.7578589634664397</v>
      </c>
      <c r="D30" s="115">
        <v>112</v>
      </c>
      <c r="E30" s="114">
        <v>140</v>
      </c>
      <c r="F30" s="114">
        <v>263</v>
      </c>
      <c r="G30" s="114">
        <v>110</v>
      </c>
      <c r="H30" s="140">
        <v>145</v>
      </c>
      <c r="I30" s="115">
        <v>-33</v>
      </c>
      <c r="J30" s="116">
        <v>-22.758620689655171</v>
      </c>
    </row>
    <row r="31" spans="1:15" s="110" customFormat="1" ht="24.95" customHeight="1" x14ac:dyDescent="0.2">
      <c r="A31" s="193" t="s">
        <v>167</v>
      </c>
      <c r="B31" s="199" t="s">
        <v>168</v>
      </c>
      <c r="C31" s="113">
        <v>4.5029736618521667</v>
      </c>
      <c r="D31" s="115">
        <v>106</v>
      </c>
      <c r="E31" s="114">
        <v>67</v>
      </c>
      <c r="F31" s="114">
        <v>112</v>
      </c>
      <c r="G31" s="114">
        <v>99</v>
      </c>
      <c r="H31" s="140">
        <v>112</v>
      </c>
      <c r="I31" s="115">
        <v>-6</v>
      </c>
      <c r="J31" s="116">
        <v>-5.3571428571428568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3.6958368734069666</v>
      </c>
      <c r="D34" s="115">
        <v>87</v>
      </c>
      <c r="E34" s="114">
        <v>49</v>
      </c>
      <c r="F34" s="114">
        <v>199</v>
      </c>
      <c r="G34" s="114">
        <v>183</v>
      </c>
      <c r="H34" s="140">
        <v>75</v>
      </c>
      <c r="I34" s="115">
        <v>12</v>
      </c>
      <c r="J34" s="116">
        <v>16</v>
      </c>
    </row>
    <row r="35" spans="1:10" s="110" customFormat="1" ht="24.95" customHeight="1" x14ac:dyDescent="0.2">
      <c r="A35" s="292" t="s">
        <v>171</v>
      </c>
      <c r="B35" s="293" t="s">
        <v>172</v>
      </c>
      <c r="C35" s="113">
        <v>35.981308411214954</v>
      </c>
      <c r="D35" s="115">
        <v>847</v>
      </c>
      <c r="E35" s="114">
        <v>506</v>
      </c>
      <c r="F35" s="114">
        <v>773</v>
      </c>
      <c r="G35" s="114">
        <v>679</v>
      </c>
      <c r="H35" s="140">
        <v>830</v>
      </c>
      <c r="I35" s="115">
        <v>17</v>
      </c>
      <c r="J35" s="116">
        <v>2.0481927710843375</v>
      </c>
    </row>
    <row r="36" spans="1:10" s="110" customFormat="1" ht="24.95" customHeight="1" x14ac:dyDescent="0.2">
      <c r="A36" s="294" t="s">
        <v>173</v>
      </c>
      <c r="B36" s="295" t="s">
        <v>174</v>
      </c>
      <c r="C36" s="125">
        <v>60.322854715378078</v>
      </c>
      <c r="D36" s="143">
        <v>1420</v>
      </c>
      <c r="E36" s="144">
        <v>989</v>
      </c>
      <c r="F36" s="144">
        <v>1497</v>
      </c>
      <c r="G36" s="144">
        <v>1524</v>
      </c>
      <c r="H36" s="145">
        <v>1359</v>
      </c>
      <c r="I36" s="143">
        <v>61</v>
      </c>
      <c r="J36" s="146">
        <v>4.4885945548197208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2354</v>
      </c>
      <c r="F11" s="264">
        <v>1544</v>
      </c>
      <c r="G11" s="264">
        <v>2469</v>
      </c>
      <c r="H11" s="264">
        <v>2386</v>
      </c>
      <c r="I11" s="265">
        <v>2264</v>
      </c>
      <c r="J11" s="263">
        <v>90</v>
      </c>
      <c r="K11" s="266">
        <v>3.9752650176678443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19.371282922684792</v>
      </c>
      <c r="E13" s="115">
        <v>456</v>
      </c>
      <c r="F13" s="114">
        <v>372</v>
      </c>
      <c r="G13" s="114">
        <v>635</v>
      </c>
      <c r="H13" s="114">
        <v>652</v>
      </c>
      <c r="I13" s="140">
        <v>457</v>
      </c>
      <c r="J13" s="115">
        <v>-1</v>
      </c>
      <c r="K13" s="116">
        <v>-0.21881838074398249</v>
      </c>
    </row>
    <row r="14" spans="1:15" ht="15.95" customHeight="1" x14ac:dyDescent="0.2">
      <c r="A14" s="306" t="s">
        <v>230</v>
      </c>
      <c r="B14" s="307"/>
      <c r="C14" s="308"/>
      <c r="D14" s="113">
        <v>68.181818181818187</v>
      </c>
      <c r="E14" s="115">
        <v>1605</v>
      </c>
      <c r="F14" s="114">
        <v>962</v>
      </c>
      <c r="G14" s="114">
        <v>1521</v>
      </c>
      <c r="H14" s="114">
        <v>1458</v>
      </c>
      <c r="I14" s="140">
        <v>1493</v>
      </c>
      <c r="J14" s="115">
        <v>112</v>
      </c>
      <c r="K14" s="116">
        <v>7.5016744809109177</v>
      </c>
    </row>
    <row r="15" spans="1:15" ht="15.95" customHeight="1" x14ac:dyDescent="0.2">
      <c r="A15" s="306" t="s">
        <v>231</v>
      </c>
      <c r="B15" s="307"/>
      <c r="C15" s="308"/>
      <c r="D15" s="113">
        <v>6.5420560747663554</v>
      </c>
      <c r="E15" s="115">
        <v>154</v>
      </c>
      <c r="F15" s="114">
        <v>117</v>
      </c>
      <c r="G15" s="114">
        <v>147</v>
      </c>
      <c r="H15" s="114">
        <v>177</v>
      </c>
      <c r="I15" s="140">
        <v>179</v>
      </c>
      <c r="J15" s="115">
        <v>-25</v>
      </c>
      <c r="K15" s="116">
        <v>-13.966480446927374</v>
      </c>
    </row>
    <row r="16" spans="1:15" ht="15.95" customHeight="1" x14ac:dyDescent="0.2">
      <c r="A16" s="306" t="s">
        <v>232</v>
      </c>
      <c r="B16" s="307"/>
      <c r="C16" s="308"/>
      <c r="D16" s="113">
        <v>5.9048428207306713</v>
      </c>
      <c r="E16" s="115">
        <v>139</v>
      </c>
      <c r="F16" s="114">
        <v>93</v>
      </c>
      <c r="G16" s="114">
        <v>166</v>
      </c>
      <c r="H16" s="114">
        <v>99</v>
      </c>
      <c r="I16" s="140">
        <v>135</v>
      </c>
      <c r="J16" s="115">
        <v>4</v>
      </c>
      <c r="K16" s="116">
        <v>2.9629629629629628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2.6338147833474936</v>
      </c>
      <c r="E18" s="115">
        <v>62</v>
      </c>
      <c r="F18" s="114">
        <v>43</v>
      </c>
      <c r="G18" s="114">
        <v>196</v>
      </c>
      <c r="H18" s="114">
        <v>156</v>
      </c>
      <c r="I18" s="140">
        <v>44</v>
      </c>
      <c r="J18" s="115">
        <v>18</v>
      </c>
      <c r="K18" s="116">
        <v>40.909090909090907</v>
      </c>
    </row>
    <row r="19" spans="1:11" ht="14.1" customHeight="1" x14ac:dyDescent="0.2">
      <c r="A19" s="306" t="s">
        <v>235</v>
      </c>
      <c r="B19" s="307" t="s">
        <v>236</v>
      </c>
      <c r="C19" s="308"/>
      <c r="D19" s="113">
        <v>1.4018691588785046</v>
      </c>
      <c r="E19" s="115">
        <v>33</v>
      </c>
      <c r="F19" s="114">
        <v>13</v>
      </c>
      <c r="G19" s="114">
        <v>171</v>
      </c>
      <c r="H19" s="114">
        <v>128</v>
      </c>
      <c r="I19" s="140">
        <v>21</v>
      </c>
      <c r="J19" s="115">
        <v>12</v>
      </c>
      <c r="K19" s="116">
        <v>57.142857142857146</v>
      </c>
    </row>
    <row r="20" spans="1:11" ht="14.1" customHeight="1" x14ac:dyDescent="0.2">
      <c r="A20" s="306">
        <v>12</v>
      </c>
      <c r="B20" s="307" t="s">
        <v>237</v>
      </c>
      <c r="C20" s="308"/>
      <c r="D20" s="113">
        <v>2.8037383177570092</v>
      </c>
      <c r="E20" s="115">
        <v>66</v>
      </c>
      <c r="F20" s="114">
        <v>33</v>
      </c>
      <c r="G20" s="114">
        <v>44</v>
      </c>
      <c r="H20" s="114">
        <v>69</v>
      </c>
      <c r="I20" s="140">
        <v>79</v>
      </c>
      <c r="J20" s="115">
        <v>-13</v>
      </c>
      <c r="K20" s="116">
        <v>-16.455696202531644</v>
      </c>
    </row>
    <row r="21" spans="1:11" ht="14.1" customHeight="1" x14ac:dyDescent="0.2">
      <c r="A21" s="306">
        <v>21</v>
      </c>
      <c r="B21" s="307" t="s">
        <v>238</v>
      </c>
      <c r="C21" s="308"/>
      <c r="D21" s="113">
        <v>1.6142735768903993</v>
      </c>
      <c r="E21" s="115">
        <v>38</v>
      </c>
      <c r="F21" s="114">
        <v>5</v>
      </c>
      <c r="G21" s="114">
        <v>10</v>
      </c>
      <c r="H21" s="114">
        <v>22</v>
      </c>
      <c r="I21" s="140">
        <v>44</v>
      </c>
      <c r="J21" s="115">
        <v>-6</v>
      </c>
      <c r="K21" s="116">
        <v>-13.636363636363637</v>
      </c>
    </row>
    <row r="22" spans="1:11" ht="14.1" customHeight="1" x14ac:dyDescent="0.2">
      <c r="A22" s="306">
        <v>22</v>
      </c>
      <c r="B22" s="307" t="s">
        <v>239</v>
      </c>
      <c r="C22" s="308"/>
      <c r="D22" s="113">
        <v>1.9541206457094307</v>
      </c>
      <c r="E22" s="115">
        <v>46</v>
      </c>
      <c r="F22" s="114">
        <v>69</v>
      </c>
      <c r="G22" s="114">
        <v>81</v>
      </c>
      <c r="H22" s="114">
        <v>33</v>
      </c>
      <c r="I22" s="140">
        <v>33</v>
      </c>
      <c r="J22" s="115">
        <v>13</v>
      </c>
      <c r="K22" s="116">
        <v>39.393939393939391</v>
      </c>
    </row>
    <row r="23" spans="1:11" ht="14.1" customHeight="1" x14ac:dyDescent="0.2">
      <c r="A23" s="306">
        <v>23</v>
      </c>
      <c r="B23" s="307" t="s">
        <v>240</v>
      </c>
      <c r="C23" s="308"/>
      <c r="D23" s="113" t="s">
        <v>513</v>
      </c>
      <c r="E23" s="115" t="s">
        <v>513</v>
      </c>
      <c r="F23" s="114">
        <v>17</v>
      </c>
      <c r="G23" s="114">
        <v>13</v>
      </c>
      <c r="H23" s="114">
        <v>7</v>
      </c>
      <c r="I23" s="140">
        <v>39</v>
      </c>
      <c r="J23" s="115" t="s">
        <v>513</v>
      </c>
      <c r="K23" s="116" t="s">
        <v>513</v>
      </c>
    </row>
    <row r="24" spans="1:11" ht="14.1" customHeight="1" x14ac:dyDescent="0.2">
      <c r="A24" s="306">
        <v>24</v>
      </c>
      <c r="B24" s="307" t="s">
        <v>241</v>
      </c>
      <c r="C24" s="308"/>
      <c r="D24" s="113">
        <v>6.8819031435853866</v>
      </c>
      <c r="E24" s="115">
        <v>162</v>
      </c>
      <c r="F24" s="114">
        <v>39</v>
      </c>
      <c r="G24" s="114">
        <v>104</v>
      </c>
      <c r="H24" s="114">
        <v>65</v>
      </c>
      <c r="I24" s="140">
        <v>73</v>
      </c>
      <c r="J24" s="115">
        <v>89</v>
      </c>
      <c r="K24" s="116">
        <v>121.91780821917808</v>
      </c>
    </row>
    <row r="25" spans="1:11" ht="14.1" customHeight="1" x14ac:dyDescent="0.2">
      <c r="A25" s="306">
        <v>25</v>
      </c>
      <c r="B25" s="307" t="s">
        <v>242</v>
      </c>
      <c r="C25" s="308"/>
      <c r="D25" s="113">
        <v>5.6924384027187767</v>
      </c>
      <c r="E25" s="115">
        <v>134</v>
      </c>
      <c r="F25" s="114">
        <v>64</v>
      </c>
      <c r="G25" s="114">
        <v>113</v>
      </c>
      <c r="H25" s="114">
        <v>72</v>
      </c>
      <c r="I25" s="140">
        <v>146</v>
      </c>
      <c r="J25" s="115">
        <v>-12</v>
      </c>
      <c r="K25" s="116">
        <v>-8.2191780821917817</v>
      </c>
    </row>
    <row r="26" spans="1:11" ht="14.1" customHeight="1" x14ac:dyDescent="0.2">
      <c r="A26" s="306">
        <v>26</v>
      </c>
      <c r="B26" s="307" t="s">
        <v>243</v>
      </c>
      <c r="C26" s="308"/>
      <c r="D26" s="113">
        <v>2.3364485981308412</v>
      </c>
      <c r="E26" s="115">
        <v>55</v>
      </c>
      <c r="F26" s="114">
        <v>25</v>
      </c>
      <c r="G26" s="114">
        <v>81</v>
      </c>
      <c r="H26" s="114">
        <v>49</v>
      </c>
      <c r="I26" s="140">
        <v>78</v>
      </c>
      <c r="J26" s="115">
        <v>-23</v>
      </c>
      <c r="K26" s="116">
        <v>-29.487179487179485</v>
      </c>
    </row>
    <row r="27" spans="1:11" ht="14.1" customHeight="1" x14ac:dyDescent="0.2">
      <c r="A27" s="306">
        <v>27</v>
      </c>
      <c r="B27" s="307" t="s">
        <v>244</v>
      </c>
      <c r="C27" s="308"/>
      <c r="D27" s="113">
        <v>1.4868309260832626</v>
      </c>
      <c r="E27" s="115">
        <v>35</v>
      </c>
      <c r="F27" s="114">
        <v>16</v>
      </c>
      <c r="G27" s="114">
        <v>21</v>
      </c>
      <c r="H27" s="114">
        <v>19</v>
      </c>
      <c r="I27" s="140">
        <v>39</v>
      </c>
      <c r="J27" s="115">
        <v>-4</v>
      </c>
      <c r="K27" s="116">
        <v>-10.256410256410257</v>
      </c>
    </row>
    <row r="28" spans="1:11" ht="14.1" customHeight="1" x14ac:dyDescent="0.2">
      <c r="A28" s="306">
        <v>28</v>
      </c>
      <c r="B28" s="307" t="s">
        <v>245</v>
      </c>
      <c r="C28" s="308"/>
      <c r="D28" s="113">
        <v>0.72217502124044175</v>
      </c>
      <c r="E28" s="115">
        <v>17</v>
      </c>
      <c r="F28" s="114">
        <v>4</v>
      </c>
      <c r="G28" s="114">
        <v>15</v>
      </c>
      <c r="H28" s="114">
        <v>17</v>
      </c>
      <c r="I28" s="140">
        <v>10</v>
      </c>
      <c r="J28" s="115">
        <v>7</v>
      </c>
      <c r="K28" s="116">
        <v>70</v>
      </c>
    </row>
    <row r="29" spans="1:11" ht="14.1" customHeight="1" x14ac:dyDescent="0.2">
      <c r="A29" s="306">
        <v>29</v>
      </c>
      <c r="B29" s="307" t="s">
        <v>246</v>
      </c>
      <c r="C29" s="308"/>
      <c r="D29" s="113">
        <v>4.4604927782497876</v>
      </c>
      <c r="E29" s="115">
        <v>105</v>
      </c>
      <c r="F29" s="114">
        <v>66</v>
      </c>
      <c r="G29" s="114">
        <v>130</v>
      </c>
      <c r="H29" s="114">
        <v>117</v>
      </c>
      <c r="I29" s="140">
        <v>91</v>
      </c>
      <c r="J29" s="115">
        <v>14</v>
      </c>
      <c r="K29" s="116">
        <v>15.384615384615385</v>
      </c>
    </row>
    <row r="30" spans="1:11" ht="14.1" customHeight="1" x14ac:dyDescent="0.2">
      <c r="A30" s="306" t="s">
        <v>247</v>
      </c>
      <c r="B30" s="307" t="s">
        <v>248</v>
      </c>
      <c r="C30" s="308"/>
      <c r="D30" s="113">
        <v>0.80713678844519965</v>
      </c>
      <c r="E30" s="115">
        <v>19</v>
      </c>
      <c r="F30" s="114">
        <v>18</v>
      </c>
      <c r="G30" s="114">
        <v>35</v>
      </c>
      <c r="H30" s="114">
        <v>22</v>
      </c>
      <c r="I30" s="140">
        <v>24</v>
      </c>
      <c r="J30" s="115">
        <v>-5</v>
      </c>
      <c r="K30" s="116">
        <v>-20.833333333333332</v>
      </c>
    </row>
    <row r="31" spans="1:11" ht="14.1" customHeight="1" x14ac:dyDescent="0.2">
      <c r="A31" s="306" t="s">
        <v>249</v>
      </c>
      <c r="B31" s="307" t="s">
        <v>250</v>
      </c>
      <c r="C31" s="308"/>
      <c r="D31" s="113">
        <v>3.653355989804588</v>
      </c>
      <c r="E31" s="115">
        <v>86</v>
      </c>
      <c r="F31" s="114">
        <v>48</v>
      </c>
      <c r="G31" s="114">
        <v>95</v>
      </c>
      <c r="H31" s="114">
        <v>95</v>
      </c>
      <c r="I31" s="140">
        <v>67</v>
      </c>
      <c r="J31" s="115">
        <v>19</v>
      </c>
      <c r="K31" s="116">
        <v>28.35820895522388</v>
      </c>
    </row>
    <row r="32" spans="1:11" ht="14.1" customHeight="1" x14ac:dyDescent="0.2">
      <c r="A32" s="306">
        <v>31</v>
      </c>
      <c r="B32" s="307" t="s">
        <v>251</v>
      </c>
      <c r="C32" s="308"/>
      <c r="D32" s="113">
        <v>0.50977060322854717</v>
      </c>
      <c r="E32" s="115">
        <v>12</v>
      </c>
      <c r="F32" s="114">
        <v>5</v>
      </c>
      <c r="G32" s="114">
        <v>20</v>
      </c>
      <c r="H32" s="114">
        <v>13</v>
      </c>
      <c r="I32" s="140">
        <v>8</v>
      </c>
      <c r="J32" s="115">
        <v>4</v>
      </c>
      <c r="K32" s="116">
        <v>50</v>
      </c>
    </row>
    <row r="33" spans="1:11" ht="14.1" customHeight="1" x14ac:dyDescent="0.2">
      <c r="A33" s="306">
        <v>32</v>
      </c>
      <c r="B33" s="307" t="s">
        <v>252</v>
      </c>
      <c r="C33" s="308"/>
      <c r="D33" s="113">
        <v>3.9507221750212405</v>
      </c>
      <c r="E33" s="115">
        <v>93</v>
      </c>
      <c r="F33" s="114">
        <v>65</v>
      </c>
      <c r="G33" s="114">
        <v>116</v>
      </c>
      <c r="H33" s="114">
        <v>189</v>
      </c>
      <c r="I33" s="140">
        <v>189</v>
      </c>
      <c r="J33" s="115">
        <v>-96</v>
      </c>
      <c r="K33" s="116">
        <v>-50.793650793650791</v>
      </c>
    </row>
    <row r="34" spans="1:11" ht="14.1" customHeight="1" x14ac:dyDescent="0.2">
      <c r="A34" s="306">
        <v>33</v>
      </c>
      <c r="B34" s="307" t="s">
        <v>253</v>
      </c>
      <c r="C34" s="308"/>
      <c r="D34" s="113">
        <v>2.293967714528462</v>
      </c>
      <c r="E34" s="115">
        <v>54</v>
      </c>
      <c r="F34" s="114">
        <v>28</v>
      </c>
      <c r="G34" s="114">
        <v>53</v>
      </c>
      <c r="H34" s="114">
        <v>48</v>
      </c>
      <c r="I34" s="140">
        <v>59</v>
      </c>
      <c r="J34" s="115">
        <v>-5</v>
      </c>
      <c r="K34" s="116">
        <v>-8.4745762711864412</v>
      </c>
    </row>
    <row r="35" spans="1:11" ht="14.1" customHeight="1" x14ac:dyDescent="0.2">
      <c r="A35" s="306">
        <v>34</v>
      </c>
      <c r="B35" s="307" t="s">
        <v>254</v>
      </c>
      <c r="C35" s="308"/>
      <c r="D35" s="113">
        <v>4.5029736618521667</v>
      </c>
      <c r="E35" s="115">
        <v>106</v>
      </c>
      <c r="F35" s="114">
        <v>39</v>
      </c>
      <c r="G35" s="114">
        <v>72</v>
      </c>
      <c r="H35" s="114">
        <v>143</v>
      </c>
      <c r="I35" s="140">
        <v>79</v>
      </c>
      <c r="J35" s="115">
        <v>27</v>
      </c>
      <c r="K35" s="116">
        <v>34.177215189873415</v>
      </c>
    </row>
    <row r="36" spans="1:11" ht="14.1" customHeight="1" x14ac:dyDescent="0.2">
      <c r="A36" s="306">
        <v>41</v>
      </c>
      <c r="B36" s="307" t="s">
        <v>255</v>
      </c>
      <c r="C36" s="308"/>
      <c r="D36" s="113">
        <v>0.84961767204757854</v>
      </c>
      <c r="E36" s="115">
        <v>20</v>
      </c>
      <c r="F36" s="114">
        <v>8</v>
      </c>
      <c r="G36" s="114">
        <v>15</v>
      </c>
      <c r="H36" s="114">
        <v>19</v>
      </c>
      <c r="I36" s="140">
        <v>17</v>
      </c>
      <c r="J36" s="115">
        <v>3</v>
      </c>
      <c r="K36" s="116">
        <v>17.647058823529413</v>
      </c>
    </row>
    <row r="37" spans="1:11" ht="14.1" customHeight="1" x14ac:dyDescent="0.2">
      <c r="A37" s="306">
        <v>42</v>
      </c>
      <c r="B37" s="307" t="s">
        <v>256</v>
      </c>
      <c r="C37" s="308"/>
      <c r="D37" s="113" t="s">
        <v>513</v>
      </c>
      <c r="E37" s="115" t="s">
        <v>513</v>
      </c>
      <c r="F37" s="114" t="s">
        <v>513</v>
      </c>
      <c r="G37" s="114">
        <v>5</v>
      </c>
      <c r="H37" s="114" t="s">
        <v>513</v>
      </c>
      <c r="I37" s="140" t="s">
        <v>513</v>
      </c>
      <c r="J37" s="115" t="s">
        <v>513</v>
      </c>
      <c r="K37" s="116" t="s">
        <v>513</v>
      </c>
    </row>
    <row r="38" spans="1:11" ht="14.1" customHeight="1" x14ac:dyDescent="0.2">
      <c r="A38" s="306">
        <v>43</v>
      </c>
      <c r="B38" s="307" t="s">
        <v>257</v>
      </c>
      <c r="C38" s="308"/>
      <c r="D38" s="113">
        <v>0.12744265080713679</v>
      </c>
      <c r="E38" s="115">
        <v>3</v>
      </c>
      <c r="F38" s="114">
        <v>3</v>
      </c>
      <c r="G38" s="114">
        <v>13</v>
      </c>
      <c r="H38" s="114">
        <v>7</v>
      </c>
      <c r="I38" s="140">
        <v>8</v>
      </c>
      <c r="J38" s="115">
        <v>-5</v>
      </c>
      <c r="K38" s="116">
        <v>-62.5</v>
      </c>
    </row>
    <row r="39" spans="1:11" ht="14.1" customHeight="1" x14ac:dyDescent="0.2">
      <c r="A39" s="306">
        <v>51</v>
      </c>
      <c r="B39" s="307" t="s">
        <v>258</v>
      </c>
      <c r="C39" s="308"/>
      <c r="D39" s="113">
        <v>3.5259133389974511</v>
      </c>
      <c r="E39" s="115">
        <v>83</v>
      </c>
      <c r="F39" s="114">
        <v>63</v>
      </c>
      <c r="G39" s="114">
        <v>92</v>
      </c>
      <c r="H39" s="114">
        <v>77</v>
      </c>
      <c r="I39" s="140">
        <v>79</v>
      </c>
      <c r="J39" s="115">
        <v>4</v>
      </c>
      <c r="K39" s="116">
        <v>5.0632911392405067</v>
      </c>
    </row>
    <row r="40" spans="1:11" ht="14.1" customHeight="1" x14ac:dyDescent="0.2">
      <c r="A40" s="306" t="s">
        <v>259</v>
      </c>
      <c r="B40" s="307" t="s">
        <v>260</v>
      </c>
      <c r="C40" s="308"/>
      <c r="D40" s="113">
        <v>3.1860662701784199</v>
      </c>
      <c r="E40" s="115">
        <v>75</v>
      </c>
      <c r="F40" s="114">
        <v>54</v>
      </c>
      <c r="G40" s="114">
        <v>81</v>
      </c>
      <c r="H40" s="114">
        <v>67</v>
      </c>
      <c r="I40" s="140">
        <v>70</v>
      </c>
      <c r="J40" s="115">
        <v>5</v>
      </c>
      <c r="K40" s="116">
        <v>7.1428571428571432</v>
      </c>
    </row>
    <row r="41" spans="1:11" ht="14.1" customHeight="1" x14ac:dyDescent="0.2">
      <c r="A41" s="306"/>
      <c r="B41" s="307" t="s">
        <v>261</v>
      </c>
      <c r="C41" s="308"/>
      <c r="D41" s="113">
        <v>2.9311809685641461</v>
      </c>
      <c r="E41" s="115">
        <v>69</v>
      </c>
      <c r="F41" s="114">
        <v>45</v>
      </c>
      <c r="G41" s="114">
        <v>65</v>
      </c>
      <c r="H41" s="114">
        <v>56</v>
      </c>
      <c r="I41" s="140">
        <v>63</v>
      </c>
      <c r="J41" s="115">
        <v>6</v>
      </c>
      <c r="K41" s="116">
        <v>9.5238095238095237</v>
      </c>
    </row>
    <row r="42" spans="1:11" ht="14.1" customHeight="1" x14ac:dyDescent="0.2">
      <c r="A42" s="306">
        <v>52</v>
      </c>
      <c r="B42" s="307" t="s">
        <v>262</v>
      </c>
      <c r="C42" s="308"/>
      <c r="D42" s="113">
        <v>8.1563296516567547</v>
      </c>
      <c r="E42" s="115">
        <v>192</v>
      </c>
      <c r="F42" s="114">
        <v>82</v>
      </c>
      <c r="G42" s="114">
        <v>125</v>
      </c>
      <c r="H42" s="114">
        <v>170</v>
      </c>
      <c r="I42" s="140">
        <v>156</v>
      </c>
      <c r="J42" s="115">
        <v>36</v>
      </c>
      <c r="K42" s="116">
        <v>23.076923076923077</v>
      </c>
    </row>
    <row r="43" spans="1:11" ht="14.1" customHeight="1" x14ac:dyDescent="0.2">
      <c r="A43" s="306" t="s">
        <v>263</v>
      </c>
      <c r="B43" s="307" t="s">
        <v>264</v>
      </c>
      <c r="C43" s="308"/>
      <c r="D43" s="113">
        <v>5.9473237043330505</v>
      </c>
      <c r="E43" s="115">
        <v>140</v>
      </c>
      <c r="F43" s="114">
        <v>68</v>
      </c>
      <c r="G43" s="114">
        <v>100</v>
      </c>
      <c r="H43" s="114">
        <v>122</v>
      </c>
      <c r="I43" s="140">
        <v>127</v>
      </c>
      <c r="J43" s="115">
        <v>13</v>
      </c>
      <c r="K43" s="116">
        <v>10.236220472440944</v>
      </c>
    </row>
    <row r="44" spans="1:11" ht="14.1" customHeight="1" x14ac:dyDescent="0.2">
      <c r="A44" s="306">
        <v>53</v>
      </c>
      <c r="B44" s="307" t="s">
        <v>265</v>
      </c>
      <c r="C44" s="308"/>
      <c r="D44" s="113">
        <v>0.59473237043330496</v>
      </c>
      <c r="E44" s="115">
        <v>14</v>
      </c>
      <c r="F44" s="114">
        <v>12</v>
      </c>
      <c r="G44" s="114">
        <v>13</v>
      </c>
      <c r="H44" s="114">
        <v>27</v>
      </c>
      <c r="I44" s="140">
        <v>30</v>
      </c>
      <c r="J44" s="115">
        <v>-16</v>
      </c>
      <c r="K44" s="116">
        <v>-53.333333333333336</v>
      </c>
    </row>
    <row r="45" spans="1:11" ht="14.1" customHeight="1" x14ac:dyDescent="0.2">
      <c r="A45" s="306" t="s">
        <v>266</v>
      </c>
      <c r="B45" s="307" t="s">
        <v>267</v>
      </c>
      <c r="C45" s="308"/>
      <c r="D45" s="113">
        <v>0.50977060322854717</v>
      </c>
      <c r="E45" s="115">
        <v>12</v>
      </c>
      <c r="F45" s="114">
        <v>11</v>
      </c>
      <c r="G45" s="114">
        <v>12</v>
      </c>
      <c r="H45" s="114">
        <v>26</v>
      </c>
      <c r="I45" s="140">
        <v>25</v>
      </c>
      <c r="J45" s="115">
        <v>-13</v>
      </c>
      <c r="K45" s="116">
        <v>-52</v>
      </c>
    </row>
    <row r="46" spans="1:11" ht="14.1" customHeight="1" x14ac:dyDescent="0.2">
      <c r="A46" s="306">
        <v>54</v>
      </c>
      <c r="B46" s="307" t="s">
        <v>268</v>
      </c>
      <c r="C46" s="308"/>
      <c r="D46" s="113">
        <v>3.5683942225998302</v>
      </c>
      <c r="E46" s="115">
        <v>84</v>
      </c>
      <c r="F46" s="114">
        <v>47</v>
      </c>
      <c r="G46" s="114">
        <v>76</v>
      </c>
      <c r="H46" s="114">
        <v>134</v>
      </c>
      <c r="I46" s="140">
        <v>71</v>
      </c>
      <c r="J46" s="115">
        <v>13</v>
      </c>
      <c r="K46" s="116">
        <v>18.309859154929576</v>
      </c>
    </row>
    <row r="47" spans="1:11" ht="14.1" customHeight="1" x14ac:dyDescent="0.2">
      <c r="A47" s="306">
        <v>61</v>
      </c>
      <c r="B47" s="307" t="s">
        <v>269</v>
      </c>
      <c r="C47" s="308"/>
      <c r="D47" s="113">
        <v>1.1045029736618521</v>
      </c>
      <c r="E47" s="115">
        <v>26</v>
      </c>
      <c r="F47" s="114">
        <v>29</v>
      </c>
      <c r="G47" s="114">
        <v>30</v>
      </c>
      <c r="H47" s="114">
        <v>32</v>
      </c>
      <c r="I47" s="140">
        <v>40</v>
      </c>
      <c r="J47" s="115">
        <v>-14</v>
      </c>
      <c r="K47" s="116">
        <v>-35</v>
      </c>
    </row>
    <row r="48" spans="1:11" ht="14.1" customHeight="1" x14ac:dyDescent="0.2">
      <c r="A48" s="306">
        <v>62</v>
      </c>
      <c r="B48" s="307" t="s">
        <v>270</v>
      </c>
      <c r="C48" s="308"/>
      <c r="D48" s="113">
        <v>8.4961767204757859</v>
      </c>
      <c r="E48" s="115">
        <v>200</v>
      </c>
      <c r="F48" s="114">
        <v>197</v>
      </c>
      <c r="G48" s="114">
        <v>204</v>
      </c>
      <c r="H48" s="114">
        <v>185</v>
      </c>
      <c r="I48" s="140">
        <v>150</v>
      </c>
      <c r="J48" s="115">
        <v>50</v>
      </c>
      <c r="K48" s="116">
        <v>33.333333333333336</v>
      </c>
    </row>
    <row r="49" spans="1:11" ht="14.1" customHeight="1" x14ac:dyDescent="0.2">
      <c r="A49" s="306">
        <v>63</v>
      </c>
      <c r="B49" s="307" t="s">
        <v>271</v>
      </c>
      <c r="C49" s="308"/>
      <c r="D49" s="113">
        <v>7.1367884451996604</v>
      </c>
      <c r="E49" s="115">
        <v>168</v>
      </c>
      <c r="F49" s="114">
        <v>91</v>
      </c>
      <c r="G49" s="114">
        <v>106</v>
      </c>
      <c r="H49" s="114">
        <v>175</v>
      </c>
      <c r="I49" s="140">
        <v>138</v>
      </c>
      <c r="J49" s="115">
        <v>30</v>
      </c>
      <c r="K49" s="116">
        <v>21.739130434782609</v>
      </c>
    </row>
    <row r="50" spans="1:11" ht="14.1" customHeight="1" x14ac:dyDescent="0.2">
      <c r="A50" s="306" t="s">
        <v>272</v>
      </c>
      <c r="B50" s="307" t="s">
        <v>273</v>
      </c>
      <c r="C50" s="308"/>
      <c r="D50" s="113">
        <v>2.293967714528462</v>
      </c>
      <c r="E50" s="115">
        <v>54</v>
      </c>
      <c r="F50" s="114">
        <v>21</v>
      </c>
      <c r="G50" s="114">
        <v>34</v>
      </c>
      <c r="H50" s="114">
        <v>47</v>
      </c>
      <c r="I50" s="140">
        <v>31</v>
      </c>
      <c r="J50" s="115">
        <v>23</v>
      </c>
      <c r="K50" s="116">
        <v>74.193548387096769</v>
      </c>
    </row>
    <row r="51" spans="1:11" ht="14.1" customHeight="1" x14ac:dyDescent="0.2">
      <c r="A51" s="306" t="s">
        <v>274</v>
      </c>
      <c r="B51" s="307" t="s">
        <v>275</v>
      </c>
      <c r="C51" s="308"/>
      <c r="D51" s="113">
        <v>3.8657604078164827</v>
      </c>
      <c r="E51" s="115">
        <v>91</v>
      </c>
      <c r="F51" s="114">
        <v>60</v>
      </c>
      <c r="G51" s="114">
        <v>59</v>
      </c>
      <c r="H51" s="114">
        <v>117</v>
      </c>
      <c r="I51" s="140">
        <v>92</v>
      </c>
      <c r="J51" s="115">
        <v>-1</v>
      </c>
      <c r="K51" s="116">
        <v>-1.0869565217391304</v>
      </c>
    </row>
    <row r="52" spans="1:11" ht="14.1" customHeight="1" x14ac:dyDescent="0.2">
      <c r="A52" s="306">
        <v>71</v>
      </c>
      <c r="B52" s="307" t="s">
        <v>276</v>
      </c>
      <c r="C52" s="308"/>
      <c r="D52" s="113">
        <v>5.8623619371282922</v>
      </c>
      <c r="E52" s="115">
        <v>138</v>
      </c>
      <c r="F52" s="114">
        <v>103</v>
      </c>
      <c r="G52" s="114">
        <v>153</v>
      </c>
      <c r="H52" s="114">
        <v>153</v>
      </c>
      <c r="I52" s="140">
        <v>151</v>
      </c>
      <c r="J52" s="115">
        <v>-13</v>
      </c>
      <c r="K52" s="116">
        <v>-8.6092715231788084</v>
      </c>
    </row>
    <row r="53" spans="1:11" ht="14.1" customHeight="1" x14ac:dyDescent="0.2">
      <c r="A53" s="306" t="s">
        <v>277</v>
      </c>
      <c r="B53" s="307" t="s">
        <v>278</v>
      </c>
      <c r="C53" s="308"/>
      <c r="D53" s="113">
        <v>2.293967714528462</v>
      </c>
      <c r="E53" s="115">
        <v>54</v>
      </c>
      <c r="F53" s="114">
        <v>34</v>
      </c>
      <c r="G53" s="114">
        <v>57</v>
      </c>
      <c r="H53" s="114">
        <v>57</v>
      </c>
      <c r="I53" s="140">
        <v>62</v>
      </c>
      <c r="J53" s="115">
        <v>-8</v>
      </c>
      <c r="K53" s="116">
        <v>-12.903225806451612</v>
      </c>
    </row>
    <row r="54" spans="1:11" ht="14.1" customHeight="1" x14ac:dyDescent="0.2">
      <c r="A54" s="306" t="s">
        <v>279</v>
      </c>
      <c r="B54" s="307" t="s">
        <v>280</v>
      </c>
      <c r="C54" s="308"/>
      <c r="D54" s="113">
        <v>2.9311809685641461</v>
      </c>
      <c r="E54" s="115">
        <v>69</v>
      </c>
      <c r="F54" s="114">
        <v>62</v>
      </c>
      <c r="G54" s="114">
        <v>86</v>
      </c>
      <c r="H54" s="114">
        <v>81</v>
      </c>
      <c r="I54" s="140">
        <v>69</v>
      </c>
      <c r="J54" s="115">
        <v>0</v>
      </c>
      <c r="K54" s="116">
        <v>0</v>
      </c>
    </row>
    <row r="55" spans="1:11" ht="14.1" customHeight="1" x14ac:dyDescent="0.2">
      <c r="A55" s="306">
        <v>72</v>
      </c>
      <c r="B55" s="307" t="s">
        <v>281</v>
      </c>
      <c r="C55" s="308"/>
      <c r="D55" s="113">
        <v>1.0620220900594732</v>
      </c>
      <c r="E55" s="115">
        <v>25</v>
      </c>
      <c r="F55" s="114">
        <v>17</v>
      </c>
      <c r="G55" s="114">
        <v>28</v>
      </c>
      <c r="H55" s="114">
        <v>31</v>
      </c>
      <c r="I55" s="140">
        <v>38</v>
      </c>
      <c r="J55" s="115">
        <v>-13</v>
      </c>
      <c r="K55" s="116">
        <v>-34.210526315789473</v>
      </c>
    </row>
    <row r="56" spans="1:11" ht="14.1" customHeight="1" x14ac:dyDescent="0.2">
      <c r="A56" s="306" t="s">
        <v>282</v>
      </c>
      <c r="B56" s="307" t="s">
        <v>283</v>
      </c>
      <c r="C56" s="308"/>
      <c r="D56" s="113" t="s">
        <v>513</v>
      </c>
      <c r="E56" s="115" t="s">
        <v>513</v>
      </c>
      <c r="F56" s="114" t="s">
        <v>513</v>
      </c>
      <c r="G56" s="114">
        <v>3</v>
      </c>
      <c r="H56" s="114" t="s">
        <v>513</v>
      </c>
      <c r="I56" s="140">
        <v>6</v>
      </c>
      <c r="J56" s="115" t="s">
        <v>513</v>
      </c>
      <c r="K56" s="116" t="s">
        <v>513</v>
      </c>
    </row>
    <row r="57" spans="1:11" ht="14.1" customHeight="1" x14ac:dyDescent="0.2">
      <c r="A57" s="306" t="s">
        <v>284</v>
      </c>
      <c r="B57" s="307" t="s">
        <v>285</v>
      </c>
      <c r="C57" s="308"/>
      <c r="D57" s="113">
        <v>0.72217502124044175</v>
      </c>
      <c r="E57" s="115">
        <v>17</v>
      </c>
      <c r="F57" s="114">
        <v>9</v>
      </c>
      <c r="G57" s="114">
        <v>17</v>
      </c>
      <c r="H57" s="114">
        <v>25</v>
      </c>
      <c r="I57" s="140">
        <v>26</v>
      </c>
      <c r="J57" s="115">
        <v>-9</v>
      </c>
      <c r="K57" s="116">
        <v>-34.615384615384613</v>
      </c>
    </row>
    <row r="58" spans="1:11" ht="14.1" customHeight="1" x14ac:dyDescent="0.2">
      <c r="A58" s="306">
        <v>73</v>
      </c>
      <c r="B58" s="307" t="s">
        <v>286</v>
      </c>
      <c r="C58" s="308"/>
      <c r="D58" s="113">
        <v>1.7417162276975362</v>
      </c>
      <c r="E58" s="115">
        <v>41</v>
      </c>
      <c r="F58" s="114">
        <v>21</v>
      </c>
      <c r="G58" s="114">
        <v>50</v>
      </c>
      <c r="H58" s="114">
        <v>24</v>
      </c>
      <c r="I58" s="140">
        <v>34</v>
      </c>
      <c r="J58" s="115">
        <v>7</v>
      </c>
      <c r="K58" s="116">
        <v>20.588235294117649</v>
      </c>
    </row>
    <row r="59" spans="1:11" ht="14.1" customHeight="1" x14ac:dyDescent="0.2">
      <c r="A59" s="306" t="s">
        <v>287</v>
      </c>
      <c r="B59" s="307" t="s">
        <v>288</v>
      </c>
      <c r="C59" s="308"/>
      <c r="D59" s="113">
        <v>1.5293118096856415</v>
      </c>
      <c r="E59" s="115">
        <v>36</v>
      </c>
      <c r="F59" s="114">
        <v>18</v>
      </c>
      <c r="G59" s="114">
        <v>39</v>
      </c>
      <c r="H59" s="114">
        <v>21</v>
      </c>
      <c r="I59" s="140">
        <v>29</v>
      </c>
      <c r="J59" s="115">
        <v>7</v>
      </c>
      <c r="K59" s="116">
        <v>24.137931034482758</v>
      </c>
    </row>
    <row r="60" spans="1:11" ht="14.1" customHeight="1" x14ac:dyDescent="0.2">
      <c r="A60" s="306">
        <v>81</v>
      </c>
      <c r="B60" s="307" t="s">
        <v>289</v>
      </c>
      <c r="C60" s="308"/>
      <c r="D60" s="113">
        <v>5.9898045879354287</v>
      </c>
      <c r="E60" s="115">
        <v>141</v>
      </c>
      <c r="F60" s="114">
        <v>157</v>
      </c>
      <c r="G60" s="114">
        <v>153</v>
      </c>
      <c r="H60" s="114">
        <v>148</v>
      </c>
      <c r="I60" s="140">
        <v>127</v>
      </c>
      <c r="J60" s="115">
        <v>14</v>
      </c>
      <c r="K60" s="116">
        <v>11.023622047244094</v>
      </c>
    </row>
    <row r="61" spans="1:11" ht="14.1" customHeight="1" x14ac:dyDescent="0.2">
      <c r="A61" s="306" t="s">
        <v>290</v>
      </c>
      <c r="B61" s="307" t="s">
        <v>291</v>
      </c>
      <c r="C61" s="308"/>
      <c r="D61" s="113">
        <v>1.7417162276975362</v>
      </c>
      <c r="E61" s="115">
        <v>41</v>
      </c>
      <c r="F61" s="114">
        <v>17</v>
      </c>
      <c r="G61" s="114">
        <v>36</v>
      </c>
      <c r="H61" s="114">
        <v>28</v>
      </c>
      <c r="I61" s="140">
        <v>23</v>
      </c>
      <c r="J61" s="115">
        <v>18</v>
      </c>
      <c r="K61" s="116">
        <v>78.260869565217391</v>
      </c>
    </row>
    <row r="62" spans="1:11" ht="14.1" customHeight="1" x14ac:dyDescent="0.2">
      <c r="A62" s="306" t="s">
        <v>292</v>
      </c>
      <c r="B62" s="307" t="s">
        <v>293</v>
      </c>
      <c r="C62" s="308"/>
      <c r="D62" s="113">
        <v>1.9541206457094307</v>
      </c>
      <c r="E62" s="115">
        <v>46</v>
      </c>
      <c r="F62" s="114">
        <v>98</v>
      </c>
      <c r="G62" s="114">
        <v>50</v>
      </c>
      <c r="H62" s="114">
        <v>74</v>
      </c>
      <c r="I62" s="140">
        <v>36</v>
      </c>
      <c r="J62" s="115">
        <v>10</v>
      </c>
      <c r="K62" s="116">
        <v>27.777777777777779</v>
      </c>
    </row>
    <row r="63" spans="1:11" ht="14.1" customHeight="1" x14ac:dyDescent="0.2">
      <c r="A63" s="306"/>
      <c r="B63" s="307" t="s">
        <v>294</v>
      </c>
      <c r="C63" s="308"/>
      <c r="D63" s="113">
        <v>1.826677994902294</v>
      </c>
      <c r="E63" s="115">
        <v>43</v>
      </c>
      <c r="F63" s="114">
        <v>92</v>
      </c>
      <c r="G63" s="114">
        <v>44</v>
      </c>
      <c r="H63" s="114">
        <v>67</v>
      </c>
      <c r="I63" s="140">
        <v>31</v>
      </c>
      <c r="J63" s="115">
        <v>12</v>
      </c>
      <c r="K63" s="116">
        <v>38.70967741935484</v>
      </c>
    </row>
    <row r="64" spans="1:11" ht="14.1" customHeight="1" x14ac:dyDescent="0.2">
      <c r="A64" s="306" t="s">
        <v>295</v>
      </c>
      <c r="B64" s="307" t="s">
        <v>296</v>
      </c>
      <c r="C64" s="308"/>
      <c r="D64" s="113">
        <v>0.80713678844519965</v>
      </c>
      <c r="E64" s="115">
        <v>19</v>
      </c>
      <c r="F64" s="114">
        <v>10</v>
      </c>
      <c r="G64" s="114">
        <v>38</v>
      </c>
      <c r="H64" s="114">
        <v>29</v>
      </c>
      <c r="I64" s="140">
        <v>30</v>
      </c>
      <c r="J64" s="115">
        <v>-11</v>
      </c>
      <c r="K64" s="116">
        <v>-36.666666666666664</v>
      </c>
    </row>
    <row r="65" spans="1:11" ht="14.1" customHeight="1" x14ac:dyDescent="0.2">
      <c r="A65" s="306" t="s">
        <v>297</v>
      </c>
      <c r="B65" s="307" t="s">
        <v>298</v>
      </c>
      <c r="C65" s="308"/>
      <c r="D65" s="113">
        <v>0.97706032285471534</v>
      </c>
      <c r="E65" s="115">
        <v>23</v>
      </c>
      <c r="F65" s="114">
        <v>21</v>
      </c>
      <c r="G65" s="114">
        <v>22</v>
      </c>
      <c r="H65" s="114">
        <v>14</v>
      </c>
      <c r="I65" s="140">
        <v>28</v>
      </c>
      <c r="J65" s="115">
        <v>-5</v>
      </c>
      <c r="K65" s="116">
        <v>-17.857142857142858</v>
      </c>
    </row>
    <row r="66" spans="1:11" ht="14.1" customHeight="1" x14ac:dyDescent="0.2">
      <c r="A66" s="306">
        <v>82</v>
      </c>
      <c r="B66" s="307" t="s">
        <v>299</v>
      </c>
      <c r="C66" s="308"/>
      <c r="D66" s="113">
        <v>3.4409515717926933</v>
      </c>
      <c r="E66" s="115">
        <v>81</v>
      </c>
      <c r="F66" s="114">
        <v>75</v>
      </c>
      <c r="G66" s="114">
        <v>79</v>
      </c>
      <c r="H66" s="114">
        <v>70</v>
      </c>
      <c r="I66" s="140">
        <v>74</v>
      </c>
      <c r="J66" s="115">
        <v>7</v>
      </c>
      <c r="K66" s="116">
        <v>9.4594594594594597</v>
      </c>
    </row>
    <row r="67" spans="1:11" ht="14.1" customHeight="1" x14ac:dyDescent="0.2">
      <c r="A67" s="306" t="s">
        <v>300</v>
      </c>
      <c r="B67" s="307" t="s">
        <v>301</v>
      </c>
      <c r="C67" s="308"/>
      <c r="D67" s="113">
        <v>2.0815632965165674</v>
      </c>
      <c r="E67" s="115">
        <v>49</v>
      </c>
      <c r="F67" s="114">
        <v>61</v>
      </c>
      <c r="G67" s="114">
        <v>53</v>
      </c>
      <c r="H67" s="114">
        <v>47</v>
      </c>
      <c r="I67" s="140">
        <v>53</v>
      </c>
      <c r="J67" s="115">
        <v>-4</v>
      </c>
      <c r="K67" s="116">
        <v>-7.5471698113207548</v>
      </c>
    </row>
    <row r="68" spans="1:11" ht="14.1" customHeight="1" x14ac:dyDescent="0.2">
      <c r="A68" s="306" t="s">
        <v>302</v>
      </c>
      <c r="B68" s="307" t="s">
        <v>303</v>
      </c>
      <c r="C68" s="308"/>
      <c r="D68" s="113">
        <v>0.84961767204757854</v>
      </c>
      <c r="E68" s="115">
        <v>20</v>
      </c>
      <c r="F68" s="114">
        <v>10</v>
      </c>
      <c r="G68" s="114">
        <v>17</v>
      </c>
      <c r="H68" s="114">
        <v>14</v>
      </c>
      <c r="I68" s="140">
        <v>10</v>
      </c>
      <c r="J68" s="115">
        <v>10</v>
      </c>
      <c r="K68" s="116">
        <v>100</v>
      </c>
    </row>
    <row r="69" spans="1:11" ht="14.1" customHeight="1" x14ac:dyDescent="0.2">
      <c r="A69" s="306">
        <v>83</v>
      </c>
      <c r="B69" s="307" t="s">
        <v>304</v>
      </c>
      <c r="C69" s="308"/>
      <c r="D69" s="113">
        <v>3.653355989804588</v>
      </c>
      <c r="E69" s="115">
        <v>86</v>
      </c>
      <c r="F69" s="114">
        <v>86</v>
      </c>
      <c r="G69" s="114">
        <v>188</v>
      </c>
      <c r="H69" s="114">
        <v>86</v>
      </c>
      <c r="I69" s="140">
        <v>95</v>
      </c>
      <c r="J69" s="115">
        <v>-9</v>
      </c>
      <c r="K69" s="116">
        <v>-9.473684210526315</v>
      </c>
    </row>
    <row r="70" spans="1:11" ht="14.1" customHeight="1" x14ac:dyDescent="0.2">
      <c r="A70" s="306" t="s">
        <v>305</v>
      </c>
      <c r="B70" s="307" t="s">
        <v>306</v>
      </c>
      <c r="C70" s="308"/>
      <c r="D70" s="113">
        <v>3.1435853865760408</v>
      </c>
      <c r="E70" s="115">
        <v>74</v>
      </c>
      <c r="F70" s="114">
        <v>72</v>
      </c>
      <c r="G70" s="114">
        <v>164</v>
      </c>
      <c r="H70" s="114">
        <v>75</v>
      </c>
      <c r="I70" s="140">
        <v>85</v>
      </c>
      <c r="J70" s="115">
        <v>-11</v>
      </c>
      <c r="K70" s="116">
        <v>-12.941176470588236</v>
      </c>
    </row>
    <row r="71" spans="1:11" ht="14.1" customHeight="1" x14ac:dyDescent="0.2">
      <c r="A71" s="306"/>
      <c r="B71" s="307" t="s">
        <v>307</v>
      </c>
      <c r="C71" s="308"/>
      <c r="D71" s="113">
        <v>1.826677994902294</v>
      </c>
      <c r="E71" s="115">
        <v>43</v>
      </c>
      <c r="F71" s="114">
        <v>49</v>
      </c>
      <c r="G71" s="114">
        <v>115</v>
      </c>
      <c r="H71" s="114">
        <v>50</v>
      </c>
      <c r="I71" s="140">
        <v>55</v>
      </c>
      <c r="J71" s="115">
        <v>-12</v>
      </c>
      <c r="K71" s="116">
        <v>-21.818181818181817</v>
      </c>
    </row>
    <row r="72" spans="1:11" ht="14.1" customHeight="1" x14ac:dyDescent="0.2">
      <c r="A72" s="306">
        <v>84</v>
      </c>
      <c r="B72" s="307" t="s">
        <v>308</v>
      </c>
      <c r="C72" s="308"/>
      <c r="D72" s="113">
        <v>1.8691588785046729</v>
      </c>
      <c r="E72" s="115">
        <v>44</v>
      </c>
      <c r="F72" s="114">
        <v>25</v>
      </c>
      <c r="G72" s="114">
        <v>51</v>
      </c>
      <c r="H72" s="114">
        <v>10</v>
      </c>
      <c r="I72" s="140">
        <v>23</v>
      </c>
      <c r="J72" s="115">
        <v>21</v>
      </c>
      <c r="K72" s="116">
        <v>91.304347826086953</v>
      </c>
    </row>
    <row r="73" spans="1:11" ht="14.1" customHeight="1" x14ac:dyDescent="0.2">
      <c r="A73" s="306" t="s">
        <v>309</v>
      </c>
      <c r="B73" s="307" t="s">
        <v>310</v>
      </c>
      <c r="C73" s="308"/>
      <c r="D73" s="113">
        <v>1.1894647408666099</v>
      </c>
      <c r="E73" s="115">
        <v>28</v>
      </c>
      <c r="F73" s="114">
        <v>15</v>
      </c>
      <c r="G73" s="114">
        <v>42</v>
      </c>
      <c r="H73" s="114" t="s">
        <v>513</v>
      </c>
      <c r="I73" s="140">
        <v>14</v>
      </c>
      <c r="J73" s="115">
        <v>14</v>
      </c>
      <c r="K73" s="116">
        <v>100</v>
      </c>
    </row>
    <row r="74" spans="1:11" ht="14.1" customHeight="1" x14ac:dyDescent="0.2">
      <c r="A74" s="306" t="s">
        <v>311</v>
      </c>
      <c r="B74" s="307" t="s">
        <v>312</v>
      </c>
      <c r="C74" s="308"/>
      <c r="D74" s="113">
        <v>0.12744265080713679</v>
      </c>
      <c r="E74" s="115">
        <v>3</v>
      </c>
      <c r="F74" s="114">
        <v>8</v>
      </c>
      <c r="G74" s="114">
        <v>6</v>
      </c>
      <c r="H74" s="114" t="s">
        <v>513</v>
      </c>
      <c r="I74" s="140">
        <v>0</v>
      </c>
      <c r="J74" s="115">
        <v>3</v>
      </c>
      <c r="K74" s="116" t="s">
        <v>514</v>
      </c>
    </row>
    <row r="75" spans="1:11" ht="14.1" customHeight="1" x14ac:dyDescent="0.2">
      <c r="A75" s="306" t="s">
        <v>313</v>
      </c>
      <c r="B75" s="307" t="s">
        <v>314</v>
      </c>
      <c r="C75" s="308"/>
      <c r="D75" s="113" t="s">
        <v>513</v>
      </c>
      <c r="E75" s="115" t="s">
        <v>513</v>
      </c>
      <c r="F75" s="114">
        <v>0</v>
      </c>
      <c r="G75" s="114">
        <v>0</v>
      </c>
      <c r="H75" s="114" t="s">
        <v>513</v>
      </c>
      <c r="I75" s="140">
        <v>0</v>
      </c>
      <c r="J75" s="115" t="s">
        <v>513</v>
      </c>
      <c r="K75" s="116" t="s">
        <v>513</v>
      </c>
    </row>
    <row r="76" spans="1:11" ht="14.1" customHeight="1" x14ac:dyDescent="0.2">
      <c r="A76" s="306">
        <v>91</v>
      </c>
      <c r="B76" s="307" t="s">
        <v>315</v>
      </c>
      <c r="C76" s="308"/>
      <c r="D76" s="113">
        <v>0.12744265080713679</v>
      </c>
      <c r="E76" s="115">
        <v>3</v>
      </c>
      <c r="F76" s="114">
        <v>3</v>
      </c>
      <c r="G76" s="114">
        <v>6</v>
      </c>
      <c r="H76" s="114" t="s">
        <v>513</v>
      </c>
      <c r="I76" s="140">
        <v>6</v>
      </c>
      <c r="J76" s="115">
        <v>-3</v>
      </c>
      <c r="K76" s="116">
        <v>-50</v>
      </c>
    </row>
    <row r="77" spans="1:11" ht="14.1" customHeight="1" x14ac:dyDescent="0.2">
      <c r="A77" s="306">
        <v>92</v>
      </c>
      <c r="B77" s="307" t="s">
        <v>316</v>
      </c>
      <c r="C77" s="308"/>
      <c r="D77" s="113">
        <v>0.25488530161427359</v>
      </c>
      <c r="E77" s="115">
        <v>6</v>
      </c>
      <c r="F77" s="114">
        <v>3</v>
      </c>
      <c r="G77" s="114">
        <v>8</v>
      </c>
      <c r="H77" s="114">
        <v>3</v>
      </c>
      <c r="I77" s="140">
        <v>10</v>
      </c>
      <c r="J77" s="115">
        <v>-4</v>
      </c>
      <c r="K77" s="116">
        <v>-40</v>
      </c>
    </row>
    <row r="78" spans="1:11" ht="14.1" customHeight="1" x14ac:dyDescent="0.2">
      <c r="A78" s="306">
        <v>93</v>
      </c>
      <c r="B78" s="307" t="s">
        <v>317</v>
      </c>
      <c r="C78" s="308"/>
      <c r="D78" s="113">
        <v>0.12744265080713679</v>
      </c>
      <c r="E78" s="115">
        <v>3</v>
      </c>
      <c r="F78" s="114">
        <v>0</v>
      </c>
      <c r="G78" s="114" t="s">
        <v>513</v>
      </c>
      <c r="H78" s="114">
        <v>3</v>
      </c>
      <c r="I78" s="140">
        <v>0</v>
      </c>
      <c r="J78" s="115">
        <v>3</v>
      </c>
      <c r="K78" s="116" t="s">
        <v>514</v>
      </c>
    </row>
    <row r="79" spans="1:11" ht="14.1" customHeight="1" x14ac:dyDescent="0.2">
      <c r="A79" s="306">
        <v>94</v>
      </c>
      <c r="B79" s="307" t="s">
        <v>318</v>
      </c>
      <c r="C79" s="308"/>
      <c r="D79" s="113">
        <v>0.21240441801189464</v>
      </c>
      <c r="E79" s="115">
        <v>5</v>
      </c>
      <c r="F79" s="114" t="s">
        <v>513</v>
      </c>
      <c r="G79" s="114" t="s">
        <v>513</v>
      </c>
      <c r="H79" s="114">
        <v>10</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2499</v>
      </c>
      <c r="E11" s="114">
        <v>2173</v>
      </c>
      <c r="F11" s="114">
        <v>2051</v>
      </c>
      <c r="G11" s="114">
        <v>2160</v>
      </c>
      <c r="H11" s="140">
        <v>2455</v>
      </c>
      <c r="I11" s="115">
        <v>44</v>
      </c>
      <c r="J11" s="116">
        <v>1.7922606924643585</v>
      </c>
    </row>
    <row r="12" spans="1:15" s="110" customFormat="1" ht="24.95" customHeight="1" x14ac:dyDescent="0.2">
      <c r="A12" s="193" t="s">
        <v>132</v>
      </c>
      <c r="B12" s="194" t="s">
        <v>133</v>
      </c>
      <c r="C12" s="113">
        <v>3.0012004801920766</v>
      </c>
      <c r="D12" s="115">
        <v>75</v>
      </c>
      <c r="E12" s="114">
        <v>193</v>
      </c>
      <c r="F12" s="114">
        <v>166</v>
      </c>
      <c r="G12" s="114">
        <v>108</v>
      </c>
      <c r="H12" s="140">
        <v>79</v>
      </c>
      <c r="I12" s="115">
        <v>-4</v>
      </c>
      <c r="J12" s="116">
        <v>-5.0632911392405067</v>
      </c>
    </row>
    <row r="13" spans="1:15" s="110" customFormat="1" ht="24.95" customHeight="1" x14ac:dyDescent="0.2">
      <c r="A13" s="193" t="s">
        <v>134</v>
      </c>
      <c r="B13" s="199" t="s">
        <v>214</v>
      </c>
      <c r="C13" s="113">
        <v>5.5222088835534215</v>
      </c>
      <c r="D13" s="115">
        <v>138</v>
      </c>
      <c r="E13" s="114">
        <v>95</v>
      </c>
      <c r="F13" s="114">
        <v>116</v>
      </c>
      <c r="G13" s="114">
        <v>190</v>
      </c>
      <c r="H13" s="140">
        <v>155</v>
      </c>
      <c r="I13" s="115">
        <v>-17</v>
      </c>
      <c r="J13" s="116">
        <v>-10.96774193548387</v>
      </c>
    </row>
    <row r="14" spans="1:15" s="287" customFormat="1" ht="24.95" customHeight="1" x14ac:dyDescent="0.2">
      <c r="A14" s="193" t="s">
        <v>215</v>
      </c>
      <c r="B14" s="199" t="s">
        <v>137</v>
      </c>
      <c r="C14" s="113">
        <v>20.808323329331731</v>
      </c>
      <c r="D14" s="115">
        <v>520</v>
      </c>
      <c r="E14" s="114">
        <v>345</v>
      </c>
      <c r="F14" s="114">
        <v>330</v>
      </c>
      <c r="G14" s="114">
        <v>394</v>
      </c>
      <c r="H14" s="140">
        <v>309</v>
      </c>
      <c r="I14" s="115">
        <v>211</v>
      </c>
      <c r="J14" s="116">
        <v>68.284789644012946</v>
      </c>
      <c r="K14" s="110"/>
      <c r="L14" s="110"/>
      <c r="M14" s="110"/>
      <c r="N14" s="110"/>
      <c r="O14" s="110"/>
    </row>
    <row r="15" spans="1:15" s="110" customFormat="1" ht="24.95" customHeight="1" x14ac:dyDescent="0.2">
      <c r="A15" s="193" t="s">
        <v>216</v>
      </c>
      <c r="B15" s="199" t="s">
        <v>217</v>
      </c>
      <c r="C15" s="113">
        <v>6.0824329731892757</v>
      </c>
      <c r="D15" s="115">
        <v>152</v>
      </c>
      <c r="E15" s="114">
        <v>144</v>
      </c>
      <c r="F15" s="114">
        <v>159</v>
      </c>
      <c r="G15" s="114">
        <v>131</v>
      </c>
      <c r="H15" s="140">
        <v>120</v>
      </c>
      <c r="I15" s="115">
        <v>32</v>
      </c>
      <c r="J15" s="116">
        <v>26.666666666666668</v>
      </c>
    </row>
    <row r="16" spans="1:15" s="287" customFormat="1" ht="24.95" customHeight="1" x14ac:dyDescent="0.2">
      <c r="A16" s="193" t="s">
        <v>218</v>
      </c>
      <c r="B16" s="199" t="s">
        <v>141</v>
      </c>
      <c r="C16" s="113">
        <v>9.2036814725890359</v>
      </c>
      <c r="D16" s="115">
        <v>230</v>
      </c>
      <c r="E16" s="114">
        <v>88</v>
      </c>
      <c r="F16" s="114">
        <v>70</v>
      </c>
      <c r="G16" s="114">
        <v>70</v>
      </c>
      <c r="H16" s="140">
        <v>80</v>
      </c>
      <c r="I16" s="115">
        <v>150</v>
      </c>
      <c r="J16" s="116">
        <v>187.5</v>
      </c>
      <c r="K16" s="110"/>
      <c r="L16" s="110"/>
      <c r="M16" s="110"/>
      <c r="N16" s="110"/>
      <c r="O16" s="110"/>
    </row>
    <row r="17" spans="1:15" s="110" customFormat="1" ht="24.95" customHeight="1" x14ac:dyDescent="0.2">
      <c r="A17" s="193" t="s">
        <v>142</v>
      </c>
      <c r="B17" s="199" t="s">
        <v>220</v>
      </c>
      <c r="C17" s="113">
        <v>5.5222088835534215</v>
      </c>
      <c r="D17" s="115">
        <v>138</v>
      </c>
      <c r="E17" s="114">
        <v>113</v>
      </c>
      <c r="F17" s="114">
        <v>101</v>
      </c>
      <c r="G17" s="114">
        <v>193</v>
      </c>
      <c r="H17" s="140">
        <v>109</v>
      </c>
      <c r="I17" s="115">
        <v>29</v>
      </c>
      <c r="J17" s="116">
        <v>26.605504587155963</v>
      </c>
    </row>
    <row r="18" spans="1:15" s="287" customFormat="1" ht="24.95" customHeight="1" x14ac:dyDescent="0.2">
      <c r="A18" s="201" t="s">
        <v>144</v>
      </c>
      <c r="B18" s="202" t="s">
        <v>145</v>
      </c>
      <c r="C18" s="113">
        <v>9.8039215686274517</v>
      </c>
      <c r="D18" s="115">
        <v>245</v>
      </c>
      <c r="E18" s="114">
        <v>229</v>
      </c>
      <c r="F18" s="114">
        <v>218</v>
      </c>
      <c r="G18" s="114">
        <v>249</v>
      </c>
      <c r="H18" s="140">
        <v>364</v>
      </c>
      <c r="I18" s="115">
        <v>-119</v>
      </c>
      <c r="J18" s="116">
        <v>-32.692307692307693</v>
      </c>
      <c r="K18" s="110"/>
      <c r="L18" s="110"/>
      <c r="M18" s="110"/>
      <c r="N18" s="110"/>
      <c r="O18" s="110"/>
    </row>
    <row r="19" spans="1:15" s="110" customFormat="1" ht="24.95" customHeight="1" x14ac:dyDescent="0.2">
      <c r="A19" s="193" t="s">
        <v>146</v>
      </c>
      <c r="B19" s="199" t="s">
        <v>147</v>
      </c>
      <c r="C19" s="113">
        <v>9.8439375750300115</v>
      </c>
      <c r="D19" s="115">
        <v>246</v>
      </c>
      <c r="E19" s="114">
        <v>194</v>
      </c>
      <c r="F19" s="114">
        <v>216</v>
      </c>
      <c r="G19" s="114">
        <v>256</v>
      </c>
      <c r="H19" s="140">
        <v>289</v>
      </c>
      <c r="I19" s="115">
        <v>-43</v>
      </c>
      <c r="J19" s="116">
        <v>-14.878892733564014</v>
      </c>
    </row>
    <row r="20" spans="1:15" s="287" customFormat="1" ht="24.95" customHeight="1" x14ac:dyDescent="0.2">
      <c r="A20" s="193" t="s">
        <v>148</v>
      </c>
      <c r="B20" s="199" t="s">
        <v>149</v>
      </c>
      <c r="C20" s="113">
        <v>5.8423369347739094</v>
      </c>
      <c r="D20" s="115">
        <v>146</v>
      </c>
      <c r="E20" s="114">
        <v>112</v>
      </c>
      <c r="F20" s="114">
        <v>106</v>
      </c>
      <c r="G20" s="114">
        <v>124</v>
      </c>
      <c r="H20" s="140">
        <v>152</v>
      </c>
      <c r="I20" s="115">
        <v>-6</v>
      </c>
      <c r="J20" s="116">
        <v>-3.9473684210526314</v>
      </c>
      <c r="K20" s="110"/>
      <c r="L20" s="110"/>
      <c r="M20" s="110"/>
      <c r="N20" s="110"/>
      <c r="O20" s="110"/>
    </row>
    <row r="21" spans="1:15" s="110" customFormat="1" ht="24.95" customHeight="1" x14ac:dyDescent="0.2">
      <c r="A21" s="201" t="s">
        <v>150</v>
      </c>
      <c r="B21" s="202" t="s">
        <v>151</v>
      </c>
      <c r="C21" s="113">
        <v>12.324929971988796</v>
      </c>
      <c r="D21" s="115">
        <v>308</v>
      </c>
      <c r="E21" s="114">
        <v>217</v>
      </c>
      <c r="F21" s="114">
        <v>169</v>
      </c>
      <c r="G21" s="114">
        <v>160</v>
      </c>
      <c r="H21" s="140">
        <v>224</v>
      </c>
      <c r="I21" s="115">
        <v>84</v>
      </c>
      <c r="J21" s="116">
        <v>37.5</v>
      </c>
    </row>
    <row r="22" spans="1:15" s="110" customFormat="1" ht="24.95" customHeight="1" x14ac:dyDescent="0.2">
      <c r="A22" s="201" t="s">
        <v>152</v>
      </c>
      <c r="B22" s="199" t="s">
        <v>153</v>
      </c>
      <c r="C22" s="113">
        <v>0.44017607042817125</v>
      </c>
      <c r="D22" s="115">
        <v>11</v>
      </c>
      <c r="E22" s="114">
        <v>24</v>
      </c>
      <c r="F22" s="114" t="s">
        <v>513</v>
      </c>
      <c r="G22" s="114" t="s">
        <v>513</v>
      </c>
      <c r="H22" s="140">
        <v>12</v>
      </c>
      <c r="I22" s="115">
        <v>-1</v>
      </c>
      <c r="J22" s="116">
        <v>-8.3333333333333339</v>
      </c>
    </row>
    <row r="23" spans="1:15" s="110" customFormat="1" ht="24.95" customHeight="1" x14ac:dyDescent="0.2">
      <c r="A23" s="193" t="s">
        <v>154</v>
      </c>
      <c r="B23" s="199" t="s">
        <v>155</v>
      </c>
      <c r="C23" s="113">
        <v>0.52020808323329337</v>
      </c>
      <c r="D23" s="115">
        <v>13</v>
      </c>
      <c r="E23" s="114">
        <v>9</v>
      </c>
      <c r="F23" s="114">
        <v>9</v>
      </c>
      <c r="G23" s="114">
        <v>11</v>
      </c>
      <c r="H23" s="140">
        <v>13</v>
      </c>
      <c r="I23" s="115">
        <v>0</v>
      </c>
      <c r="J23" s="116">
        <v>0</v>
      </c>
    </row>
    <row r="24" spans="1:15" s="110" customFormat="1" ht="24.95" customHeight="1" x14ac:dyDescent="0.2">
      <c r="A24" s="193" t="s">
        <v>156</v>
      </c>
      <c r="B24" s="199" t="s">
        <v>221</v>
      </c>
      <c r="C24" s="113">
        <v>3.7615046018407363</v>
      </c>
      <c r="D24" s="115">
        <v>94</v>
      </c>
      <c r="E24" s="114">
        <v>50</v>
      </c>
      <c r="F24" s="114">
        <v>66</v>
      </c>
      <c r="G24" s="114">
        <v>57</v>
      </c>
      <c r="H24" s="140">
        <v>106</v>
      </c>
      <c r="I24" s="115">
        <v>-12</v>
      </c>
      <c r="J24" s="116">
        <v>-11.320754716981131</v>
      </c>
    </row>
    <row r="25" spans="1:15" s="110" customFormat="1" ht="24.95" customHeight="1" x14ac:dyDescent="0.2">
      <c r="A25" s="193" t="s">
        <v>222</v>
      </c>
      <c r="B25" s="204" t="s">
        <v>159</v>
      </c>
      <c r="C25" s="113">
        <v>6.0024009603841533</v>
      </c>
      <c r="D25" s="115">
        <v>150</v>
      </c>
      <c r="E25" s="114">
        <v>145</v>
      </c>
      <c r="F25" s="114">
        <v>106</v>
      </c>
      <c r="G25" s="114">
        <v>107</v>
      </c>
      <c r="H25" s="140">
        <v>148</v>
      </c>
      <c r="I25" s="115">
        <v>2</v>
      </c>
      <c r="J25" s="116">
        <v>1.3513513513513513</v>
      </c>
    </row>
    <row r="26" spans="1:15" s="110" customFormat="1" ht="24.95" customHeight="1" x14ac:dyDescent="0.2">
      <c r="A26" s="201">
        <v>782.78300000000002</v>
      </c>
      <c r="B26" s="203" t="s">
        <v>160</v>
      </c>
      <c r="C26" s="113">
        <v>0.40016006402561022</v>
      </c>
      <c r="D26" s="115">
        <v>10</v>
      </c>
      <c r="E26" s="114">
        <v>10</v>
      </c>
      <c r="F26" s="114" t="s">
        <v>513</v>
      </c>
      <c r="G26" s="114" t="s">
        <v>513</v>
      </c>
      <c r="H26" s="140">
        <v>12</v>
      </c>
      <c r="I26" s="115">
        <v>-2</v>
      </c>
      <c r="J26" s="116">
        <v>-16.666666666666668</v>
      </c>
    </row>
    <row r="27" spans="1:15" s="110" customFormat="1" ht="24.95" customHeight="1" x14ac:dyDescent="0.2">
      <c r="A27" s="193" t="s">
        <v>161</v>
      </c>
      <c r="B27" s="199" t="s">
        <v>162</v>
      </c>
      <c r="C27" s="113">
        <v>4.3617446978791516</v>
      </c>
      <c r="D27" s="115">
        <v>109</v>
      </c>
      <c r="E27" s="114">
        <v>89</v>
      </c>
      <c r="F27" s="114">
        <v>99</v>
      </c>
      <c r="G27" s="114">
        <v>57</v>
      </c>
      <c r="H27" s="140">
        <v>145</v>
      </c>
      <c r="I27" s="115">
        <v>-36</v>
      </c>
      <c r="J27" s="116">
        <v>-24.827586206896552</v>
      </c>
    </row>
    <row r="28" spans="1:15" s="110" customFormat="1" ht="24.95" customHeight="1" x14ac:dyDescent="0.2">
      <c r="A28" s="193" t="s">
        <v>163</v>
      </c>
      <c r="B28" s="199" t="s">
        <v>164</v>
      </c>
      <c r="C28" s="113">
        <v>1.760704281712685</v>
      </c>
      <c r="D28" s="115">
        <v>44</v>
      </c>
      <c r="E28" s="114">
        <v>41</v>
      </c>
      <c r="F28" s="114">
        <v>48</v>
      </c>
      <c r="G28" s="114">
        <v>34</v>
      </c>
      <c r="H28" s="140">
        <v>39</v>
      </c>
      <c r="I28" s="115">
        <v>5</v>
      </c>
      <c r="J28" s="116">
        <v>12.820512820512821</v>
      </c>
    </row>
    <row r="29" spans="1:15" s="110" customFormat="1" ht="24.95" customHeight="1" x14ac:dyDescent="0.2">
      <c r="A29" s="193">
        <v>86</v>
      </c>
      <c r="B29" s="199" t="s">
        <v>165</v>
      </c>
      <c r="C29" s="113">
        <v>6.0824329731892757</v>
      </c>
      <c r="D29" s="115">
        <v>152</v>
      </c>
      <c r="E29" s="114">
        <v>104</v>
      </c>
      <c r="F29" s="114">
        <v>132</v>
      </c>
      <c r="G29" s="114">
        <v>127</v>
      </c>
      <c r="H29" s="140">
        <v>126</v>
      </c>
      <c r="I29" s="115">
        <v>26</v>
      </c>
      <c r="J29" s="116">
        <v>20.634920634920636</v>
      </c>
    </row>
    <row r="30" spans="1:15" s="110" customFormat="1" ht="24.95" customHeight="1" x14ac:dyDescent="0.2">
      <c r="A30" s="193">
        <v>87.88</v>
      </c>
      <c r="B30" s="204" t="s">
        <v>166</v>
      </c>
      <c r="C30" s="113">
        <v>5.0420168067226889</v>
      </c>
      <c r="D30" s="115">
        <v>126</v>
      </c>
      <c r="E30" s="114">
        <v>227</v>
      </c>
      <c r="F30" s="114">
        <v>172</v>
      </c>
      <c r="G30" s="114">
        <v>179</v>
      </c>
      <c r="H30" s="140">
        <v>150</v>
      </c>
      <c r="I30" s="115">
        <v>-24</v>
      </c>
      <c r="J30" s="116">
        <v>-16</v>
      </c>
    </row>
    <row r="31" spans="1:15" s="110" customFormat="1" ht="24.95" customHeight="1" x14ac:dyDescent="0.2">
      <c r="A31" s="193" t="s">
        <v>167</v>
      </c>
      <c r="B31" s="199" t="s">
        <v>168</v>
      </c>
      <c r="C31" s="113">
        <v>4.4817927170868348</v>
      </c>
      <c r="D31" s="115">
        <v>112</v>
      </c>
      <c r="E31" s="114">
        <v>89</v>
      </c>
      <c r="F31" s="114">
        <v>79</v>
      </c>
      <c r="G31" s="114">
        <v>73</v>
      </c>
      <c r="H31" s="140">
        <v>132</v>
      </c>
      <c r="I31" s="115">
        <v>-20</v>
      </c>
      <c r="J31" s="116">
        <v>-15.151515151515152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3.0012004801920766</v>
      </c>
      <c r="D34" s="115">
        <v>75</v>
      </c>
      <c r="E34" s="114">
        <v>193</v>
      </c>
      <c r="F34" s="114">
        <v>166</v>
      </c>
      <c r="G34" s="114">
        <v>108</v>
      </c>
      <c r="H34" s="140">
        <v>79</v>
      </c>
      <c r="I34" s="115">
        <v>-4</v>
      </c>
      <c r="J34" s="116">
        <v>-5.0632911392405067</v>
      </c>
    </row>
    <row r="35" spans="1:10" s="110" customFormat="1" ht="24.95" customHeight="1" x14ac:dyDescent="0.2">
      <c r="A35" s="292" t="s">
        <v>171</v>
      </c>
      <c r="B35" s="293" t="s">
        <v>172</v>
      </c>
      <c r="C35" s="113">
        <v>36.134453781512605</v>
      </c>
      <c r="D35" s="115">
        <v>903</v>
      </c>
      <c r="E35" s="114">
        <v>669</v>
      </c>
      <c r="F35" s="114">
        <v>664</v>
      </c>
      <c r="G35" s="114">
        <v>833</v>
      </c>
      <c r="H35" s="140">
        <v>828</v>
      </c>
      <c r="I35" s="115">
        <v>75</v>
      </c>
      <c r="J35" s="116">
        <v>9.0579710144927539</v>
      </c>
    </row>
    <row r="36" spans="1:10" s="110" customFormat="1" ht="24.95" customHeight="1" x14ac:dyDescent="0.2">
      <c r="A36" s="294" t="s">
        <v>173</v>
      </c>
      <c r="B36" s="295" t="s">
        <v>174</v>
      </c>
      <c r="C36" s="125">
        <v>60.86434573829532</v>
      </c>
      <c r="D36" s="143">
        <v>1521</v>
      </c>
      <c r="E36" s="144">
        <v>1311</v>
      </c>
      <c r="F36" s="144">
        <v>1221</v>
      </c>
      <c r="G36" s="144">
        <v>1219</v>
      </c>
      <c r="H36" s="145">
        <v>1548</v>
      </c>
      <c r="I36" s="143">
        <v>-27</v>
      </c>
      <c r="J36" s="146">
        <v>-1.7441860465116279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2499</v>
      </c>
      <c r="F11" s="264">
        <v>2173</v>
      </c>
      <c r="G11" s="264">
        <v>2051</v>
      </c>
      <c r="H11" s="264">
        <v>2160</v>
      </c>
      <c r="I11" s="265">
        <v>2455</v>
      </c>
      <c r="J11" s="263">
        <v>44</v>
      </c>
      <c r="K11" s="266">
        <v>1.7922606924643585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17.687074829931973</v>
      </c>
      <c r="E13" s="115">
        <v>442</v>
      </c>
      <c r="F13" s="114">
        <v>586</v>
      </c>
      <c r="G13" s="114">
        <v>525</v>
      </c>
      <c r="H13" s="114">
        <v>498</v>
      </c>
      <c r="I13" s="140">
        <v>447</v>
      </c>
      <c r="J13" s="115">
        <v>-5</v>
      </c>
      <c r="K13" s="116">
        <v>-1.1185682326621924</v>
      </c>
    </row>
    <row r="14" spans="1:17" ht="15.95" customHeight="1" x14ac:dyDescent="0.2">
      <c r="A14" s="306" t="s">
        <v>230</v>
      </c>
      <c r="B14" s="307"/>
      <c r="C14" s="308"/>
      <c r="D14" s="113">
        <v>67.58703481392557</v>
      </c>
      <c r="E14" s="115">
        <v>1689</v>
      </c>
      <c r="F14" s="114">
        <v>1313</v>
      </c>
      <c r="G14" s="114">
        <v>1259</v>
      </c>
      <c r="H14" s="114">
        <v>1390</v>
      </c>
      <c r="I14" s="140">
        <v>1633</v>
      </c>
      <c r="J14" s="115">
        <v>56</v>
      </c>
      <c r="K14" s="116">
        <v>3.4292712798530314</v>
      </c>
    </row>
    <row r="15" spans="1:17" ht="15.95" customHeight="1" x14ac:dyDescent="0.2">
      <c r="A15" s="306" t="s">
        <v>231</v>
      </c>
      <c r="B15" s="307"/>
      <c r="C15" s="308"/>
      <c r="D15" s="113">
        <v>7.8031212484993997</v>
      </c>
      <c r="E15" s="115">
        <v>195</v>
      </c>
      <c r="F15" s="114">
        <v>143</v>
      </c>
      <c r="G15" s="114">
        <v>138</v>
      </c>
      <c r="H15" s="114">
        <v>136</v>
      </c>
      <c r="I15" s="140">
        <v>213</v>
      </c>
      <c r="J15" s="115">
        <v>-18</v>
      </c>
      <c r="K15" s="116">
        <v>-8.4507042253521121</v>
      </c>
    </row>
    <row r="16" spans="1:17" ht="15.95" customHeight="1" x14ac:dyDescent="0.2">
      <c r="A16" s="306" t="s">
        <v>232</v>
      </c>
      <c r="B16" s="307"/>
      <c r="C16" s="308"/>
      <c r="D16" s="113">
        <v>6.9227691076430569</v>
      </c>
      <c r="E16" s="115">
        <v>173</v>
      </c>
      <c r="F16" s="114">
        <v>131</v>
      </c>
      <c r="G16" s="114">
        <v>129</v>
      </c>
      <c r="H16" s="114">
        <v>136</v>
      </c>
      <c r="I16" s="140">
        <v>162</v>
      </c>
      <c r="J16" s="115">
        <v>11</v>
      </c>
      <c r="K16" s="116">
        <v>6.7901234567901234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2.4809923969587837</v>
      </c>
      <c r="E18" s="115">
        <v>62</v>
      </c>
      <c r="F18" s="114">
        <v>169</v>
      </c>
      <c r="G18" s="114">
        <v>158</v>
      </c>
      <c r="H18" s="114">
        <v>86</v>
      </c>
      <c r="I18" s="140">
        <v>58</v>
      </c>
      <c r="J18" s="115">
        <v>4</v>
      </c>
      <c r="K18" s="116">
        <v>6.8965517241379306</v>
      </c>
    </row>
    <row r="19" spans="1:11" ht="14.1" customHeight="1" x14ac:dyDescent="0.2">
      <c r="A19" s="306" t="s">
        <v>235</v>
      </c>
      <c r="B19" s="307" t="s">
        <v>236</v>
      </c>
      <c r="C19" s="308"/>
      <c r="D19" s="113">
        <v>1.0004001600640255</v>
      </c>
      <c r="E19" s="115">
        <v>25</v>
      </c>
      <c r="F19" s="114">
        <v>141</v>
      </c>
      <c r="G19" s="114">
        <v>121</v>
      </c>
      <c r="H19" s="114">
        <v>60</v>
      </c>
      <c r="I19" s="140">
        <v>25</v>
      </c>
      <c r="J19" s="115">
        <v>0</v>
      </c>
      <c r="K19" s="116">
        <v>0</v>
      </c>
    </row>
    <row r="20" spans="1:11" ht="14.1" customHeight="1" x14ac:dyDescent="0.2">
      <c r="A20" s="306">
        <v>12</v>
      </c>
      <c r="B20" s="307" t="s">
        <v>237</v>
      </c>
      <c r="C20" s="308"/>
      <c r="D20" s="113">
        <v>2.4009603841536613</v>
      </c>
      <c r="E20" s="115">
        <v>60</v>
      </c>
      <c r="F20" s="114">
        <v>60</v>
      </c>
      <c r="G20" s="114">
        <v>45</v>
      </c>
      <c r="H20" s="114">
        <v>32</v>
      </c>
      <c r="I20" s="140">
        <v>91</v>
      </c>
      <c r="J20" s="115">
        <v>-31</v>
      </c>
      <c r="K20" s="116">
        <v>-34.065934065934066</v>
      </c>
    </row>
    <row r="21" spans="1:11" ht="14.1" customHeight="1" x14ac:dyDescent="0.2">
      <c r="A21" s="306">
        <v>21</v>
      </c>
      <c r="B21" s="307" t="s">
        <v>238</v>
      </c>
      <c r="C21" s="308"/>
      <c r="D21" s="113">
        <v>1.3605442176870748</v>
      </c>
      <c r="E21" s="115">
        <v>34</v>
      </c>
      <c r="F21" s="114">
        <v>27</v>
      </c>
      <c r="G21" s="114">
        <v>45</v>
      </c>
      <c r="H21" s="114">
        <v>37</v>
      </c>
      <c r="I21" s="140">
        <v>47</v>
      </c>
      <c r="J21" s="115">
        <v>-13</v>
      </c>
      <c r="K21" s="116">
        <v>-27.659574468085108</v>
      </c>
    </row>
    <row r="22" spans="1:11" ht="14.1" customHeight="1" x14ac:dyDescent="0.2">
      <c r="A22" s="306">
        <v>22</v>
      </c>
      <c r="B22" s="307" t="s">
        <v>239</v>
      </c>
      <c r="C22" s="308"/>
      <c r="D22" s="113">
        <v>2.3609443777511006</v>
      </c>
      <c r="E22" s="115">
        <v>59</v>
      </c>
      <c r="F22" s="114">
        <v>29</v>
      </c>
      <c r="G22" s="114">
        <v>41</v>
      </c>
      <c r="H22" s="114">
        <v>93</v>
      </c>
      <c r="I22" s="140">
        <v>29</v>
      </c>
      <c r="J22" s="115">
        <v>30</v>
      </c>
      <c r="K22" s="116">
        <v>103.44827586206897</v>
      </c>
    </row>
    <row r="23" spans="1:11" ht="14.1" customHeight="1" x14ac:dyDescent="0.2">
      <c r="A23" s="306">
        <v>23</v>
      </c>
      <c r="B23" s="307" t="s">
        <v>240</v>
      </c>
      <c r="C23" s="308"/>
      <c r="D23" s="113">
        <v>0.44017607042817125</v>
      </c>
      <c r="E23" s="115">
        <v>11</v>
      </c>
      <c r="F23" s="114">
        <v>6</v>
      </c>
      <c r="G23" s="114">
        <v>8</v>
      </c>
      <c r="H23" s="114">
        <v>3</v>
      </c>
      <c r="I23" s="140">
        <v>5</v>
      </c>
      <c r="J23" s="115">
        <v>6</v>
      </c>
      <c r="K23" s="116">
        <v>120</v>
      </c>
    </row>
    <row r="24" spans="1:11" ht="14.1" customHeight="1" x14ac:dyDescent="0.2">
      <c r="A24" s="306">
        <v>24</v>
      </c>
      <c r="B24" s="307" t="s">
        <v>241</v>
      </c>
      <c r="C24" s="308"/>
      <c r="D24" s="113">
        <v>7.5630252100840334</v>
      </c>
      <c r="E24" s="115">
        <v>189</v>
      </c>
      <c r="F24" s="114">
        <v>76</v>
      </c>
      <c r="G24" s="114">
        <v>103</v>
      </c>
      <c r="H24" s="114">
        <v>72</v>
      </c>
      <c r="I24" s="140">
        <v>77</v>
      </c>
      <c r="J24" s="115">
        <v>112</v>
      </c>
      <c r="K24" s="116">
        <v>145.45454545454547</v>
      </c>
    </row>
    <row r="25" spans="1:11" ht="14.1" customHeight="1" x14ac:dyDescent="0.2">
      <c r="A25" s="306">
        <v>25</v>
      </c>
      <c r="B25" s="307" t="s">
        <v>242</v>
      </c>
      <c r="C25" s="308"/>
      <c r="D25" s="113">
        <v>4.881952781112445</v>
      </c>
      <c r="E25" s="115">
        <v>122</v>
      </c>
      <c r="F25" s="114">
        <v>102</v>
      </c>
      <c r="G25" s="114">
        <v>99</v>
      </c>
      <c r="H25" s="114">
        <v>88</v>
      </c>
      <c r="I25" s="140">
        <v>147</v>
      </c>
      <c r="J25" s="115">
        <v>-25</v>
      </c>
      <c r="K25" s="116">
        <v>-17.006802721088434</v>
      </c>
    </row>
    <row r="26" spans="1:11" ht="14.1" customHeight="1" x14ac:dyDescent="0.2">
      <c r="A26" s="306">
        <v>26</v>
      </c>
      <c r="B26" s="307" t="s">
        <v>243</v>
      </c>
      <c r="C26" s="308"/>
      <c r="D26" s="113">
        <v>3.2012805122048817</v>
      </c>
      <c r="E26" s="115">
        <v>80</v>
      </c>
      <c r="F26" s="114">
        <v>40</v>
      </c>
      <c r="G26" s="114">
        <v>46</v>
      </c>
      <c r="H26" s="114">
        <v>50</v>
      </c>
      <c r="I26" s="140">
        <v>79</v>
      </c>
      <c r="J26" s="115">
        <v>1</v>
      </c>
      <c r="K26" s="116">
        <v>1.2658227848101267</v>
      </c>
    </row>
    <row r="27" spans="1:11" ht="14.1" customHeight="1" x14ac:dyDescent="0.2">
      <c r="A27" s="306">
        <v>27</v>
      </c>
      <c r="B27" s="307" t="s">
        <v>244</v>
      </c>
      <c r="C27" s="308"/>
      <c r="D27" s="113">
        <v>1.6006402561024409</v>
      </c>
      <c r="E27" s="115">
        <v>40</v>
      </c>
      <c r="F27" s="114">
        <v>33</v>
      </c>
      <c r="G27" s="114">
        <v>22</v>
      </c>
      <c r="H27" s="114">
        <v>24</v>
      </c>
      <c r="I27" s="140">
        <v>29</v>
      </c>
      <c r="J27" s="115">
        <v>11</v>
      </c>
      <c r="K27" s="116">
        <v>37.931034482758619</v>
      </c>
    </row>
    <row r="28" spans="1:11" ht="14.1" customHeight="1" x14ac:dyDescent="0.2">
      <c r="A28" s="306">
        <v>28</v>
      </c>
      <c r="B28" s="307" t="s">
        <v>245</v>
      </c>
      <c r="C28" s="308"/>
      <c r="D28" s="113">
        <v>0.52020808323329337</v>
      </c>
      <c r="E28" s="115">
        <v>13</v>
      </c>
      <c r="F28" s="114">
        <v>16</v>
      </c>
      <c r="G28" s="114">
        <v>10</v>
      </c>
      <c r="H28" s="114">
        <v>22</v>
      </c>
      <c r="I28" s="140">
        <v>11</v>
      </c>
      <c r="J28" s="115">
        <v>2</v>
      </c>
      <c r="K28" s="116">
        <v>18.181818181818183</v>
      </c>
    </row>
    <row r="29" spans="1:11" ht="14.1" customHeight="1" x14ac:dyDescent="0.2">
      <c r="A29" s="306">
        <v>29</v>
      </c>
      <c r="B29" s="307" t="s">
        <v>246</v>
      </c>
      <c r="C29" s="308"/>
      <c r="D29" s="113">
        <v>5.6022408963585431</v>
      </c>
      <c r="E29" s="115">
        <v>140</v>
      </c>
      <c r="F29" s="114">
        <v>94</v>
      </c>
      <c r="G29" s="114">
        <v>111</v>
      </c>
      <c r="H29" s="114">
        <v>95</v>
      </c>
      <c r="I29" s="140">
        <v>132</v>
      </c>
      <c r="J29" s="115">
        <v>8</v>
      </c>
      <c r="K29" s="116">
        <v>6.0606060606060606</v>
      </c>
    </row>
    <row r="30" spans="1:11" ht="14.1" customHeight="1" x14ac:dyDescent="0.2">
      <c r="A30" s="306" t="s">
        <v>247</v>
      </c>
      <c r="B30" s="307" t="s">
        <v>248</v>
      </c>
      <c r="C30" s="308"/>
      <c r="D30" s="113">
        <v>1.3605442176870748</v>
      </c>
      <c r="E30" s="115">
        <v>34</v>
      </c>
      <c r="F30" s="114">
        <v>24</v>
      </c>
      <c r="G30" s="114">
        <v>37</v>
      </c>
      <c r="H30" s="114">
        <v>31</v>
      </c>
      <c r="I30" s="140">
        <v>33</v>
      </c>
      <c r="J30" s="115">
        <v>1</v>
      </c>
      <c r="K30" s="116">
        <v>3.0303030303030303</v>
      </c>
    </row>
    <row r="31" spans="1:11" ht="14.1" customHeight="1" x14ac:dyDescent="0.2">
      <c r="A31" s="306" t="s">
        <v>249</v>
      </c>
      <c r="B31" s="307" t="s">
        <v>250</v>
      </c>
      <c r="C31" s="308"/>
      <c r="D31" s="113">
        <v>4.2416966786714685</v>
      </c>
      <c r="E31" s="115">
        <v>106</v>
      </c>
      <c r="F31" s="114">
        <v>70</v>
      </c>
      <c r="G31" s="114">
        <v>74</v>
      </c>
      <c r="H31" s="114">
        <v>64</v>
      </c>
      <c r="I31" s="140">
        <v>99</v>
      </c>
      <c r="J31" s="115">
        <v>7</v>
      </c>
      <c r="K31" s="116">
        <v>7.0707070707070709</v>
      </c>
    </row>
    <row r="32" spans="1:11" ht="14.1" customHeight="1" x14ac:dyDescent="0.2">
      <c r="A32" s="306">
        <v>31</v>
      </c>
      <c r="B32" s="307" t="s">
        <v>251</v>
      </c>
      <c r="C32" s="308"/>
      <c r="D32" s="113">
        <v>0.56022408963585435</v>
      </c>
      <c r="E32" s="115">
        <v>14</v>
      </c>
      <c r="F32" s="114">
        <v>16</v>
      </c>
      <c r="G32" s="114">
        <v>11</v>
      </c>
      <c r="H32" s="114">
        <v>10</v>
      </c>
      <c r="I32" s="140">
        <v>12</v>
      </c>
      <c r="J32" s="115">
        <v>2</v>
      </c>
      <c r="K32" s="116">
        <v>16.666666666666668</v>
      </c>
    </row>
    <row r="33" spans="1:11" ht="14.1" customHeight="1" x14ac:dyDescent="0.2">
      <c r="A33" s="306">
        <v>32</v>
      </c>
      <c r="B33" s="307" t="s">
        <v>252</v>
      </c>
      <c r="C33" s="308"/>
      <c r="D33" s="113">
        <v>4.0416166466586638</v>
      </c>
      <c r="E33" s="115">
        <v>101</v>
      </c>
      <c r="F33" s="114">
        <v>112</v>
      </c>
      <c r="G33" s="114">
        <v>106</v>
      </c>
      <c r="H33" s="114">
        <v>142</v>
      </c>
      <c r="I33" s="140">
        <v>188</v>
      </c>
      <c r="J33" s="115">
        <v>-87</v>
      </c>
      <c r="K33" s="116">
        <v>-46.276595744680854</v>
      </c>
    </row>
    <row r="34" spans="1:11" ht="14.1" customHeight="1" x14ac:dyDescent="0.2">
      <c r="A34" s="306">
        <v>33</v>
      </c>
      <c r="B34" s="307" t="s">
        <v>253</v>
      </c>
      <c r="C34" s="308"/>
      <c r="D34" s="113">
        <v>1.9207683073229291</v>
      </c>
      <c r="E34" s="115">
        <v>48</v>
      </c>
      <c r="F34" s="114">
        <v>60</v>
      </c>
      <c r="G34" s="114">
        <v>49</v>
      </c>
      <c r="H34" s="114">
        <v>31</v>
      </c>
      <c r="I34" s="140">
        <v>46</v>
      </c>
      <c r="J34" s="115">
        <v>2</v>
      </c>
      <c r="K34" s="116">
        <v>4.3478260869565215</v>
      </c>
    </row>
    <row r="35" spans="1:11" ht="14.1" customHeight="1" x14ac:dyDescent="0.2">
      <c r="A35" s="306">
        <v>34</v>
      </c>
      <c r="B35" s="307" t="s">
        <v>254</v>
      </c>
      <c r="C35" s="308"/>
      <c r="D35" s="113">
        <v>3.3613445378151261</v>
      </c>
      <c r="E35" s="115">
        <v>84</v>
      </c>
      <c r="F35" s="114">
        <v>73</v>
      </c>
      <c r="G35" s="114">
        <v>58</v>
      </c>
      <c r="H35" s="114">
        <v>110</v>
      </c>
      <c r="I35" s="140">
        <v>106</v>
      </c>
      <c r="J35" s="115">
        <v>-22</v>
      </c>
      <c r="K35" s="116">
        <v>-20.754716981132077</v>
      </c>
    </row>
    <row r="36" spans="1:11" ht="14.1" customHeight="1" x14ac:dyDescent="0.2">
      <c r="A36" s="306">
        <v>41</v>
      </c>
      <c r="B36" s="307" t="s">
        <v>255</v>
      </c>
      <c r="C36" s="308"/>
      <c r="D36" s="113">
        <v>0.60024009603841533</v>
      </c>
      <c r="E36" s="115">
        <v>15</v>
      </c>
      <c r="F36" s="114">
        <v>12</v>
      </c>
      <c r="G36" s="114">
        <v>8</v>
      </c>
      <c r="H36" s="114">
        <v>11</v>
      </c>
      <c r="I36" s="140">
        <v>18</v>
      </c>
      <c r="J36" s="115">
        <v>-3</v>
      </c>
      <c r="K36" s="116">
        <v>-16.666666666666668</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0.1600640256102441</v>
      </c>
      <c r="E38" s="115">
        <v>4</v>
      </c>
      <c r="F38" s="114">
        <v>3</v>
      </c>
      <c r="G38" s="114">
        <v>6</v>
      </c>
      <c r="H38" s="114">
        <v>8</v>
      </c>
      <c r="I38" s="140">
        <v>10</v>
      </c>
      <c r="J38" s="115">
        <v>-6</v>
      </c>
      <c r="K38" s="116">
        <v>-60</v>
      </c>
    </row>
    <row r="39" spans="1:11" ht="14.1" customHeight="1" x14ac:dyDescent="0.2">
      <c r="A39" s="306">
        <v>51</v>
      </c>
      <c r="B39" s="307" t="s">
        <v>258</v>
      </c>
      <c r="C39" s="308"/>
      <c r="D39" s="113">
        <v>3.6414565826330532</v>
      </c>
      <c r="E39" s="115">
        <v>91</v>
      </c>
      <c r="F39" s="114">
        <v>76</v>
      </c>
      <c r="G39" s="114">
        <v>59</v>
      </c>
      <c r="H39" s="114">
        <v>101</v>
      </c>
      <c r="I39" s="140">
        <v>74</v>
      </c>
      <c r="J39" s="115">
        <v>17</v>
      </c>
      <c r="K39" s="116">
        <v>22.972972972972972</v>
      </c>
    </row>
    <row r="40" spans="1:11" ht="14.1" customHeight="1" x14ac:dyDescent="0.2">
      <c r="A40" s="306" t="s">
        <v>259</v>
      </c>
      <c r="B40" s="307" t="s">
        <v>260</v>
      </c>
      <c r="C40" s="308"/>
      <c r="D40" s="113">
        <v>3.081232492997199</v>
      </c>
      <c r="E40" s="115">
        <v>77</v>
      </c>
      <c r="F40" s="114">
        <v>67</v>
      </c>
      <c r="G40" s="114">
        <v>51</v>
      </c>
      <c r="H40" s="114">
        <v>85</v>
      </c>
      <c r="I40" s="140">
        <v>64</v>
      </c>
      <c r="J40" s="115">
        <v>13</v>
      </c>
      <c r="K40" s="116">
        <v>20.3125</v>
      </c>
    </row>
    <row r="41" spans="1:11" ht="14.1" customHeight="1" x14ac:dyDescent="0.2">
      <c r="A41" s="306"/>
      <c r="B41" s="307" t="s">
        <v>261</v>
      </c>
      <c r="C41" s="308"/>
      <c r="D41" s="113">
        <v>2.5210084033613445</v>
      </c>
      <c r="E41" s="115">
        <v>63</v>
      </c>
      <c r="F41" s="114">
        <v>62</v>
      </c>
      <c r="G41" s="114">
        <v>41</v>
      </c>
      <c r="H41" s="114">
        <v>77</v>
      </c>
      <c r="I41" s="140">
        <v>42</v>
      </c>
      <c r="J41" s="115">
        <v>21</v>
      </c>
      <c r="K41" s="116">
        <v>50</v>
      </c>
    </row>
    <row r="42" spans="1:11" ht="14.1" customHeight="1" x14ac:dyDescent="0.2">
      <c r="A42" s="306">
        <v>52</v>
      </c>
      <c r="B42" s="307" t="s">
        <v>262</v>
      </c>
      <c r="C42" s="308"/>
      <c r="D42" s="113">
        <v>6.4425770308123251</v>
      </c>
      <c r="E42" s="115">
        <v>161</v>
      </c>
      <c r="F42" s="114">
        <v>134</v>
      </c>
      <c r="G42" s="114">
        <v>110</v>
      </c>
      <c r="H42" s="114">
        <v>147</v>
      </c>
      <c r="I42" s="140">
        <v>187</v>
      </c>
      <c r="J42" s="115">
        <v>-26</v>
      </c>
      <c r="K42" s="116">
        <v>-13.903743315508022</v>
      </c>
    </row>
    <row r="43" spans="1:11" ht="14.1" customHeight="1" x14ac:dyDescent="0.2">
      <c r="A43" s="306" t="s">
        <v>263</v>
      </c>
      <c r="B43" s="307" t="s">
        <v>264</v>
      </c>
      <c r="C43" s="308"/>
      <c r="D43" s="113">
        <v>5.2420968387354945</v>
      </c>
      <c r="E43" s="115">
        <v>131</v>
      </c>
      <c r="F43" s="114">
        <v>100</v>
      </c>
      <c r="G43" s="114">
        <v>88</v>
      </c>
      <c r="H43" s="114">
        <v>116</v>
      </c>
      <c r="I43" s="140">
        <v>141</v>
      </c>
      <c r="J43" s="115">
        <v>-10</v>
      </c>
      <c r="K43" s="116">
        <v>-7.0921985815602833</v>
      </c>
    </row>
    <row r="44" spans="1:11" ht="14.1" customHeight="1" x14ac:dyDescent="0.2">
      <c r="A44" s="306">
        <v>53</v>
      </c>
      <c r="B44" s="307" t="s">
        <v>265</v>
      </c>
      <c r="C44" s="308"/>
      <c r="D44" s="113">
        <v>0.80032012805122044</v>
      </c>
      <c r="E44" s="115">
        <v>20</v>
      </c>
      <c r="F44" s="114">
        <v>21</v>
      </c>
      <c r="G44" s="114">
        <v>25</v>
      </c>
      <c r="H44" s="114">
        <v>33</v>
      </c>
      <c r="I44" s="140">
        <v>18</v>
      </c>
      <c r="J44" s="115">
        <v>2</v>
      </c>
      <c r="K44" s="116">
        <v>11.111111111111111</v>
      </c>
    </row>
    <row r="45" spans="1:11" ht="14.1" customHeight="1" x14ac:dyDescent="0.2">
      <c r="A45" s="306" t="s">
        <v>266</v>
      </c>
      <c r="B45" s="307" t="s">
        <v>267</v>
      </c>
      <c r="C45" s="308"/>
      <c r="D45" s="113">
        <v>0.64025610244097642</v>
      </c>
      <c r="E45" s="115">
        <v>16</v>
      </c>
      <c r="F45" s="114">
        <v>19</v>
      </c>
      <c r="G45" s="114">
        <v>22</v>
      </c>
      <c r="H45" s="114">
        <v>32</v>
      </c>
      <c r="I45" s="140">
        <v>14</v>
      </c>
      <c r="J45" s="115">
        <v>2</v>
      </c>
      <c r="K45" s="116">
        <v>14.285714285714286</v>
      </c>
    </row>
    <row r="46" spans="1:11" ht="14.1" customHeight="1" x14ac:dyDescent="0.2">
      <c r="A46" s="306">
        <v>54</v>
      </c>
      <c r="B46" s="307" t="s">
        <v>268</v>
      </c>
      <c r="C46" s="308"/>
      <c r="D46" s="113">
        <v>3.8415366146458583</v>
      </c>
      <c r="E46" s="115">
        <v>96</v>
      </c>
      <c r="F46" s="114">
        <v>76</v>
      </c>
      <c r="G46" s="114">
        <v>84</v>
      </c>
      <c r="H46" s="114">
        <v>68</v>
      </c>
      <c r="I46" s="140">
        <v>73</v>
      </c>
      <c r="J46" s="115">
        <v>23</v>
      </c>
      <c r="K46" s="116">
        <v>31.506849315068493</v>
      </c>
    </row>
    <row r="47" spans="1:11" ht="14.1" customHeight="1" x14ac:dyDescent="0.2">
      <c r="A47" s="306">
        <v>61</v>
      </c>
      <c r="B47" s="307" t="s">
        <v>269</v>
      </c>
      <c r="C47" s="308"/>
      <c r="D47" s="113">
        <v>1.6406562625050021</v>
      </c>
      <c r="E47" s="115">
        <v>41</v>
      </c>
      <c r="F47" s="114">
        <v>26</v>
      </c>
      <c r="G47" s="114">
        <v>24</v>
      </c>
      <c r="H47" s="114">
        <v>31</v>
      </c>
      <c r="I47" s="140">
        <v>40</v>
      </c>
      <c r="J47" s="115">
        <v>1</v>
      </c>
      <c r="K47" s="116">
        <v>2.5</v>
      </c>
    </row>
    <row r="48" spans="1:11" ht="14.1" customHeight="1" x14ac:dyDescent="0.2">
      <c r="A48" s="306">
        <v>62</v>
      </c>
      <c r="B48" s="307" t="s">
        <v>270</v>
      </c>
      <c r="C48" s="308"/>
      <c r="D48" s="113">
        <v>7.603041216486595</v>
      </c>
      <c r="E48" s="115">
        <v>190</v>
      </c>
      <c r="F48" s="114">
        <v>199</v>
      </c>
      <c r="G48" s="114">
        <v>195</v>
      </c>
      <c r="H48" s="114">
        <v>204</v>
      </c>
      <c r="I48" s="140">
        <v>185</v>
      </c>
      <c r="J48" s="115">
        <v>5</v>
      </c>
      <c r="K48" s="116">
        <v>2.7027027027027026</v>
      </c>
    </row>
    <row r="49" spans="1:11" ht="14.1" customHeight="1" x14ac:dyDescent="0.2">
      <c r="A49" s="306">
        <v>63</v>
      </c>
      <c r="B49" s="307" t="s">
        <v>271</v>
      </c>
      <c r="C49" s="308"/>
      <c r="D49" s="113">
        <v>7.4029611844737895</v>
      </c>
      <c r="E49" s="115">
        <v>185</v>
      </c>
      <c r="F49" s="114">
        <v>144</v>
      </c>
      <c r="G49" s="114">
        <v>117</v>
      </c>
      <c r="H49" s="114">
        <v>109</v>
      </c>
      <c r="I49" s="140">
        <v>144</v>
      </c>
      <c r="J49" s="115">
        <v>41</v>
      </c>
      <c r="K49" s="116">
        <v>28.472222222222221</v>
      </c>
    </row>
    <row r="50" spans="1:11" ht="14.1" customHeight="1" x14ac:dyDescent="0.2">
      <c r="A50" s="306" t="s">
        <v>272</v>
      </c>
      <c r="B50" s="307" t="s">
        <v>273</v>
      </c>
      <c r="C50" s="308"/>
      <c r="D50" s="113">
        <v>2.3209283713485394</v>
      </c>
      <c r="E50" s="115">
        <v>58</v>
      </c>
      <c r="F50" s="114">
        <v>44</v>
      </c>
      <c r="G50" s="114">
        <v>29</v>
      </c>
      <c r="H50" s="114">
        <v>21</v>
      </c>
      <c r="I50" s="140">
        <v>33</v>
      </c>
      <c r="J50" s="115">
        <v>25</v>
      </c>
      <c r="K50" s="116">
        <v>75.757575757575751</v>
      </c>
    </row>
    <row r="51" spans="1:11" ht="14.1" customHeight="1" x14ac:dyDescent="0.2">
      <c r="A51" s="306" t="s">
        <v>274</v>
      </c>
      <c r="B51" s="307" t="s">
        <v>275</v>
      </c>
      <c r="C51" s="308"/>
      <c r="D51" s="113">
        <v>4.2416966786714685</v>
      </c>
      <c r="E51" s="115">
        <v>106</v>
      </c>
      <c r="F51" s="114">
        <v>86</v>
      </c>
      <c r="G51" s="114">
        <v>83</v>
      </c>
      <c r="H51" s="114">
        <v>76</v>
      </c>
      <c r="I51" s="140">
        <v>99</v>
      </c>
      <c r="J51" s="115">
        <v>7</v>
      </c>
      <c r="K51" s="116">
        <v>7.0707070707070709</v>
      </c>
    </row>
    <row r="52" spans="1:11" ht="14.1" customHeight="1" x14ac:dyDescent="0.2">
      <c r="A52" s="306">
        <v>71</v>
      </c>
      <c r="B52" s="307" t="s">
        <v>276</v>
      </c>
      <c r="C52" s="308"/>
      <c r="D52" s="113">
        <v>6.322529011604642</v>
      </c>
      <c r="E52" s="115">
        <v>158</v>
      </c>
      <c r="F52" s="114">
        <v>113</v>
      </c>
      <c r="G52" s="114">
        <v>108</v>
      </c>
      <c r="H52" s="114">
        <v>130</v>
      </c>
      <c r="I52" s="140">
        <v>174</v>
      </c>
      <c r="J52" s="115">
        <v>-16</v>
      </c>
      <c r="K52" s="116">
        <v>-9.1954022988505741</v>
      </c>
    </row>
    <row r="53" spans="1:11" ht="14.1" customHeight="1" x14ac:dyDescent="0.2">
      <c r="A53" s="306" t="s">
        <v>277</v>
      </c>
      <c r="B53" s="307" t="s">
        <v>278</v>
      </c>
      <c r="C53" s="308"/>
      <c r="D53" s="113">
        <v>2.2008803521408562</v>
      </c>
      <c r="E53" s="115">
        <v>55</v>
      </c>
      <c r="F53" s="114">
        <v>40</v>
      </c>
      <c r="G53" s="114">
        <v>32</v>
      </c>
      <c r="H53" s="114">
        <v>44</v>
      </c>
      <c r="I53" s="140">
        <v>63</v>
      </c>
      <c r="J53" s="115">
        <v>-8</v>
      </c>
      <c r="K53" s="116">
        <v>-12.698412698412698</v>
      </c>
    </row>
    <row r="54" spans="1:11" ht="14.1" customHeight="1" x14ac:dyDescent="0.2">
      <c r="A54" s="306" t="s">
        <v>279</v>
      </c>
      <c r="B54" s="307" t="s">
        <v>280</v>
      </c>
      <c r="C54" s="308"/>
      <c r="D54" s="113">
        <v>3.7615046018407363</v>
      </c>
      <c r="E54" s="115">
        <v>94</v>
      </c>
      <c r="F54" s="114">
        <v>64</v>
      </c>
      <c r="G54" s="114">
        <v>64</v>
      </c>
      <c r="H54" s="114">
        <v>73</v>
      </c>
      <c r="I54" s="140">
        <v>97</v>
      </c>
      <c r="J54" s="115">
        <v>-3</v>
      </c>
      <c r="K54" s="116">
        <v>-3.0927835051546393</v>
      </c>
    </row>
    <row r="55" spans="1:11" ht="14.1" customHeight="1" x14ac:dyDescent="0.2">
      <c r="A55" s="306">
        <v>72</v>
      </c>
      <c r="B55" s="307" t="s">
        <v>281</v>
      </c>
      <c r="C55" s="308"/>
      <c r="D55" s="113">
        <v>1.3205282112845138</v>
      </c>
      <c r="E55" s="115">
        <v>33</v>
      </c>
      <c r="F55" s="114">
        <v>25</v>
      </c>
      <c r="G55" s="114">
        <v>21</v>
      </c>
      <c r="H55" s="114">
        <v>30</v>
      </c>
      <c r="I55" s="140">
        <v>32</v>
      </c>
      <c r="J55" s="115">
        <v>1</v>
      </c>
      <c r="K55" s="116">
        <v>3.125</v>
      </c>
    </row>
    <row r="56" spans="1:11" ht="14.1" customHeight="1" x14ac:dyDescent="0.2">
      <c r="A56" s="306" t="s">
        <v>282</v>
      </c>
      <c r="B56" s="307" t="s">
        <v>283</v>
      </c>
      <c r="C56" s="308"/>
      <c r="D56" s="113">
        <v>0.32012805122048821</v>
      </c>
      <c r="E56" s="115">
        <v>8</v>
      </c>
      <c r="F56" s="114">
        <v>8</v>
      </c>
      <c r="G56" s="114">
        <v>6</v>
      </c>
      <c r="H56" s="114">
        <v>8</v>
      </c>
      <c r="I56" s="140">
        <v>10</v>
      </c>
      <c r="J56" s="115">
        <v>-2</v>
      </c>
      <c r="K56" s="116">
        <v>-20</v>
      </c>
    </row>
    <row r="57" spans="1:11" ht="14.1" customHeight="1" x14ac:dyDescent="0.2">
      <c r="A57" s="306" t="s">
        <v>284</v>
      </c>
      <c r="B57" s="307" t="s">
        <v>285</v>
      </c>
      <c r="C57" s="308"/>
      <c r="D57" s="113">
        <v>0.84033613445378152</v>
      </c>
      <c r="E57" s="115">
        <v>21</v>
      </c>
      <c r="F57" s="114">
        <v>14</v>
      </c>
      <c r="G57" s="114">
        <v>9</v>
      </c>
      <c r="H57" s="114">
        <v>17</v>
      </c>
      <c r="I57" s="140">
        <v>22</v>
      </c>
      <c r="J57" s="115">
        <v>-1</v>
      </c>
      <c r="K57" s="116">
        <v>-4.5454545454545459</v>
      </c>
    </row>
    <row r="58" spans="1:11" ht="14.1" customHeight="1" x14ac:dyDescent="0.2">
      <c r="A58" s="306">
        <v>73</v>
      </c>
      <c r="B58" s="307" t="s">
        <v>286</v>
      </c>
      <c r="C58" s="308"/>
      <c r="D58" s="113">
        <v>1.760704281712685</v>
      </c>
      <c r="E58" s="115">
        <v>44</v>
      </c>
      <c r="F58" s="114">
        <v>24</v>
      </c>
      <c r="G58" s="114">
        <v>51</v>
      </c>
      <c r="H58" s="114">
        <v>23</v>
      </c>
      <c r="I58" s="140">
        <v>37</v>
      </c>
      <c r="J58" s="115">
        <v>7</v>
      </c>
      <c r="K58" s="116">
        <v>18.918918918918919</v>
      </c>
    </row>
    <row r="59" spans="1:11" ht="14.1" customHeight="1" x14ac:dyDescent="0.2">
      <c r="A59" s="306" t="s">
        <v>287</v>
      </c>
      <c r="B59" s="307" t="s">
        <v>288</v>
      </c>
      <c r="C59" s="308"/>
      <c r="D59" s="113">
        <v>1.6006402561024409</v>
      </c>
      <c r="E59" s="115">
        <v>40</v>
      </c>
      <c r="F59" s="114">
        <v>18</v>
      </c>
      <c r="G59" s="114">
        <v>37</v>
      </c>
      <c r="H59" s="114">
        <v>17</v>
      </c>
      <c r="I59" s="140">
        <v>34</v>
      </c>
      <c r="J59" s="115">
        <v>6</v>
      </c>
      <c r="K59" s="116">
        <v>17.647058823529413</v>
      </c>
    </row>
    <row r="60" spans="1:11" ht="14.1" customHeight="1" x14ac:dyDescent="0.2">
      <c r="A60" s="306">
        <v>81</v>
      </c>
      <c r="B60" s="307" t="s">
        <v>289</v>
      </c>
      <c r="C60" s="308"/>
      <c r="D60" s="113">
        <v>6.762705082032813</v>
      </c>
      <c r="E60" s="115">
        <v>169</v>
      </c>
      <c r="F60" s="114">
        <v>108</v>
      </c>
      <c r="G60" s="114">
        <v>129</v>
      </c>
      <c r="H60" s="114">
        <v>129</v>
      </c>
      <c r="I60" s="140">
        <v>138</v>
      </c>
      <c r="J60" s="115">
        <v>31</v>
      </c>
      <c r="K60" s="116">
        <v>22.463768115942027</v>
      </c>
    </row>
    <row r="61" spans="1:11" ht="14.1" customHeight="1" x14ac:dyDescent="0.2">
      <c r="A61" s="306" t="s">
        <v>290</v>
      </c>
      <c r="B61" s="307" t="s">
        <v>291</v>
      </c>
      <c r="C61" s="308"/>
      <c r="D61" s="113">
        <v>2.1208483393357342</v>
      </c>
      <c r="E61" s="115">
        <v>53</v>
      </c>
      <c r="F61" s="114">
        <v>23</v>
      </c>
      <c r="G61" s="114">
        <v>31</v>
      </c>
      <c r="H61" s="114">
        <v>28</v>
      </c>
      <c r="I61" s="140">
        <v>32</v>
      </c>
      <c r="J61" s="115">
        <v>21</v>
      </c>
      <c r="K61" s="116">
        <v>65.625</v>
      </c>
    </row>
    <row r="62" spans="1:11" ht="14.1" customHeight="1" x14ac:dyDescent="0.2">
      <c r="A62" s="306" t="s">
        <v>292</v>
      </c>
      <c r="B62" s="307" t="s">
        <v>293</v>
      </c>
      <c r="C62" s="308"/>
      <c r="D62" s="113">
        <v>2.0408163265306123</v>
      </c>
      <c r="E62" s="115">
        <v>51</v>
      </c>
      <c r="F62" s="114">
        <v>56</v>
      </c>
      <c r="G62" s="114">
        <v>57</v>
      </c>
      <c r="H62" s="114">
        <v>44</v>
      </c>
      <c r="I62" s="140">
        <v>49</v>
      </c>
      <c r="J62" s="115">
        <v>2</v>
      </c>
      <c r="K62" s="116">
        <v>4.0816326530612246</v>
      </c>
    </row>
    <row r="63" spans="1:11" ht="14.1" customHeight="1" x14ac:dyDescent="0.2">
      <c r="A63" s="306"/>
      <c r="B63" s="307" t="s">
        <v>294</v>
      </c>
      <c r="C63" s="308"/>
      <c r="D63" s="113">
        <v>1.8007202881152462</v>
      </c>
      <c r="E63" s="115">
        <v>45</v>
      </c>
      <c r="F63" s="114">
        <v>55</v>
      </c>
      <c r="G63" s="114">
        <v>53</v>
      </c>
      <c r="H63" s="114">
        <v>41</v>
      </c>
      <c r="I63" s="140">
        <v>44</v>
      </c>
      <c r="J63" s="115">
        <v>1</v>
      </c>
      <c r="K63" s="116">
        <v>2.2727272727272729</v>
      </c>
    </row>
    <row r="64" spans="1:11" ht="14.1" customHeight="1" x14ac:dyDescent="0.2">
      <c r="A64" s="306" t="s">
        <v>295</v>
      </c>
      <c r="B64" s="307" t="s">
        <v>296</v>
      </c>
      <c r="C64" s="308"/>
      <c r="D64" s="113">
        <v>1.0804321728691477</v>
      </c>
      <c r="E64" s="115">
        <v>27</v>
      </c>
      <c r="F64" s="114">
        <v>14</v>
      </c>
      <c r="G64" s="114">
        <v>15</v>
      </c>
      <c r="H64" s="114">
        <v>31</v>
      </c>
      <c r="I64" s="140">
        <v>30</v>
      </c>
      <c r="J64" s="115">
        <v>-3</v>
      </c>
      <c r="K64" s="116">
        <v>-10</v>
      </c>
    </row>
    <row r="65" spans="1:11" ht="14.1" customHeight="1" x14ac:dyDescent="0.2">
      <c r="A65" s="306" t="s">
        <v>297</v>
      </c>
      <c r="B65" s="307" t="s">
        <v>298</v>
      </c>
      <c r="C65" s="308"/>
      <c r="D65" s="113">
        <v>0.92036814725890359</v>
      </c>
      <c r="E65" s="115">
        <v>23</v>
      </c>
      <c r="F65" s="114">
        <v>13</v>
      </c>
      <c r="G65" s="114">
        <v>20</v>
      </c>
      <c r="H65" s="114">
        <v>19</v>
      </c>
      <c r="I65" s="140">
        <v>17</v>
      </c>
      <c r="J65" s="115">
        <v>6</v>
      </c>
      <c r="K65" s="116">
        <v>35.294117647058826</v>
      </c>
    </row>
    <row r="66" spans="1:11" ht="14.1" customHeight="1" x14ac:dyDescent="0.2">
      <c r="A66" s="306">
        <v>82</v>
      </c>
      <c r="B66" s="307" t="s">
        <v>299</v>
      </c>
      <c r="C66" s="308"/>
      <c r="D66" s="113">
        <v>2.8811524609843939</v>
      </c>
      <c r="E66" s="115">
        <v>72</v>
      </c>
      <c r="F66" s="114">
        <v>171</v>
      </c>
      <c r="G66" s="114">
        <v>62</v>
      </c>
      <c r="H66" s="114">
        <v>80</v>
      </c>
      <c r="I66" s="140">
        <v>85</v>
      </c>
      <c r="J66" s="115">
        <v>-13</v>
      </c>
      <c r="K66" s="116">
        <v>-15.294117647058824</v>
      </c>
    </row>
    <row r="67" spans="1:11" ht="14.1" customHeight="1" x14ac:dyDescent="0.2">
      <c r="A67" s="306" t="s">
        <v>300</v>
      </c>
      <c r="B67" s="307" t="s">
        <v>301</v>
      </c>
      <c r="C67" s="308"/>
      <c r="D67" s="113">
        <v>1.5206082432973189</v>
      </c>
      <c r="E67" s="115">
        <v>38</v>
      </c>
      <c r="F67" s="114">
        <v>148</v>
      </c>
      <c r="G67" s="114">
        <v>38</v>
      </c>
      <c r="H67" s="114">
        <v>51</v>
      </c>
      <c r="I67" s="140">
        <v>55</v>
      </c>
      <c r="J67" s="115">
        <v>-17</v>
      </c>
      <c r="K67" s="116">
        <v>-30.90909090909091</v>
      </c>
    </row>
    <row r="68" spans="1:11" ht="14.1" customHeight="1" x14ac:dyDescent="0.2">
      <c r="A68" s="306" t="s">
        <v>302</v>
      </c>
      <c r="B68" s="307" t="s">
        <v>303</v>
      </c>
      <c r="C68" s="308"/>
      <c r="D68" s="113">
        <v>1.0404161664665867</v>
      </c>
      <c r="E68" s="115">
        <v>26</v>
      </c>
      <c r="F68" s="114">
        <v>14</v>
      </c>
      <c r="G68" s="114">
        <v>14</v>
      </c>
      <c r="H68" s="114">
        <v>19</v>
      </c>
      <c r="I68" s="140">
        <v>18</v>
      </c>
      <c r="J68" s="115">
        <v>8</v>
      </c>
      <c r="K68" s="116">
        <v>44.444444444444443</v>
      </c>
    </row>
    <row r="69" spans="1:11" ht="14.1" customHeight="1" x14ac:dyDescent="0.2">
      <c r="A69" s="306">
        <v>83</v>
      </c>
      <c r="B69" s="307" t="s">
        <v>304</v>
      </c>
      <c r="C69" s="308"/>
      <c r="D69" s="113">
        <v>4.4017607042817124</v>
      </c>
      <c r="E69" s="115">
        <v>110</v>
      </c>
      <c r="F69" s="114">
        <v>84</v>
      </c>
      <c r="G69" s="114">
        <v>99</v>
      </c>
      <c r="H69" s="114">
        <v>122</v>
      </c>
      <c r="I69" s="140">
        <v>133</v>
      </c>
      <c r="J69" s="115">
        <v>-23</v>
      </c>
      <c r="K69" s="116">
        <v>-17.293233082706767</v>
      </c>
    </row>
    <row r="70" spans="1:11" ht="14.1" customHeight="1" x14ac:dyDescent="0.2">
      <c r="A70" s="306" t="s">
        <v>305</v>
      </c>
      <c r="B70" s="307" t="s">
        <v>306</v>
      </c>
      <c r="C70" s="308"/>
      <c r="D70" s="113">
        <v>3.4413765506202481</v>
      </c>
      <c r="E70" s="115">
        <v>86</v>
      </c>
      <c r="F70" s="114">
        <v>59</v>
      </c>
      <c r="G70" s="114">
        <v>76</v>
      </c>
      <c r="H70" s="114">
        <v>110</v>
      </c>
      <c r="I70" s="140">
        <v>121</v>
      </c>
      <c r="J70" s="115">
        <v>-35</v>
      </c>
      <c r="K70" s="116">
        <v>-28.925619834710744</v>
      </c>
    </row>
    <row r="71" spans="1:11" ht="14.1" customHeight="1" x14ac:dyDescent="0.2">
      <c r="A71" s="306"/>
      <c r="B71" s="307" t="s">
        <v>307</v>
      </c>
      <c r="C71" s="308"/>
      <c r="D71" s="113">
        <v>2.2008803521408562</v>
      </c>
      <c r="E71" s="115">
        <v>55</v>
      </c>
      <c r="F71" s="114">
        <v>29</v>
      </c>
      <c r="G71" s="114">
        <v>46</v>
      </c>
      <c r="H71" s="114">
        <v>70</v>
      </c>
      <c r="I71" s="140">
        <v>82</v>
      </c>
      <c r="J71" s="115">
        <v>-27</v>
      </c>
      <c r="K71" s="116">
        <v>-32.926829268292686</v>
      </c>
    </row>
    <row r="72" spans="1:11" ht="14.1" customHeight="1" x14ac:dyDescent="0.2">
      <c r="A72" s="306">
        <v>84</v>
      </c>
      <c r="B72" s="307" t="s">
        <v>308</v>
      </c>
      <c r="C72" s="308"/>
      <c r="D72" s="113">
        <v>1.3605442176870748</v>
      </c>
      <c r="E72" s="115">
        <v>34</v>
      </c>
      <c r="F72" s="114">
        <v>33</v>
      </c>
      <c r="G72" s="114">
        <v>32</v>
      </c>
      <c r="H72" s="114">
        <v>22</v>
      </c>
      <c r="I72" s="140">
        <v>22</v>
      </c>
      <c r="J72" s="115">
        <v>12</v>
      </c>
      <c r="K72" s="116">
        <v>54.545454545454547</v>
      </c>
    </row>
    <row r="73" spans="1:11" ht="14.1" customHeight="1" x14ac:dyDescent="0.2">
      <c r="A73" s="306" t="s">
        <v>309</v>
      </c>
      <c r="B73" s="307" t="s">
        <v>310</v>
      </c>
      <c r="C73" s="308"/>
      <c r="D73" s="113">
        <v>1.0404161664665867</v>
      </c>
      <c r="E73" s="115">
        <v>26</v>
      </c>
      <c r="F73" s="114">
        <v>16</v>
      </c>
      <c r="G73" s="114">
        <v>24</v>
      </c>
      <c r="H73" s="114">
        <v>13</v>
      </c>
      <c r="I73" s="140">
        <v>14</v>
      </c>
      <c r="J73" s="115">
        <v>12</v>
      </c>
      <c r="K73" s="116">
        <v>85.714285714285708</v>
      </c>
    </row>
    <row r="74" spans="1:11" ht="14.1" customHeight="1" x14ac:dyDescent="0.2">
      <c r="A74" s="306" t="s">
        <v>311</v>
      </c>
      <c r="B74" s="307" t="s">
        <v>312</v>
      </c>
      <c r="C74" s="308"/>
      <c r="D74" s="113">
        <v>0</v>
      </c>
      <c r="E74" s="115">
        <v>0</v>
      </c>
      <c r="F74" s="114">
        <v>8</v>
      </c>
      <c r="G74" s="114">
        <v>5</v>
      </c>
      <c r="H74" s="114">
        <v>4</v>
      </c>
      <c r="I74" s="140" t="s">
        <v>513</v>
      </c>
      <c r="J74" s="115" t="s">
        <v>513</v>
      </c>
      <c r="K74" s="116" t="s">
        <v>513</v>
      </c>
    </row>
    <row r="75" spans="1:11" ht="14.1" customHeight="1" x14ac:dyDescent="0.2">
      <c r="A75" s="306" t="s">
        <v>313</v>
      </c>
      <c r="B75" s="307" t="s">
        <v>314</v>
      </c>
      <c r="C75" s="308"/>
      <c r="D75" s="113">
        <v>0</v>
      </c>
      <c r="E75" s="115">
        <v>0</v>
      </c>
      <c r="F75" s="114" t="s">
        <v>513</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v>9</v>
      </c>
      <c r="J76" s="115" t="s">
        <v>513</v>
      </c>
      <c r="K76" s="116" t="s">
        <v>513</v>
      </c>
    </row>
    <row r="77" spans="1:11" ht="14.1" customHeight="1" x14ac:dyDescent="0.2">
      <c r="A77" s="306">
        <v>92</v>
      </c>
      <c r="B77" s="307" t="s">
        <v>316</v>
      </c>
      <c r="C77" s="308"/>
      <c r="D77" s="113">
        <v>0.36014405762304924</v>
      </c>
      <c r="E77" s="115">
        <v>9</v>
      </c>
      <c r="F77" s="114">
        <v>4</v>
      </c>
      <c r="G77" s="114">
        <v>0</v>
      </c>
      <c r="H77" s="114">
        <v>9</v>
      </c>
      <c r="I77" s="140">
        <v>6</v>
      </c>
      <c r="J77" s="115">
        <v>3</v>
      </c>
      <c r="K77" s="116">
        <v>50</v>
      </c>
    </row>
    <row r="78" spans="1:11" ht="14.1" customHeight="1" x14ac:dyDescent="0.2">
      <c r="A78" s="306">
        <v>93</v>
      </c>
      <c r="B78" s="307" t="s">
        <v>317</v>
      </c>
      <c r="C78" s="308"/>
      <c r="D78" s="113" t="s">
        <v>513</v>
      </c>
      <c r="E78" s="115" t="s">
        <v>513</v>
      </c>
      <c r="F78" s="114">
        <v>0</v>
      </c>
      <c r="G78" s="114">
        <v>3</v>
      </c>
      <c r="H78" s="114" t="s">
        <v>513</v>
      </c>
      <c r="I78" s="140" t="s">
        <v>513</v>
      </c>
      <c r="J78" s="115" t="s">
        <v>513</v>
      </c>
      <c r="K78" s="116" t="s">
        <v>513</v>
      </c>
    </row>
    <row r="79" spans="1:11" ht="14.1" customHeight="1" x14ac:dyDescent="0.2">
      <c r="A79" s="306">
        <v>94</v>
      </c>
      <c r="B79" s="307" t="s">
        <v>318</v>
      </c>
      <c r="C79" s="308"/>
      <c r="D79" s="113">
        <v>0.20008003201280511</v>
      </c>
      <c r="E79" s="115">
        <v>5</v>
      </c>
      <c r="F79" s="114">
        <v>4</v>
      </c>
      <c r="G79" s="114" t="s">
        <v>513</v>
      </c>
      <c r="H79" s="114">
        <v>3</v>
      </c>
      <c r="I79" s="140">
        <v>10</v>
      </c>
      <c r="J79" s="115">
        <v>-5</v>
      </c>
      <c r="K79" s="116">
        <v>-50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35245</v>
      </c>
      <c r="C10" s="114">
        <v>20108</v>
      </c>
      <c r="D10" s="114">
        <v>15137</v>
      </c>
      <c r="E10" s="114">
        <v>28095</v>
      </c>
      <c r="F10" s="114">
        <v>6457</v>
      </c>
      <c r="G10" s="114">
        <v>3479</v>
      </c>
      <c r="H10" s="114">
        <v>11628</v>
      </c>
      <c r="I10" s="115">
        <v>5288</v>
      </c>
      <c r="J10" s="114">
        <v>4427</v>
      </c>
      <c r="K10" s="114">
        <v>861</v>
      </c>
      <c r="L10" s="423">
        <v>2962</v>
      </c>
      <c r="M10" s="424">
        <v>3180</v>
      </c>
    </row>
    <row r="11" spans="1:13" ht="11.1" customHeight="1" x14ac:dyDescent="0.2">
      <c r="A11" s="422" t="s">
        <v>387</v>
      </c>
      <c r="B11" s="115">
        <v>36073</v>
      </c>
      <c r="C11" s="114">
        <v>20701</v>
      </c>
      <c r="D11" s="114">
        <v>15372</v>
      </c>
      <c r="E11" s="114">
        <v>28795</v>
      </c>
      <c r="F11" s="114">
        <v>6593</v>
      </c>
      <c r="G11" s="114">
        <v>3407</v>
      </c>
      <c r="H11" s="114">
        <v>12035</v>
      </c>
      <c r="I11" s="115">
        <v>5480</v>
      </c>
      <c r="J11" s="114">
        <v>4537</v>
      </c>
      <c r="K11" s="114">
        <v>943</v>
      </c>
      <c r="L11" s="423">
        <v>2935</v>
      </c>
      <c r="M11" s="424">
        <v>1938</v>
      </c>
    </row>
    <row r="12" spans="1:13" ht="11.1" customHeight="1" x14ac:dyDescent="0.2">
      <c r="A12" s="422" t="s">
        <v>388</v>
      </c>
      <c r="B12" s="115">
        <v>36444</v>
      </c>
      <c r="C12" s="114">
        <v>21050</v>
      </c>
      <c r="D12" s="114">
        <v>15394</v>
      </c>
      <c r="E12" s="114">
        <v>29070</v>
      </c>
      <c r="F12" s="114">
        <v>6675</v>
      </c>
      <c r="G12" s="114">
        <v>3640</v>
      </c>
      <c r="H12" s="114">
        <v>12261</v>
      </c>
      <c r="I12" s="115">
        <v>5457</v>
      </c>
      <c r="J12" s="114">
        <v>4469</v>
      </c>
      <c r="K12" s="114">
        <v>988</v>
      </c>
      <c r="L12" s="423">
        <v>2623</v>
      </c>
      <c r="M12" s="424">
        <v>2316</v>
      </c>
    </row>
    <row r="13" spans="1:13" s="110" customFormat="1" ht="11.1" customHeight="1" x14ac:dyDescent="0.2">
      <c r="A13" s="422" t="s">
        <v>389</v>
      </c>
      <c r="B13" s="115">
        <v>35620</v>
      </c>
      <c r="C13" s="114">
        <v>20416</v>
      </c>
      <c r="D13" s="114">
        <v>15204</v>
      </c>
      <c r="E13" s="114">
        <v>28267</v>
      </c>
      <c r="F13" s="114">
        <v>6665</v>
      </c>
      <c r="G13" s="114">
        <v>3526</v>
      </c>
      <c r="H13" s="114">
        <v>12262</v>
      </c>
      <c r="I13" s="115">
        <v>5348</v>
      </c>
      <c r="J13" s="114">
        <v>4383</v>
      </c>
      <c r="K13" s="114">
        <v>965</v>
      </c>
      <c r="L13" s="423">
        <v>1595</v>
      </c>
      <c r="M13" s="424">
        <v>2491</v>
      </c>
    </row>
    <row r="14" spans="1:13" ht="15" customHeight="1" x14ac:dyDescent="0.2">
      <c r="A14" s="422" t="s">
        <v>390</v>
      </c>
      <c r="B14" s="115">
        <v>34900</v>
      </c>
      <c r="C14" s="114">
        <v>19950</v>
      </c>
      <c r="D14" s="114">
        <v>14950</v>
      </c>
      <c r="E14" s="114">
        <v>26168</v>
      </c>
      <c r="F14" s="114">
        <v>8144</v>
      </c>
      <c r="G14" s="114">
        <v>3313</v>
      </c>
      <c r="H14" s="114">
        <v>12311</v>
      </c>
      <c r="I14" s="115">
        <v>5419</v>
      </c>
      <c r="J14" s="114">
        <v>4466</v>
      </c>
      <c r="K14" s="114">
        <v>953</v>
      </c>
      <c r="L14" s="423">
        <v>2265</v>
      </c>
      <c r="M14" s="424">
        <v>2852</v>
      </c>
    </row>
    <row r="15" spans="1:13" ht="11.1" customHeight="1" x14ac:dyDescent="0.2">
      <c r="A15" s="422" t="s">
        <v>387</v>
      </c>
      <c r="B15" s="115">
        <v>35611</v>
      </c>
      <c r="C15" s="114">
        <v>20378</v>
      </c>
      <c r="D15" s="114">
        <v>15233</v>
      </c>
      <c r="E15" s="114">
        <v>26629</v>
      </c>
      <c r="F15" s="114">
        <v>8492</v>
      </c>
      <c r="G15" s="114">
        <v>3221</v>
      </c>
      <c r="H15" s="114">
        <v>12750</v>
      </c>
      <c r="I15" s="115">
        <v>5583</v>
      </c>
      <c r="J15" s="114">
        <v>4537</v>
      </c>
      <c r="K15" s="114">
        <v>1046</v>
      </c>
      <c r="L15" s="423">
        <v>2585</v>
      </c>
      <c r="M15" s="424">
        <v>1914</v>
      </c>
    </row>
    <row r="16" spans="1:13" ht="11.1" customHeight="1" x14ac:dyDescent="0.2">
      <c r="A16" s="422" t="s">
        <v>388</v>
      </c>
      <c r="B16" s="115">
        <v>36096</v>
      </c>
      <c r="C16" s="114">
        <v>20799</v>
      </c>
      <c r="D16" s="114">
        <v>15297</v>
      </c>
      <c r="E16" s="114">
        <v>27189</v>
      </c>
      <c r="F16" s="114">
        <v>8691</v>
      </c>
      <c r="G16" s="114">
        <v>3355</v>
      </c>
      <c r="H16" s="114">
        <v>13021</v>
      </c>
      <c r="I16" s="115">
        <v>5552</v>
      </c>
      <c r="J16" s="114">
        <v>4464</v>
      </c>
      <c r="K16" s="114">
        <v>1088</v>
      </c>
      <c r="L16" s="423">
        <v>2510</v>
      </c>
      <c r="M16" s="424">
        <v>2131</v>
      </c>
    </row>
    <row r="17" spans="1:13" s="110" customFormat="1" ht="11.1" customHeight="1" x14ac:dyDescent="0.2">
      <c r="A17" s="422" t="s">
        <v>389</v>
      </c>
      <c r="B17" s="115">
        <v>35661</v>
      </c>
      <c r="C17" s="114">
        <v>20350</v>
      </c>
      <c r="D17" s="114">
        <v>15311</v>
      </c>
      <c r="E17" s="114">
        <v>26953</v>
      </c>
      <c r="F17" s="114">
        <v>8680</v>
      </c>
      <c r="G17" s="114">
        <v>3197</v>
      </c>
      <c r="H17" s="114">
        <v>13100</v>
      </c>
      <c r="I17" s="115">
        <v>5493</v>
      </c>
      <c r="J17" s="114">
        <v>4404</v>
      </c>
      <c r="K17" s="114">
        <v>1089</v>
      </c>
      <c r="L17" s="423">
        <v>1638</v>
      </c>
      <c r="M17" s="424">
        <v>2156</v>
      </c>
    </row>
    <row r="18" spans="1:13" ht="15" customHeight="1" x14ac:dyDescent="0.2">
      <c r="A18" s="422" t="s">
        <v>391</v>
      </c>
      <c r="B18" s="115">
        <v>35348</v>
      </c>
      <c r="C18" s="114">
        <v>20097</v>
      </c>
      <c r="D18" s="114">
        <v>15251</v>
      </c>
      <c r="E18" s="114">
        <v>26397</v>
      </c>
      <c r="F18" s="114">
        <v>8900</v>
      </c>
      <c r="G18" s="114">
        <v>3017</v>
      </c>
      <c r="H18" s="114">
        <v>13213</v>
      </c>
      <c r="I18" s="115">
        <v>5633</v>
      </c>
      <c r="J18" s="114">
        <v>4593</v>
      </c>
      <c r="K18" s="114">
        <v>1040</v>
      </c>
      <c r="L18" s="423">
        <v>2457</v>
      </c>
      <c r="M18" s="424">
        <v>2775</v>
      </c>
    </row>
    <row r="19" spans="1:13" ht="11.1" customHeight="1" x14ac:dyDescent="0.2">
      <c r="A19" s="422" t="s">
        <v>387</v>
      </c>
      <c r="B19" s="115">
        <v>36084</v>
      </c>
      <c r="C19" s="114">
        <v>20569</v>
      </c>
      <c r="D19" s="114">
        <v>15515</v>
      </c>
      <c r="E19" s="114">
        <v>26801</v>
      </c>
      <c r="F19" s="114">
        <v>9231</v>
      </c>
      <c r="G19" s="114">
        <v>2941</v>
      </c>
      <c r="H19" s="114">
        <v>13672</v>
      </c>
      <c r="I19" s="115">
        <v>5867</v>
      </c>
      <c r="J19" s="114">
        <v>4689</v>
      </c>
      <c r="K19" s="114">
        <v>1178</v>
      </c>
      <c r="L19" s="423">
        <v>2429</v>
      </c>
      <c r="M19" s="424">
        <v>1738</v>
      </c>
    </row>
    <row r="20" spans="1:13" ht="11.1" customHeight="1" x14ac:dyDescent="0.2">
      <c r="A20" s="422" t="s">
        <v>388</v>
      </c>
      <c r="B20" s="115">
        <v>36311</v>
      </c>
      <c r="C20" s="114">
        <v>20741</v>
      </c>
      <c r="D20" s="114">
        <v>15570</v>
      </c>
      <c r="E20" s="114">
        <v>26862</v>
      </c>
      <c r="F20" s="114">
        <v>9369</v>
      </c>
      <c r="G20" s="114">
        <v>3087</v>
      </c>
      <c r="H20" s="114">
        <v>13884</v>
      </c>
      <c r="I20" s="115">
        <v>5806</v>
      </c>
      <c r="J20" s="114">
        <v>4563</v>
      </c>
      <c r="K20" s="114">
        <v>1243</v>
      </c>
      <c r="L20" s="423">
        <v>2247</v>
      </c>
      <c r="M20" s="424">
        <v>2128</v>
      </c>
    </row>
    <row r="21" spans="1:13" s="110" customFormat="1" ht="11.1" customHeight="1" x14ac:dyDescent="0.2">
      <c r="A21" s="422" t="s">
        <v>389</v>
      </c>
      <c r="B21" s="115">
        <v>35573</v>
      </c>
      <c r="C21" s="114">
        <v>20154</v>
      </c>
      <c r="D21" s="114">
        <v>15419</v>
      </c>
      <c r="E21" s="114">
        <v>26428</v>
      </c>
      <c r="F21" s="114">
        <v>9141</v>
      </c>
      <c r="G21" s="114">
        <v>2972</v>
      </c>
      <c r="H21" s="114">
        <v>13777</v>
      </c>
      <c r="I21" s="115">
        <v>5723</v>
      </c>
      <c r="J21" s="114">
        <v>4585</v>
      </c>
      <c r="K21" s="114">
        <v>1138</v>
      </c>
      <c r="L21" s="423">
        <v>1358</v>
      </c>
      <c r="M21" s="424">
        <v>2139</v>
      </c>
    </row>
    <row r="22" spans="1:13" ht="15" customHeight="1" x14ac:dyDescent="0.2">
      <c r="A22" s="422" t="s">
        <v>392</v>
      </c>
      <c r="B22" s="115">
        <v>35230</v>
      </c>
      <c r="C22" s="114">
        <v>19933</v>
      </c>
      <c r="D22" s="114">
        <v>15297</v>
      </c>
      <c r="E22" s="114">
        <v>26067</v>
      </c>
      <c r="F22" s="114">
        <v>9032</v>
      </c>
      <c r="G22" s="114">
        <v>2775</v>
      </c>
      <c r="H22" s="114">
        <v>13891</v>
      </c>
      <c r="I22" s="115">
        <v>5811</v>
      </c>
      <c r="J22" s="114">
        <v>4702</v>
      </c>
      <c r="K22" s="114">
        <v>1109</v>
      </c>
      <c r="L22" s="423">
        <v>2047</v>
      </c>
      <c r="M22" s="424">
        <v>2414</v>
      </c>
    </row>
    <row r="23" spans="1:13" ht="11.1" customHeight="1" x14ac:dyDescent="0.2">
      <c r="A23" s="422" t="s">
        <v>387</v>
      </c>
      <c r="B23" s="115">
        <v>36132</v>
      </c>
      <c r="C23" s="114">
        <v>20546</v>
      </c>
      <c r="D23" s="114">
        <v>15586</v>
      </c>
      <c r="E23" s="114">
        <v>26733</v>
      </c>
      <c r="F23" s="114">
        <v>9272</v>
      </c>
      <c r="G23" s="114">
        <v>2657</v>
      </c>
      <c r="H23" s="114">
        <v>14490</v>
      </c>
      <c r="I23" s="115">
        <v>5953</v>
      </c>
      <c r="J23" s="114">
        <v>4706</v>
      </c>
      <c r="K23" s="114">
        <v>1247</v>
      </c>
      <c r="L23" s="423">
        <v>2562</v>
      </c>
      <c r="M23" s="424">
        <v>1660</v>
      </c>
    </row>
    <row r="24" spans="1:13" ht="11.1" customHeight="1" x14ac:dyDescent="0.2">
      <c r="A24" s="422" t="s">
        <v>388</v>
      </c>
      <c r="B24" s="115">
        <v>36577</v>
      </c>
      <c r="C24" s="114">
        <v>20912</v>
      </c>
      <c r="D24" s="114">
        <v>15665</v>
      </c>
      <c r="E24" s="114">
        <v>26695</v>
      </c>
      <c r="F24" s="114">
        <v>9389</v>
      </c>
      <c r="G24" s="114">
        <v>2838</v>
      </c>
      <c r="H24" s="114">
        <v>14703</v>
      </c>
      <c r="I24" s="115">
        <v>5860</v>
      </c>
      <c r="J24" s="114">
        <v>4603</v>
      </c>
      <c r="K24" s="114">
        <v>1257</v>
      </c>
      <c r="L24" s="423">
        <v>2494</v>
      </c>
      <c r="M24" s="424">
        <v>2168</v>
      </c>
    </row>
    <row r="25" spans="1:13" s="110" customFormat="1" ht="11.1" customHeight="1" x14ac:dyDescent="0.2">
      <c r="A25" s="422" t="s">
        <v>389</v>
      </c>
      <c r="B25" s="115">
        <v>35853</v>
      </c>
      <c r="C25" s="114">
        <v>20372</v>
      </c>
      <c r="D25" s="114">
        <v>15481</v>
      </c>
      <c r="E25" s="114">
        <v>26004</v>
      </c>
      <c r="F25" s="114">
        <v>9299</v>
      </c>
      <c r="G25" s="114">
        <v>2673</v>
      </c>
      <c r="H25" s="114">
        <v>14650</v>
      </c>
      <c r="I25" s="115">
        <v>5700</v>
      </c>
      <c r="J25" s="114">
        <v>4498</v>
      </c>
      <c r="K25" s="114">
        <v>1202</v>
      </c>
      <c r="L25" s="423">
        <v>1563</v>
      </c>
      <c r="M25" s="424">
        <v>2333</v>
      </c>
    </row>
    <row r="26" spans="1:13" ht="15" customHeight="1" x14ac:dyDescent="0.2">
      <c r="A26" s="422" t="s">
        <v>393</v>
      </c>
      <c r="B26" s="115">
        <v>35891</v>
      </c>
      <c r="C26" s="114">
        <v>20452</v>
      </c>
      <c r="D26" s="114">
        <v>15439</v>
      </c>
      <c r="E26" s="114">
        <v>26044</v>
      </c>
      <c r="F26" s="114">
        <v>9299</v>
      </c>
      <c r="G26" s="114">
        <v>2572</v>
      </c>
      <c r="H26" s="114">
        <v>14782</v>
      </c>
      <c r="I26" s="115">
        <v>5650</v>
      </c>
      <c r="J26" s="114">
        <v>4480</v>
      </c>
      <c r="K26" s="114">
        <v>1170</v>
      </c>
      <c r="L26" s="423">
        <v>2262</v>
      </c>
      <c r="M26" s="424">
        <v>2258</v>
      </c>
    </row>
    <row r="27" spans="1:13" ht="11.1" customHeight="1" x14ac:dyDescent="0.2">
      <c r="A27" s="422" t="s">
        <v>387</v>
      </c>
      <c r="B27" s="115">
        <v>36565</v>
      </c>
      <c r="C27" s="114">
        <v>20863</v>
      </c>
      <c r="D27" s="114">
        <v>15702</v>
      </c>
      <c r="E27" s="114">
        <v>26490</v>
      </c>
      <c r="F27" s="114">
        <v>9540</v>
      </c>
      <c r="G27" s="114">
        <v>2443</v>
      </c>
      <c r="H27" s="114">
        <v>15222</v>
      </c>
      <c r="I27" s="115">
        <v>5696</v>
      </c>
      <c r="J27" s="114">
        <v>4451</v>
      </c>
      <c r="K27" s="114">
        <v>1245</v>
      </c>
      <c r="L27" s="423">
        <v>2256</v>
      </c>
      <c r="M27" s="424">
        <v>1606</v>
      </c>
    </row>
    <row r="28" spans="1:13" ht="11.1" customHeight="1" x14ac:dyDescent="0.2">
      <c r="A28" s="422" t="s">
        <v>388</v>
      </c>
      <c r="B28" s="115">
        <v>36833</v>
      </c>
      <c r="C28" s="114">
        <v>21040</v>
      </c>
      <c r="D28" s="114">
        <v>15793</v>
      </c>
      <c r="E28" s="114">
        <v>27243</v>
      </c>
      <c r="F28" s="114">
        <v>9541</v>
      </c>
      <c r="G28" s="114">
        <v>2563</v>
      </c>
      <c r="H28" s="114">
        <v>15290</v>
      </c>
      <c r="I28" s="115">
        <v>5739</v>
      </c>
      <c r="J28" s="114">
        <v>4426</v>
      </c>
      <c r="K28" s="114">
        <v>1313</v>
      </c>
      <c r="L28" s="423">
        <v>2446</v>
      </c>
      <c r="M28" s="424">
        <v>2258</v>
      </c>
    </row>
    <row r="29" spans="1:13" s="110" customFormat="1" ht="11.1" customHeight="1" x14ac:dyDescent="0.2">
      <c r="A29" s="422" t="s">
        <v>389</v>
      </c>
      <c r="B29" s="115">
        <v>35956</v>
      </c>
      <c r="C29" s="114">
        <v>20441</v>
      </c>
      <c r="D29" s="114">
        <v>15515</v>
      </c>
      <c r="E29" s="114">
        <v>26687</v>
      </c>
      <c r="F29" s="114">
        <v>9257</v>
      </c>
      <c r="G29" s="114">
        <v>2410</v>
      </c>
      <c r="H29" s="114">
        <v>15098</v>
      </c>
      <c r="I29" s="115">
        <v>5650</v>
      </c>
      <c r="J29" s="114">
        <v>4395</v>
      </c>
      <c r="K29" s="114">
        <v>1255</v>
      </c>
      <c r="L29" s="423">
        <v>1384</v>
      </c>
      <c r="M29" s="424">
        <v>2233</v>
      </c>
    </row>
    <row r="30" spans="1:13" ht="15" customHeight="1" x14ac:dyDescent="0.2">
      <c r="A30" s="422" t="s">
        <v>394</v>
      </c>
      <c r="B30" s="115">
        <v>35995</v>
      </c>
      <c r="C30" s="114">
        <v>20404</v>
      </c>
      <c r="D30" s="114">
        <v>15591</v>
      </c>
      <c r="E30" s="114">
        <v>26501</v>
      </c>
      <c r="F30" s="114">
        <v>9489</v>
      </c>
      <c r="G30" s="114">
        <v>2319</v>
      </c>
      <c r="H30" s="114">
        <v>15140</v>
      </c>
      <c r="I30" s="115">
        <v>5397</v>
      </c>
      <c r="J30" s="114">
        <v>4220</v>
      </c>
      <c r="K30" s="114">
        <v>1177</v>
      </c>
      <c r="L30" s="423">
        <v>2548</v>
      </c>
      <c r="M30" s="424">
        <v>2489</v>
      </c>
    </row>
    <row r="31" spans="1:13" ht="11.1" customHeight="1" x14ac:dyDescent="0.2">
      <c r="A31" s="422" t="s">
        <v>387</v>
      </c>
      <c r="B31" s="115">
        <v>36442</v>
      </c>
      <c r="C31" s="114">
        <v>20727</v>
      </c>
      <c r="D31" s="114">
        <v>15715</v>
      </c>
      <c r="E31" s="114">
        <v>26740</v>
      </c>
      <c r="F31" s="114">
        <v>9697</v>
      </c>
      <c r="G31" s="114">
        <v>2167</v>
      </c>
      <c r="H31" s="114">
        <v>15500</v>
      </c>
      <c r="I31" s="115">
        <v>4865</v>
      </c>
      <c r="J31" s="114">
        <v>3757</v>
      </c>
      <c r="K31" s="114">
        <v>1108</v>
      </c>
      <c r="L31" s="423">
        <v>2172</v>
      </c>
      <c r="M31" s="424">
        <v>1705</v>
      </c>
    </row>
    <row r="32" spans="1:13" ht="11.1" customHeight="1" x14ac:dyDescent="0.2">
      <c r="A32" s="422" t="s">
        <v>388</v>
      </c>
      <c r="B32" s="115">
        <v>36752</v>
      </c>
      <c r="C32" s="114">
        <v>20987</v>
      </c>
      <c r="D32" s="114">
        <v>15765</v>
      </c>
      <c r="E32" s="114">
        <v>27019</v>
      </c>
      <c r="F32" s="114">
        <v>9731</v>
      </c>
      <c r="G32" s="114">
        <v>2274</v>
      </c>
      <c r="H32" s="114">
        <v>15686</v>
      </c>
      <c r="I32" s="115">
        <v>4851</v>
      </c>
      <c r="J32" s="114">
        <v>3729</v>
      </c>
      <c r="K32" s="114">
        <v>1122</v>
      </c>
      <c r="L32" s="423">
        <v>2246</v>
      </c>
      <c r="M32" s="424">
        <v>2105</v>
      </c>
    </row>
    <row r="33" spans="1:13" s="110" customFormat="1" ht="11.1" customHeight="1" x14ac:dyDescent="0.2">
      <c r="A33" s="422" t="s">
        <v>389</v>
      </c>
      <c r="B33" s="115">
        <v>36145</v>
      </c>
      <c r="C33" s="114">
        <v>20474</v>
      </c>
      <c r="D33" s="114">
        <v>15671</v>
      </c>
      <c r="E33" s="114">
        <v>26550</v>
      </c>
      <c r="F33" s="114">
        <v>9593</v>
      </c>
      <c r="G33" s="114">
        <v>2157</v>
      </c>
      <c r="H33" s="114">
        <v>15536</v>
      </c>
      <c r="I33" s="115">
        <v>4837</v>
      </c>
      <c r="J33" s="114">
        <v>3717</v>
      </c>
      <c r="K33" s="114">
        <v>1120</v>
      </c>
      <c r="L33" s="423">
        <v>1428</v>
      </c>
      <c r="M33" s="424">
        <v>2036</v>
      </c>
    </row>
    <row r="34" spans="1:13" ht="15" customHeight="1" x14ac:dyDescent="0.2">
      <c r="A34" s="422" t="s">
        <v>395</v>
      </c>
      <c r="B34" s="115">
        <v>36195</v>
      </c>
      <c r="C34" s="114">
        <v>20525</v>
      </c>
      <c r="D34" s="114">
        <v>15670</v>
      </c>
      <c r="E34" s="114">
        <v>26474</v>
      </c>
      <c r="F34" s="114">
        <v>9719</v>
      </c>
      <c r="G34" s="114">
        <v>2082</v>
      </c>
      <c r="H34" s="114">
        <v>15607</v>
      </c>
      <c r="I34" s="115">
        <v>4841</v>
      </c>
      <c r="J34" s="114">
        <v>3738</v>
      </c>
      <c r="K34" s="114">
        <v>1103</v>
      </c>
      <c r="L34" s="423">
        <v>2170</v>
      </c>
      <c r="M34" s="424">
        <v>2303</v>
      </c>
    </row>
    <row r="35" spans="1:13" ht="11.1" customHeight="1" x14ac:dyDescent="0.2">
      <c r="A35" s="422" t="s">
        <v>387</v>
      </c>
      <c r="B35" s="115">
        <v>36389</v>
      </c>
      <c r="C35" s="114">
        <v>20723</v>
      </c>
      <c r="D35" s="114">
        <v>15666</v>
      </c>
      <c r="E35" s="114">
        <v>26582</v>
      </c>
      <c r="F35" s="114">
        <v>9805</v>
      </c>
      <c r="G35" s="114">
        <v>2024</v>
      </c>
      <c r="H35" s="114">
        <v>15753</v>
      </c>
      <c r="I35" s="115">
        <v>4695</v>
      </c>
      <c r="J35" s="114">
        <v>3553</v>
      </c>
      <c r="K35" s="114">
        <v>1142</v>
      </c>
      <c r="L35" s="423">
        <v>2313</v>
      </c>
      <c r="M35" s="424">
        <v>1906</v>
      </c>
    </row>
    <row r="36" spans="1:13" ht="11.1" customHeight="1" x14ac:dyDescent="0.2">
      <c r="A36" s="422" t="s">
        <v>388</v>
      </c>
      <c r="B36" s="115">
        <v>36839</v>
      </c>
      <c r="C36" s="114">
        <v>20982</v>
      </c>
      <c r="D36" s="114">
        <v>15857</v>
      </c>
      <c r="E36" s="114">
        <v>26839</v>
      </c>
      <c r="F36" s="114">
        <v>9999</v>
      </c>
      <c r="G36" s="114">
        <v>2258</v>
      </c>
      <c r="H36" s="114">
        <v>15879</v>
      </c>
      <c r="I36" s="115">
        <v>4711</v>
      </c>
      <c r="J36" s="114">
        <v>3567</v>
      </c>
      <c r="K36" s="114">
        <v>1144</v>
      </c>
      <c r="L36" s="423">
        <v>2259</v>
      </c>
      <c r="M36" s="424">
        <v>1958</v>
      </c>
    </row>
    <row r="37" spans="1:13" s="110" customFormat="1" ht="11.1" customHeight="1" x14ac:dyDescent="0.2">
      <c r="A37" s="422" t="s">
        <v>389</v>
      </c>
      <c r="B37" s="115">
        <v>36217</v>
      </c>
      <c r="C37" s="114">
        <v>20500</v>
      </c>
      <c r="D37" s="114">
        <v>15717</v>
      </c>
      <c r="E37" s="114">
        <v>26355</v>
      </c>
      <c r="F37" s="114">
        <v>9862</v>
      </c>
      <c r="G37" s="114">
        <v>2190</v>
      </c>
      <c r="H37" s="114">
        <v>15739</v>
      </c>
      <c r="I37" s="115">
        <v>4591</v>
      </c>
      <c r="J37" s="114">
        <v>3449</v>
      </c>
      <c r="K37" s="114">
        <v>1142</v>
      </c>
      <c r="L37" s="423">
        <v>1486</v>
      </c>
      <c r="M37" s="424">
        <v>2118</v>
      </c>
    </row>
    <row r="38" spans="1:13" ht="15" customHeight="1" x14ac:dyDescent="0.2">
      <c r="A38" s="425" t="s">
        <v>396</v>
      </c>
      <c r="B38" s="115">
        <v>36145</v>
      </c>
      <c r="C38" s="114">
        <v>20427</v>
      </c>
      <c r="D38" s="114">
        <v>15718</v>
      </c>
      <c r="E38" s="114">
        <v>26193</v>
      </c>
      <c r="F38" s="114">
        <v>9952</v>
      </c>
      <c r="G38" s="114">
        <v>2172</v>
      </c>
      <c r="H38" s="114">
        <v>15698</v>
      </c>
      <c r="I38" s="115">
        <v>4654</v>
      </c>
      <c r="J38" s="114">
        <v>3516</v>
      </c>
      <c r="K38" s="114">
        <v>1138</v>
      </c>
      <c r="L38" s="423">
        <v>2214</v>
      </c>
      <c r="M38" s="424">
        <v>2293</v>
      </c>
    </row>
    <row r="39" spans="1:13" ht="11.1" customHeight="1" x14ac:dyDescent="0.2">
      <c r="A39" s="422" t="s">
        <v>387</v>
      </c>
      <c r="B39" s="115">
        <v>36721</v>
      </c>
      <c r="C39" s="114">
        <v>20771</v>
      </c>
      <c r="D39" s="114">
        <v>15950</v>
      </c>
      <c r="E39" s="114">
        <v>26455</v>
      </c>
      <c r="F39" s="114">
        <v>10266</v>
      </c>
      <c r="G39" s="114">
        <v>2117</v>
      </c>
      <c r="H39" s="114">
        <v>16019</v>
      </c>
      <c r="I39" s="115">
        <v>4823</v>
      </c>
      <c r="J39" s="114">
        <v>3560</v>
      </c>
      <c r="K39" s="114">
        <v>1263</v>
      </c>
      <c r="L39" s="423">
        <v>2085</v>
      </c>
      <c r="M39" s="424">
        <v>1517</v>
      </c>
    </row>
    <row r="40" spans="1:13" ht="11.1" customHeight="1" x14ac:dyDescent="0.2">
      <c r="A40" s="425" t="s">
        <v>388</v>
      </c>
      <c r="B40" s="115">
        <v>37176</v>
      </c>
      <c r="C40" s="114">
        <v>21069</v>
      </c>
      <c r="D40" s="114">
        <v>16107</v>
      </c>
      <c r="E40" s="114">
        <v>26848</v>
      </c>
      <c r="F40" s="114">
        <v>10328</v>
      </c>
      <c r="G40" s="114">
        <v>2390</v>
      </c>
      <c r="H40" s="114">
        <v>16056</v>
      </c>
      <c r="I40" s="115">
        <v>4864</v>
      </c>
      <c r="J40" s="114">
        <v>3555</v>
      </c>
      <c r="K40" s="114">
        <v>1309</v>
      </c>
      <c r="L40" s="423">
        <v>2459</v>
      </c>
      <c r="M40" s="424">
        <v>2053</v>
      </c>
    </row>
    <row r="41" spans="1:13" s="110" customFormat="1" ht="11.1" customHeight="1" x14ac:dyDescent="0.2">
      <c r="A41" s="422" t="s">
        <v>389</v>
      </c>
      <c r="B41" s="115">
        <v>36703</v>
      </c>
      <c r="C41" s="114">
        <v>20721</v>
      </c>
      <c r="D41" s="114">
        <v>15982</v>
      </c>
      <c r="E41" s="114">
        <v>26463</v>
      </c>
      <c r="F41" s="114">
        <v>10240</v>
      </c>
      <c r="G41" s="114">
        <v>2381</v>
      </c>
      <c r="H41" s="114">
        <v>15894</v>
      </c>
      <c r="I41" s="115">
        <v>4723</v>
      </c>
      <c r="J41" s="114">
        <v>3458</v>
      </c>
      <c r="K41" s="114">
        <v>1265</v>
      </c>
      <c r="L41" s="423">
        <v>1432</v>
      </c>
      <c r="M41" s="424">
        <v>1965</v>
      </c>
    </row>
    <row r="42" spans="1:13" ht="15" customHeight="1" x14ac:dyDescent="0.2">
      <c r="A42" s="422" t="s">
        <v>397</v>
      </c>
      <c r="B42" s="115">
        <v>36591</v>
      </c>
      <c r="C42" s="114">
        <v>20700</v>
      </c>
      <c r="D42" s="114">
        <v>15891</v>
      </c>
      <c r="E42" s="114">
        <v>26385</v>
      </c>
      <c r="F42" s="114">
        <v>10206</v>
      </c>
      <c r="G42" s="114">
        <v>2321</v>
      </c>
      <c r="H42" s="114">
        <v>15826</v>
      </c>
      <c r="I42" s="115">
        <v>4689</v>
      </c>
      <c r="J42" s="114">
        <v>3431</v>
      </c>
      <c r="K42" s="114">
        <v>1258</v>
      </c>
      <c r="L42" s="423">
        <v>2135</v>
      </c>
      <c r="M42" s="424">
        <v>2287</v>
      </c>
    </row>
    <row r="43" spans="1:13" ht="11.1" customHeight="1" x14ac:dyDescent="0.2">
      <c r="A43" s="422" t="s">
        <v>387</v>
      </c>
      <c r="B43" s="115">
        <v>37045</v>
      </c>
      <c r="C43" s="114">
        <v>20965</v>
      </c>
      <c r="D43" s="114">
        <v>16080</v>
      </c>
      <c r="E43" s="114">
        <v>26589</v>
      </c>
      <c r="F43" s="114">
        <v>10456</v>
      </c>
      <c r="G43" s="114">
        <v>2311</v>
      </c>
      <c r="H43" s="114">
        <v>16037</v>
      </c>
      <c r="I43" s="115">
        <v>4945</v>
      </c>
      <c r="J43" s="114">
        <v>3582</v>
      </c>
      <c r="K43" s="114">
        <v>1363</v>
      </c>
      <c r="L43" s="423">
        <v>2655</v>
      </c>
      <c r="M43" s="424">
        <v>2241</v>
      </c>
    </row>
    <row r="44" spans="1:13" ht="11.1" customHeight="1" x14ac:dyDescent="0.2">
      <c r="A44" s="422" t="s">
        <v>388</v>
      </c>
      <c r="B44" s="115">
        <v>37454</v>
      </c>
      <c r="C44" s="114">
        <v>21174</v>
      </c>
      <c r="D44" s="114">
        <v>16280</v>
      </c>
      <c r="E44" s="114">
        <v>27029</v>
      </c>
      <c r="F44" s="114">
        <v>10425</v>
      </c>
      <c r="G44" s="114">
        <v>2627</v>
      </c>
      <c r="H44" s="114">
        <v>16028</v>
      </c>
      <c r="I44" s="115">
        <v>4925</v>
      </c>
      <c r="J44" s="114">
        <v>3470</v>
      </c>
      <c r="K44" s="114">
        <v>1455</v>
      </c>
      <c r="L44" s="423">
        <v>2671</v>
      </c>
      <c r="M44" s="424">
        <v>2265</v>
      </c>
    </row>
    <row r="45" spans="1:13" s="110" customFormat="1" ht="11.1" customHeight="1" x14ac:dyDescent="0.2">
      <c r="A45" s="422" t="s">
        <v>389</v>
      </c>
      <c r="B45" s="115">
        <v>36919</v>
      </c>
      <c r="C45" s="114">
        <v>20738</v>
      </c>
      <c r="D45" s="114">
        <v>16181</v>
      </c>
      <c r="E45" s="114">
        <v>26700</v>
      </c>
      <c r="F45" s="114">
        <v>10219</v>
      </c>
      <c r="G45" s="114">
        <v>2600</v>
      </c>
      <c r="H45" s="114">
        <v>15818</v>
      </c>
      <c r="I45" s="115">
        <v>4909</v>
      </c>
      <c r="J45" s="114">
        <v>3483</v>
      </c>
      <c r="K45" s="114">
        <v>1426</v>
      </c>
      <c r="L45" s="423">
        <v>1672</v>
      </c>
      <c r="M45" s="424">
        <v>2197</v>
      </c>
    </row>
    <row r="46" spans="1:13" ht="15" customHeight="1" x14ac:dyDescent="0.2">
      <c r="A46" s="422" t="s">
        <v>398</v>
      </c>
      <c r="B46" s="115">
        <v>36758</v>
      </c>
      <c r="C46" s="114">
        <v>20729</v>
      </c>
      <c r="D46" s="114">
        <v>16029</v>
      </c>
      <c r="E46" s="114">
        <v>26595</v>
      </c>
      <c r="F46" s="114">
        <v>10163</v>
      </c>
      <c r="G46" s="114">
        <v>2585</v>
      </c>
      <c r="H46" s="114">
        <v>15767</v>
      </c>
      <c r="I46" s="115">
        <v>4844</v>
      </c>
      <c r="J46" s="114">
        <v>3451</v>
      </c>
      <c r="K46" s="114">
        <v>1393</v>
      </c>
      <c r="L46" s="423">
        <v>2264</v>
      </c>
      <c r="M46" s="424">
        <v>2455</v>
      </c>
    </row>
    <row r="47" spans="1:13" ht="11.1" customHeight="1" x14ac:dyDescent="0.2">
      <c r="A47" s="422" t="s">
        <v>387</v>
      </c>
      <c r="B47" s="115">
        <v>36671</v>
      </c>
      <c r="C47" s="114">
        <v>20649</v>
      </c>
      <c r="D47" s="114">
        <v>16022</v>
      </c>
      <c r="E47" s="114">
        <v>26271</v>
      </c>
      <c r="F47" s="114">
        <v>10400</v>
      </c>
      <c r="G47" s="114">
        <v>2476</v>
      </c>
      <c r="H47" s="114">
        <v>15826</v>
      </c>
      <c r="I47" s="115">
        <v>5052</v>
      </c>
      <c r="J47" s="114">
        <v>3538</v>
      </c>
      <c r="K47" s="114">
        <v>1514</v>
      </c>
      <c r="L47" s="423">
        <v>2386</v>
      </c>
      <c r="M47" s="424">
        <v>2160</v>
      </c>
    </row>
    <row r="48" spans="1:13" ht="11.1" customHeight="1" x14ac:dyDescent="0.2">
      <c r="A48" s="422" t="s">
        <v>388</v>
      </c>
      <c r="B48" s="115">
        <v>37176</v>
      </c>
      <c r="C48" s="114">
        <v>20891</v>
      </c>
      <c r="D48" s="114">
        <v>16285</v>
      </c>
      <c r="E48" s="114">
        <v>26553</v>
      </c>
      <c r="F48" s="114">
        <v>10623</v>
      </c>
      <c r="G48" s="114">
        <v>2697</v>
      </c>
      <c r="H48" s="114">
        <v>15948</v>
      </c>
      <c r="I48" s="115">
        <v>5109</v>
      </c>
      <c r="J48" s="114">
        <v>3500</v>
      </c>
      <c r="K48" s="114">
        <v>1609</v>
      </c>
      <c r="L48" s="423">
        <v>2469</v>
      </c>
      <c r="M48" s="424">
        <v>2051</v>
      </c>
    </row>
    <row r="49" spans="1:17" s="110" customFormat="1" ht="11.1" customHeight="1" x14ac:dyDescent="0.2">
      <c r="A49" s="422" t="s">
        <v>389</v>
      </c>
      <c r="B49" s="115">
        <v>36632</v>
      </c>
      <c r="C49" s="114">
        <v>20583</v>
      </c>
      <c r="D49" s="114">
        <v>16049</v>
      </c>
      <c r="E49" s="114">
        <v>26172</v>
      </c>
      <c r="F49" s="114">
        <v>10460</v>
      </c>
      <c r="G49" s="114">
        <v>2657</v>
      </c>
      <c r="H49" s="114">
        <v>15715</v>
      </c>
      <c r="I49" s="115">
        <v>5044</v>
      </c>
      <c r="J49" s="114">
        <v>3442</v>
      </c>
      <c r="K49" s="114">
        <v>1602</v>
      </c>
      <c r="L49" s="423">
        <v>1544</v>
      </c>
      <c r="M49" s="424">
        <v>2173</v>
      </c>
    </row>
    <row r="50" spans="1:17" ht="15" customHeight="1" x14ac:dyDescent="0.2">
      <c r="A50" s="422" t="s">
        <v>399</v>
      </c>
      <c r="B50" s="143">
        <v>36485</v>
      </c>
      <c r="C50" s="144">
        <v>20584</v>
      </c>
      <c r="D50" s="144">
        <v>15901</v>
      </c>
      <c r="E50" s="144">
        <v>25958</v>
      </c>
      <c r="F50" s="144">
        <v>10527</v>
      </c>
      <c r="G50" s="144">
        <v>2589</v>
      </c>
      <c r="H50" s="144">
        <v>15676</v>
      </c>
      <c r="I50" s="143">
        <v>4846</v>
      </c>
      <c r="J50" s="144">
        <v>3317</v>
      </c>
      <c r="K50" s="144">
        <v>1529</v>
      </c>
      <c r="L50" s="426">
        <v>2354</v>
      </c>
      <c r="M50" s="427">
        <v>2499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-0.74269546765329997</v>
      </c>
      <c r="C6" s="480">
        <f>'Tabelle 3.3'!J11</f>
        <v>4.1288191577208921E-2</v>
      </c>
      <c r="D6" s="481">
        <f t="shared" ref="D6:E9" si="0">IF(OR(AND(B6&gt;=-50,B6&lt;=50),ISNUMBER(B6)=FALSE),B6,"")</f>
        <v>-0.74269546765329997</v>
      </c>
      <c r="E6" s="481">
        <f t="shared" si="0"/>
        <v>4.1288191577208921E-2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-0.74269546765329997</v>
      </c>
      <c r="C14" s="480">
        <f>'Tabelle 3.3'!J11</f>
        <v>4.1288191577208921E-2</v>
      </c>
      <c r="D14" s="481">
        <f>IF(OR(AND(B14&gt;=-50,B14&lt;=50),ISNUMBER(B14)=FALSE),B14,"")</f>
        <v>-0.74269546765329997</v>
      </c>
      <c r="E14" s="481">
        <f>IF(OR(AND(C14&gt;=-50,C14&lt;=50),ISNUMBER(C14)=FALSE),C14,"")</f>
        <v>4.1288191577208921E-2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-3.6923076923076925</v>
      </c>
      <c r="C15" s="480">
        <f>'Tabelle 3.3'!J12</f>
        <v>-4.4585987261146496</v>
      </c>
      <c r="D15" s="481">
        <f t="shared" ref="D15:E45" si="3">IF(OR(AND(B15&gt;=-50,B15&lt;=50),ISNUMBER(B15)=FALSE),B15,"")</f>
        <v>-3.6923076923076925</v>
      </c>
      <c r="E15" s="481">
        <f t="shared" si="3"/>
        <v>-4.4585987261146496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-9.904793719726074</v>
      </c>
      <c r="C16" s="480">
        <f>'Tabelle 3.3'!J13</f>
        <v>-2.1739130434782608</v>
      </c>
      <c r="D16" s="481">
        <f t="shared" si="3"/>
        <v>-9.904793719726074</v>
      </c>
      <c r="E16" s="481">
        <f t="shared" si="3"/>
        <v>-2.1739130434782608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0.72399527186761226</v>
      </c>
      <c r="C17" s="480">
        <f>'Tabelle 3.3'!J14</f>
        <v>6.367924528301887</v>
      </c>
      <c r="D17" s="481">
        <f t="shared" si="3"/>
        <v>0.72399527186761226</v>
      </c>
      <c r="E17" s="481">
        <f t="shared" si="3"/>
        <v>6.367924528301887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-1.3171225937183384</v>
      </c>
      <c r="C18" s="480">
        <f>'Tabelle 3.3'!J15</f>
        <v>0</v>
      </c>
      <c r="D18" s="481">
        <f t="shared" si="3"/>
        <v>-1.3171225937183384</v>
      </c>
      <c r="E18" s="481">
        <f t="shared" si="3"/>
        <v>0</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-0.24737167594310452</v>
      </c>
      <c r="C19" s="480">
        <f>'Tabelle 3.3'!J16</f>
        <v>13.740458015267176</v>
      </c>
      <c r="D19" s="481">
        <f t="shared" si="3"/>
        <v>-0.24737167594310452</v>
      </c>
      <c r="E19" s="481">
        <f t="shared" si="3"/>
        <v>13.740458015267176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2.4866225999370477</v>
      </c>
      <c r="C20" s="480">
        <f>'Tabelle 3.3'!J17</f>
        <v>17.307692307692307</v>
      </c>
      <c r="D20" s="481">
        <f t="shared" si="3"/>
        <v>2.4866225999370477</v>
      </c>
      <c r="E20" s="481">
        <f t="shared" si="3"/>
        <v>17.307692307692307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0.38799793067770305</v>
      </c>
      <c r="C21" s="480">
        <f>'Tabelle 3.3'!J18</f>
        <v>4.0254237288135597</v>
      </c>
      <c r="D21" s="481">
        <f t="shared" si="3"/>
        <v>0.38799793067770305</v>
      </c>
      <c r="E21" s="481">
        <f t="shared" si="3"/>
        <v>4.0254237288135597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0.80171031533939074</v>
      </c>
      <c r="C22" s="480">
        <f>'Tabelle 3.3'!J19</f>
        <v>-2.6957637997432604</v>
      </c>
      <c r="D22" s="481">
        <f t="shared" si="3"/>
        <v>0.80171031533939074</v>
      </c>
      <c r="E22" s="481">
        <f t="shared" si="3"/>
        <v>-2.6957637997432604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1.4215080346106304</v>
      </c>
      <c r="C23" s="480">
        <f>'Tabelle 3.3'!J20</f>
        <v>2.3166023166023164</v>
      </c>
      <c r="D23" s="481">
        <f t="shared" si="3"/>
        <v>1.4215080346106304</v>
      </c>
      <c r="E23" s="481">
        <f t="shared" si="3"/>
        <v>2.3166023166023164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-0.48176187198898829</v>
      </c>
      <c r="C24" s="480">
        <f>'Tabelle 3.3'!J21</f>
        <v>-0.64308681672025725</v>
      </c>
      <c r="D24" s="481">
        <f t="shared" si="3"/>
        <v>-0.48176187198898829</v>
      </c>
      <c r="E24" s="481">
        <f t="shared" si="3"/>
        <v>-0.64308681672025725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9.4674556213017755</v>
      </c>
      <c r="C25" s="480">
        <f>'Tabelle 3.3'!J22</f>
        <v>-8.5106382978723403</v>
      </c>
      <c r="D25" s="481">
        <f t="shared" si="3"/>
        <v>9.4674556213017755</v>
      </c>
      <c r="E25" s="481">
        <f t="shared" si="3"/>
        <v>-8.5106382978723403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6.9767441860465116</v>
      </c>
      <c r="C26" s="480">
        <f>'Tabelle 3.3'!J23</f>
        <v>0</v>
      </c>
      <c r="D26" s="481">
        <f t="shared" si="3"/>
        <v>6.9767441860465116</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2.8645833333333335</v>
      </c>
      <c r="C27" s="480">
        <f>'Tabelle 3.3'!J24</f>
        <v>18.333333333333332</v>
      </c>
      <c r="D27" s="481">
        <f t="shared" si="3"/>
        <v>2.8645833333333335</v>
      </c>
      <c r="E27" s="481">
        <f t="shared" si="3"/>
        <v>18.333333333333332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-1.2079378774805867</v>
      </c>
      <c r="C28" s="480">
        <f>'Tabelle 3.3'!J25</f>
        <v>5.1575931232091694</v>
      </c>
      <c r="D28" s="481">
        <f t="shared" si="3"/>
        <v>-1.2079378774805867</v>
      </c>
      <c r="E28" s="481">
        <f t="shared" si="3"/>
        <v>5.1575931232091694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75.675675675675677</v>
      </c>
      <c r="C29" s="480">
        <f>'Tabelle 3.3'!J26</f>
        <v>-66.666666666666671</v>
      </c>
      <c r="D29" s="481" t="str">
        <f t="shared" si="3"/>
        <v/>
      </c>
      <c r="E29" s="481" t="str">
        <f t="shared" si="3"/>
        <v/>
      </c>
      <c r="F29" s="476" t="str">
        <f t="shared" si="4"/>
        <v>&gt; 50</v>
      </c>
      <c r="G29" s="476" t="str">
        <f t="shared" si="4"/>
        <v>&lt; -50</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4.1384231180877631</v>
      </c>
      <c r="C30" s="480">
        <f>'Tabelle 3.3'!J27</f>
        <v>-7.9646017699115044</v>
      </c>
      <c r="D30" s="481">
        <f t="shared" si="3"/>
        <v>4.1384231180877631</v>
      </c>
      <c r="E30" s="481">
        <f t="shared" si="3"/>
        <v>-7.9646017699115044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4.918032786885246</v>
      </c>
      <c r="C31" s="480">
        <f>'Tabelle 3.3'!J28</f>
        <v>-13.432835820895523</v>
      </c>
      <c r="D31" s="481">
        <f t="shared" si="3"/>
        <v>4.918032786885246</v>
      </c>
      <c r="E31" s="481">
        <f t="shared" si="3"/>
        <v>-13.432835820895523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2.9742765273311895</v>
      </c>
      <c r="C32" s="480">
        <f>'Tabelle 3.3'!J29</f>
        <v>-4.9056603773584904</v>
      </c>
      <c r="D32" s="481">
        <f t="shared" si="3"/>
        <v>2.9742765273311895</v>
      </c>
      <c r="E32" s="481">
        <f t="shared" si="3"/>
        <v>-4.9056603773584904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-3.8372985418265539</v>
      </c>
      <c r="C33" s="480">
        <f>'Tabelle 3.3'!J30</f>
        <v>-3.3333333333333335</v>
      </c>
      <c r="D33" s="481">
        <f t="shared" si="3"/>
        <v>-3.8372985418265539</v>
      </c>
      <c r="E33" s="481">
        <f t="shared" si="3"/>
        <v>-3.3333333333333335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1.8639328984156571</v>
      </c>
      <c r="C34" s="480">
        <f>'Tabelle 3.3'!J31</f>
        <v>-8.5308056872037916</v>
      </c>
      <c r="D34" s="481">
        <f t="shared" si="3"/>
        <v>1.8639328984156571</v>
      </c>
      <c r="E34" s="481">
        <f t="shared" si="3"/>
        <v>-8.5308056872037916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-3.6923076923076925</v>
      </c>
      <c r="C37" s="480">
        <f>'Tabelle 3.3'!J34</f>
        <v>-4.4585987261146496</v>
      </c>
      <c r="D37" s="481">
        <f t="shared" si="3"/>
        <v>-3.6923076923076925</v>
      </c>
      <c r="E37" s="481">
        <f t="shared" si="3"/>
        <v>-4.4585987261146496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-3.1827206545935862</v>
      </c>
      <c r="C38" s="480">
        <f>'Tabelle 3.3'!J35</f>
        <v>4.7770700636942678</v>
      </c>
      <c r="D38" s="481">
        <f t="shared" si="3"/>
        <v>-3.1827206545935862</v>
      </c>
      <c r="E38" s="481">
        <f t="shared" si="3"/>
        <v>4.7770700636942678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1.523849285043315</v>
      </c>
      <c r="C39" s="480">
        <f>'Tabelle 3.3'!J36</f>
        <v>-0.96128170894526033</v>
      </c>
      <c r="D39" s="481">
        <f t="shared" si="3"/>
        <v>1.523849285043315</v>
      </c>
      <c r="E39" s="481">
        <f t="shared" si="3"/>
        <v>-0.96128170894526033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1.523849285043315</v>
      </c>
      <c r="C45" s="480">
        <f>'Tabelle 3.3'!J36</f>
        <v>-0.96128170894526033</v>
      </c>
      <c r="D45" s="481">
        <f t="shared" si="3"/>
        <v>1.523849285043315</v>
      </c>
      <c r="E45" s="481">
        <f t="shared" si="3"/>
        <v>-0.96128170894526033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35891</v>
      </c>
      <c r="C51" s="487">
        <v>4480</v>
      </c>
      <c r="D51" s="487">
        <v>1170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36565</v>
      </c>
      <c r="C52" s="487">
        <v>4451</v>
      </c>
      <c r="D52" s="487">
        <v>1245</v>
      </c>
      <c r="E52" s="488">
        <f t="shared" ref="E52:G70" si="11">IF($A$51=37802,IF(COUNTBLANK(B$51:B$70)&gt;0,#N/A,B52/B$51*100),IF(COUNTBLANK(B$51:B$75)&gt;0,#N/A,B52/B$51*100))</f>
        <v>101.87790811066841</v>
      </c>
      <c r="F52" s="488">
        <f t="shared" si="11"/>
        <v>99.352678571428584</v>
      </c>
      <c r="G52" s="488">
        <f t="shared" si="11"/>
        <v>106.41025641025641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36833</v>
      </c>
      <c r="C53" s="487">
        <v>4426</v>
      </c>
      <c r="D53" s="487">
        <v>1313</v>
      </c>
      <c r="E53" s="488">
        <f t="shared" si="11"/>
        <v>102.62461341283331</v>
      </c>
      <c r="F53" s="488">
        <f t="shared" si="11"/>
        <v>98.794642857142861</v>
      </c>
      <c r="G53" s="488">
        <f t="shared" si="11"/>
        <v>112.22222222222223</v>
      </c>
      <c r="H53" s="489">
        <f>IF(ISERROR(L53)=TRUE,IF(MONTH(A53)=MONTH(MAX(A$51:A$75)),A53,""),"")</f>
        <v>41883</v>
      </c>
      <c r="I53" s="488">
        <f t="shared" si="12"/>
        <v>102.62461341283331</v>
      </c>
      <c r="J53" s="488">
        <f t="shared" si="10"/>
        <v>98.794642857142861</v>
      </c>
      <c r="K53" s="488">
        <f t="shared" si="10"/>
        <v>112.22222222222223</v>
      </c>
      <c r="L53" s="488" t="e">
        <f t="shared" si="13"/>
        <v>#N/A</v>
      </c>
    </row>
    <row r="54" spans="1:14" ht="15" customHeight="1" x14ac:dyDescent="0.2">
      <c r="A54" s="490" t="s">
        <v>462</v>
      </c>
      <c r="B54" s="487">
        <v>35956</v>
      </c>
      <c r="C54" s="487">
        <v>4395</v>
      </c>
      <c r="D54" s="487">
        <v>1255</v>
      </c>
      <c r="E54" s="488">
        <f t="shared" si="11"/>
        <v>100.18110389791313</v>
      </c>
      <c r="F54" s="488">
        <f t="shared" si="11"/>
        <v>98.102678571428569</v>
      </c>
      <c r="G54" s="488">
        <f t="shared" si="11"/>
        <v>107.26495726495726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35995</v>
      </c>
      <c r="C55" s="487">
        <v>4220</v>
      </c>
      <c r="D55" s="487">
        <v>1177</v>
      </c>
      <c r="E55" s="488">
        <f t="shared" si="11"/>
        <v>100.28976623666099</v>
      </c>
      <c r="F55" s="488">
        <f t="shared" si="11"/>
        <v>94.196428571428569</v>
      </c>
      <c r="G55" s="488">
        <f t="shared" si="11"/>
        <v>100.59829059829059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36442</v>
      </c>
      <c r="C56" s="487">
        <v>3757</v>
      </c>
      <c r="D56" s="487">
        <v>1108</v>
      </c>
      <c r="E56" s="488">
        <f t="shared" si="11"/>
        <v>101.53520381154051</v>
      </c>
      <c r="F56" s="488">
        <f t="shared" si="11"/>
        <v>83.861607142857139</v>
      </c>
      <c r="G56" s="488">
        <f t="shared" si="11"/>
        <v>94.700854700854691</v>
      </c>
      <c r="H56" s="489" t="str">
        <f t="shared" si="14"/>
        <v/>
      </c>
      <c r="I56" s="488" t="str">
        <f t="shared" si="12"/>
        <v/>
      </c>
      <c r="J56" s="488" t="str">
        <f t="shared" si="10"/>
        <v/>
      </c>
      <c r="K56" s="488" t="str">
        <f t="shared" si="10"/>
        <v/>
      </c>
      <c r="L56" s="488" t="e">
        <f t="shared" si="13"/>
        <v>#N/A</v>
      </c>
    </row>
    <row r="57" spans="1:14" ht="15" customHeight="1" x14ac:dyDescent="0.2">
      <c r="A57" s="490">
        <v>42248</v>
      </c>
      <c r="B57" s="487">
        <v>36752</v>
      </c>
      <c r="C57" s="487">
        <v>3729</v>
      </c>
      <c r="D57" s="487">
        <v>1122</v>
      </c>
      <c r="E57" s="488">
        <f t="shared" si="11"/>
        <v>102.3989300938954</v>
      </c>
      <c r="F57" s="488">
        <f t="shared" si="11"/>
        <v>83.236607142857139</v>
      </c>
      <c r="G57" s="488">
        <f t="shared" si="11"/>
        <v>95.897435897435898</v>
      </c>
      <c r="H57" s="489">
        <f t="shared" si="14"/>
        <v>42248</v>
      </c>
      <c r="I57" s="488">
        <f t="shared" si="12"/>
        <v>102.3989300938954</v>
      </c>
      <c r="J57" s="488">
        <f t="shared" si="10"/>
        <v>83.236607142857139</v>
      </c>
      <c r="K57" s="488">
        <f t="shared" si="10"/>
        <v>95.897435897435898</v>
      </c>
      <c r="L57" s="488" t="e">
        <f t="shared" si="13"/>
        <v>#N/A</v>
      </c>
    </row>
    <row r="58" spans="1:14" ht="15" customHeight="1" x14ac:dyDescent="0.2">
      <c r="A58" s="490" t="s">
        <v>465</v>
      </c>
      <c r="B58" s="487">
        <v>36145</v>
      </c>
      <c r="C58" s="487">
        <v>3717</v>
      </c>
      <c r="D58" s="487">
        <v>1120</v>
      </c>
      <c r="E58" s="488">
        <f t="shared" si="11"/>
        <v>100.70769830876823</v>
      </c>
      <c r="F58" s="488">
        <f t="shared" si="11"/>
        <v>82.96875</v>
      </c>
      <c r="G58" s="488">
        <f t="shared" si="11"/>
        <v>95.726495726495727</v>
      </c>
      <c r="H58" s="489" t="str">
        <f t="shared" si="14"/>
        <v/>
      </c>
      <c r="I58" s="488" t="str">
        <f t="shared" si="12"/>
        <v/>
      </c>
      <c r="J58" s="488" t="str">
        <f t="shared" si="10"/>
        <v/>
      </c>
      <c r="K58" s="488" t="str">
        <f t="shared" si="10"/>
        <v/>
      </c>
      <c r="L58" s="488" t="e">
        <f t="shared" si="13"/>
        <v>#N/A</v>
      </c>
    </row>
    <row r="59" spans="1:14" ht="15" customHeight="1" x14ac:dyDescent="0.2">
      <c r="A59" s="490" t="s">
        <v>466</v>
      </c>
      <c r="B59" s="487">
        <v>36195</v>
      </c>
      <c r="C59" s="487">
        <v>3738</v>
      </c>
      <c r="D59" s="487">
        <v>1103</v>
      </c>
      <c r="E59" s="488">
        <f t="shared" si="11"/>
        <v>100.84700899947062</v>
      </c>
      <c r="F59" s="488">
        <f t="shared" si="11"/>
        <v>83.4375</v>
      </c>
      <c r="G59" s="488">
        <f t="shared" si="11"/>
        <v>94.273504273504273</v>
      </c>
      <c r="H59" s="489" t="str">
        <f t="shared" si="14"/>
        <v/>
      </c>
      <c r="I59" s="488" t="str">
        <f t="shared" si="12"/>
        <v/>
      </c>
      <c r="J59" s="488" t="str">
        <f t="shared" si="10"/>
        <v/>
      </c>
      <c r="K59" s="488" t="str">
        <f t="shared" si="10"/>
        <v/>
      </c>
      <c r="L59" s="488" t="e">
        <f t="shared" si="13"/>
        <v>#N/A</v>
      </c>
    </row>
    <row r="60" spans="1:14" ht="15" customHeight="1" x14ac:dyDescent="0.2">
      <c r="A60" s="490" t="s">
        <v>467</v>
      </c>
      <c r="B60" s="487">
        <v>36389</v>
      </c>
      <c r="C60" s="487">
        <v>3553</v>
      </c>
      <c r="D60" s="487">
        <v>1142</v>
      </c>
      <c r="E60" s="488">
        <f t="shared" si="11"/>
        <v>101.38753447939595</v>
      </c>
      <c r="F60" s="488">
        <f t="shared" si="11"/>
        <v>79.308035714285722</v>
      </c>
      <c r="G60" s="488">
        <f t="shared" si="11"/>
        <v>97.606837606837601</v>
      </c>
      <c r="H60" s="489" t="str">
        <f t="shared" si="14"/>
        <v/>
      </c>
      <c r="I60" s="488" t="str">
        <f t="shared" si="12"/>
        <v/>
      </c>
      <c r="J60" s="488" t="str">
        <f t="shared" si="10"/>
        <v/>
      </c>
      <c r="K60" s="488" t="str">
        <f t="shared" si="10"/>
        <v/>
      </c>
      <c r="L60" s="488" t="e">
        <f t="shared" si="13"/>
        <v>#N/A</v>
      </c>
    </row>
    <row r="61" spans="1:14" ht="15" customHeight="1" x14ac:dyDescent="0.2">
      <c r="A61" s="490">
        <v>42614</v>
      </c>
      <c r="B61" s="487">
        <v>36839</v>
      </c>
      <c r="C61" s="487">
        <v>3567</v>
      </c>
      <c r="D61" s="487">
        <v>1144</v>
      </c>
      <c r="E61" s="488">
        <f t="shared" si="11"/>
        <v>102.64133069571758</v>
      </c>
      <c r="F61" s="488">
        <f t="shared" si="11"/>
        <v>79.620535714285708</v>
      </c>
      <c r="G61" s="488">
        <f t="shared" si="11"/>
        <v>97.777777777777771</v>
      </c>
      <c r="H61" s="489">
        <f t="shared" si="14"/>
        <v>42614</v>
      </c>
      <c r="I61" s="488">
        <f t="shared" si="12"/>
        <v>102.64133069571758</v>
      </c>
      <c r="J61" s="488">
        <f t="shared" si="10"/>
        <v>79.620535714285708</v>
      </c>
      <c r="K61" s="488">
        <f t="shared" si="10"/>
        <v>97.777777777777771</v>
      </c>
      <c r="L61" s="488" t="e">
        <f t="shared" si="13"/>
        <v>#N/A</v>
      </c>
    </row>
    <row r="62" spans="1:14" ht="15" customHeight="1" x14ac:dyDescent="0.2">
      <c r="A62" s="490" t="s">
        <v>468</v>
      </c>
      <c r="B62" s="487">
        <v>36217</v>
      </c>
      <c r="C62" s="487">
        <v>3449</v>
      </c>
      <c r="D62" s="487">
        <v>1142</v>
      </c>
      <c r="E62" s="488">
        <f t="shared" si="11"/>
        <v>100.90830570337968</v>
      </c>
      <c r="F62" s="488">
        <f t="shared" si="11"/>
        <v>76.986607142857139</v>
      </c>
      <c r="G62" s="488">
        <f t="shared" si="11"/>
        <v>97.606837606837601</v>
      </c>
      <c r="H62" s="489" t="str">
        <f t="shared" si="14"/>
        <v/>
      </c>
      <c r="I62" s="488" t="str">
        <f t="shared" si="12"/>
        <v/>
      </c>
      <c r="J62" s="488" t="str">
        <f t="shared" si="10"/>
        <v/>
      </c>
      <c r="K62" s="488" t="str">
        <f t="shared" si="10"/>
        <v/>
      </c>
      <c r="L62" s="488" t="e">
        <f t="shared" si="13"/>
        <v>#N/A</v>
      </c>
    </row>
    <row r="63" spans="1:14" ht="15" customHeight="1" x14ac:dyDescent="0.2">
      <c r="A63" s="490" t="s">
        <v>469</v>
      </c>
      <c r="B63" s="487">
        <v>36145</v>
      </c>
      <c r="C63" s="487">
        <v>3516</v>
      </c>
      <c r="D63" s="487">
        <v>1138</v>
      </c>
      <c r="E63" s="488">
        <f t="shared" si="11"/>
        <v>100.70769830876823</v>
      </c>
      <c r="F63" s="488">
        <f t="shared" si="11"/>
        <v>78.482142857142861</v>
      </c>
      <c r="G63" s="488">
        <f t="shared" si="11"/>
        <v>97.26495726495726</v>
      </c>
      <c r="H63" s="489" t="str">
        <f t="shared" si="14"/>
        <v/>
      </c>
      <c r="I63" s="488" t="str">
        <f t="shared" si="12"/>
        <v/>
      </c>
      <c r="J63" s="488" t="str">
        <f t="shared" si="10"/>
        <v/>
      </c>
      <c r="K63" s="488" t="str">
        <f t="shared" si="10"/>
        <v/>
      </c>
      <c r="L63" s="488" t="e">
        <f t="shared" si="13"/>
        <v>#N/A</v>
      </c>
    </row>
    <row r="64" spans="1:14" ht="15" customHeight="1" x14ac:dyDescent="0.2">
      <c r="A64" s="490" t="s">
        <v>470</v>
      </c>
      <c r="B64" s="487">
        <v>36721</v>
      </c>
      <c r="C64" s="487">
        <v>3560</v>
      </c>
      <c r="D64" s="487">
        <v>1263</v>
      </c>
      <c r="E64" s="488">
        <f t="shared" si="11"/>
        <v>102.31255746565992</v>
      </c>
      <c r="F64" s="488">
        <f t="shared" si="11"/>
        <v>79.464285714285708</v>
      </c>
      <c r="G64" s="488">
        <f t="shared" si="11"/>
        <v>107.94871794871794</v>
      </c>
      <c r="H64" s="489" t="str">
        <f t="shared" si="14"/>
        <v/>
      </c>
      <c r="I64" s="488" t="str">
        <f t="shared" si="12"/>
        <v/>
      </c>
      <c r="J64" s="488" t="str">
        <f t="shared" si="10"/>
        <v/>
      </c>
      <c r="K64" s="488" t="str">
        <f t="shared" si="10"/>
        <v/>
      </c>
      <c r="L64" s="488" t="e">
        <f t="shared" si="13"/>
        <v>#N/A</v>
      </c>
    </row>
    <row r="65" spans="1:12" ht="15" customHeight="1" x14ac:dyDescent="0.2">
      <c r="A65" s="490">
        <v>42979</v>
      </c>
      <c r="B65" s="487">
        <v>37176</v>
      </c>
      <c r="C65" s="487">
        <v>3555</v>
      </c>
      <c r="D65" s="487">
        <v>1309</v>
      </c>
      <c r="E65" s="488">
        <f t="shared" si="11"/>
        <v>103.58028475105179</v>
      </c>
      <c r="F65" s="488">
        <f t="shared" si="11"/>
        <v>79.352678571428569</v>
      </c>
      <c r="G65" s="488">
        <f t="shared" si="11"/>
        <v>111.88034188034189</v>
      </c>
      <c r="H65" s="489">
        <f t="shared" si="14"/>
        <v>42979</v>
      </c>
      <c r="I65" s="488">
        <f t="shared" si="12"/>
        <v>103.58028475105179</v>
      </c>
      <c r="J65" s="488">
        <f t="shared" si="10"/>
        <v>79.352678571428569</v>
      </c>
      <c r="K65" s="488">
        <f t="shared" si="10"/>
        <v>111.88034188034189</v>
      </c>
      <c r="L65" s="488" t="e">
        <f t="shared" si="13"/>
        <v>#N/A</v>
      </c>
    </row>
    <row r="66" spans="1:12" ht="15" customHeight="1" x14ac:dyDescent="0.2">
      <c r="A66" s="490" t="s">
        <v>471</v>
      </c>
      <c r="B66" s="487">
        <v>36703</v>
      </c>
      <c r="C66" s="487">
        <v>3458</v>
      </c>
      <c r="D66" s="487">
        <v>1265</v>
      </c>
      <c r="E66" s="488">
        <f t="shared" si="11"/>
        <v>102.26240561700706</v>
      </c>
      <c r="F66" s="488">
        <f t="shared" si="11"/>
        <v>77.1875</v>
      </c>
      <c r="G66" s="488">
        <f t="shared" si="11"/>
        <v>108.11965811965811</v>
      </c>
      <c r="H66" s="489" t="str">
        <f t="shared" si="14"/>
        <v/>
      </c>
      <c r="I66" s="488" t="str">
        <f t="shared" si="12"/>
        <v/>
      </c>
      <c r="J66" s="488" t="str">
        <f t="shared" si="10"/>
        <v/>
      </c>
      <c r="K66" s="488" t="str">
        <f t="shared" si="10"/>
        <v/>
      </c>
      <c r="L66" s="488" t="e">
        <f t="shared" si="13"/>
        <v>#N/A</v>
      </c>
    </row>
    <row r="67" spans="1:12" ht="15" customHeight="1" x14ac:dyDescent="0.2">
      <c r="A67" s="490" t="s">
        <v>472</v>
      </c>
      <c r="B67" s="487">
        <v>36591</v>
      </c>
      <c r="C67" s="487">
        <v>3431</v>
      </c>
      <c r="D67" s="487">
        <v>1258</v>
      </c>
      <c r="E67" s="488">
        <f t="shared" si="11"/>
        <v>101.95034966983367</v>
      </c>
      <c r="F67" s="488">
        <f t="shared" si="11"/>
        <v>76.584821428571431</v>
      </c>
      <c r="G67" s="488">
        <f t="shared" si="11"/>
        <v>107.52136752136752</v>
      </c>
      <c r="H67" s="489" t="str">
        <f t="shared" si="14"/>
        <v/>
      </c>
      <c r="I67" s="488" t="str">
        <f t="shared" si="12"/>
        <v/>
      </c>
      <c r="J67" s="488" t="str">
        <f t="shared" si="12"/>
        <v/>
      </c>
      <c r="K67" s="488" t="str">
        <f t="shared" si="12"/>
        <v/>
      </c>
      <c r="L67" s="488" t="e">
        <f t="shared" si="13"/>
        <v>#N/A</v>
      </c>
    </row>
    <row r="68" spans="1:12" ht="15" customHeight="1" x14ac:dyDescent="0.2">
      <c r="A68" s="490" t="s">
        <v>473</v>
      </c>
      <c r="B68" s="487">
        <v>37045</v>
      </c>
      <c r="C68" s="487">
        <v>3582</v>
      </c>
      <c r="D68" s="487">
        <v>1363</v>
      </c>
      <c r="E68" s="488">
        <f t="shared" si="11"/>
        <v>103.21529074141149</v>
      </c>
      <c r="F68" s="488">
        <f t="shared" si="11"/>
        <v>79.955357142857139</v>
      </c>
      <c r="G68" s="488">
        <f t="shared" si="11"/>
        <v>116.4957264957265</v>
      </c>
      <c r="H68" s="489" t="str">
        <f t="shared" si="14"/>
        <v/>
      </c>
      <c r="I68" s="488" t="str">
        <f t="shared" si="12"/>
        <v/>
      </c>
      <c r="J68" s="488" t="str">
        <f t="shared" si="12"/>
        <v/>
      </c>
      <c r="K68" s="488" t="str">
        <f t="shared" si="12"/>
        <v/>
      </c>
      <c r="L68" s="488" t="e">
        <f t="shared" si="13"/>
        <v>#N/A</v>
      </c>
    </row>
    <row r="69" spans="1:12" ht="15" customHeight="1" x14ac:dyDescent="0.2">
      <c r="A69" s="490">
        <v>43344</v>
      </c>
      <c r="B69" s="487">
        <v>37454</v>
      </c>
      <c r="C69" s="487">
        <v>3470</v>
      </c>
      <c r="D69" s="487">
        <v>1455</v>
      </c>
      <c r="E69" s="488">
        <f t="shared" si="11"/>
        <v>104.35485219135717</v>
      </c>
      <c r="F69" s="488">
        <f t="shared" si="11"/>
        <v>77.455357142857139</v>
      </c>
      <c r="G69" s="488">
        <f t="shared" si="11"/>
        <v>124.35897435897436</v>
      </c>
      <c r="H69" s="489">
        <f t="shared" si="14"/>
        <v>43344</v>
      </c>
      <c r="I69" s="488">
        <f t="shared" si="12"/>
        <v>104.35485219135717</v>
      </c>
      <c r="J69" s="488">
        <f t="shared" si="12"/>
        <v>77.455357142857139</v>
      </c>
      <c r="K69" s="488">
        <f t="shared" si="12"/>
        <v>124.35897435897436</v>
      </c>
      <c r="L69" s="488" t="e">
        <f t="shared" si="13"/>
        <v>#N/A</v>
      </c>
    </row>
    <row r="70" spans="1:12" ht="15" customHeight="1" x14ac:dyDescent="0.2">
      <c r="A70" s="490" t="s">
        <v>474</v>
      </c>
      <c r="B70" s="487">
        <v>36919</v>
      </c>
      <c r="C70" s="487">
        <v>3483</v>
      </c>
      <c r="D70" s="487">
        <v>1426</v>
      </c>
      <c r="E70" s="488">
        <f t="shared" si="11"/>
        <v>102.86422780084143</v>
      </c>
      <c r="F70" s="488">
        <f t="shared" si="11"/>
        <v>77.745535714285722</v>
      </c>
      <c r="G70" s="488">
        <f t="shared" si="11"/>
        <v>121.88034188034189</v>
      </c>
      <c r="H70" s="489" t="str">
        <f t="shared" si="14"/>
        <v/>
      </c>
      <c r="I70" s="488" t="str">
        <f t="shared" si="12"/>
        <v/>
      </c>
      <c r="J70" s="488" t="str">
        <f t="shared" si="12"/>
        <v/>
      </c>
      <c r="K70" s="488" t="str">
        <f t="shared" si="12"/>
        <v/>
      </c>
      <c r="L70" s="488" t="e">
        <f t="shared" si="13"/>
        <v>#N/A</v>
      </c>
    </row>
    <row r="71" spans="1:12" ht="15" customHeight="1" x14ac:dyDescent="0.2">
      <c r="A71" s="490" t="s">
        <v>475</v>
      </c>
      <c r="B71" s="487">
        <v>36758</v>
      </c>
      <c r="C71" s="487">
        <v>3451</v>
      </c>
      <c r="D71" s="487">
        <v>1393</v>
      </c>
      <c r="E71" s="491">
        <f t="shared" ref="E71:G75" si="15">IF($A$51=37802,IF(COUNTBLANK(B$51:B$70)&gt;0,#N/A,IF(ISBLANK(B71)=FALSE,B71/B$51*100,#N/A)),IF(COUNTBLANK(B$51:B$75)&gt;0,#N/A,B71/B$51*100))</f>
        <v>102.41564737677969</v>
      </c>
      <c r="F71" s="491">
        <f t="shared" si="15"/>
        <v>77.03125</v>
      </c>
      <c r="G71" s="491">
        <f t="shared" si="15"/>
        <v>119.05982905982906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36671</v>
      </c>
      <c r="C72" s="487">
        <v>3538</v>
      </c>
      <c r="D72" s="487">
        <v>1514</v>
      </c>
      <c r="E72" s="491">
        <f t="shared" si="15"/>
        <v>102.17324677495752</v>
      </c>
      <c r="F72" s="491">
        <f t="shared" si="15"/>
        <v>78.973214285714292</v>
      </c>
      <c r="G72" s="491">
        <f t="shared" si="15"/>
        <v>129.40170940170941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37176</v>
      </c>
      <c r="C73" s="487">
        <v>3500</v>
      </c>
      <c r="D73" s="487">
        <v>1609</v>
      </c>
      <c r="E73" s="491">
        <f t="shared" si="15"/>
        <v>103.58028475105179</v>
      </c>
      <c r="F73" s="491">
        <f t="shared" si="15"/>
        <v>78.125</v>
      </c>
      <c r="G73" s="491">
        <f t="shared" si="15"/>
        <v>137.52136752136752</v>
      </c>
      <c r="H73" s="492">
        <f>IF(A$51=37802,IF(ISERROR(L73)=TRUE,IF(ISBLANK(A73)=FALSE,IF(MONTH(A73)=MONTH(MAX(A$51:A$75)),A73,""),""),""),IF(ISERROR(L73)=TRUE,IF(MONTH(A73)=MONTH(MAX(A$51:A$75)),A73,""),""))</f>
        <v>43709</v>
      </c>
      <c r="I73" s="488">
        <f t="shared" si="12"/>
        <v>103.58028475105179</v>
      </c>
      <c r="J73" s="488">
        <f t="shared" si="12"/>
        <v>78.125</v>
      </c>
      <c r="K73" s="488">
        <f t="shared" si="12"/>
        <v>137.52136752136752</v>
      </c>
      <c r="L73" s="488" t="e">
        <f t="shared" si="13"/>
        <v>#N/A</v>
      </c>
    </row>
    <row r="74" spans="1:12" ht="15" customHeight="1" x14ac:dyDescent="0.2">
      <c r="A74" s="490" t="s">
        <v>477</v>
      </c>
      <c r="B74" s="487">
        <v>36632</v>
      </c>
      <c r="C74" s="487">
        <v>3442</v>
      </c>
      <c r="D74" s="487">
        <v>1602</v>
      </c>
      <c r="E74" s="491">
        <f t="shared" si="15"/>
        <v>102.06458443620963</v>
      </c>
      <c r="F74" s="491">
        <f t="shared" si="15"/>
        <v>76.830357142857139</v>
      </c>
      <c r="G74" s="491">
        <f t="shared" si="15"/>
        <v>136.92307692307693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36485</v>
      </c>
      <c r="C75" s="493">
        <v>3317</v>
      </c>
      <c r="D75" s="493">
        <v>1529</v>
      </c>
      <c r="E75" s="491">
        <f t="shared" si="15"/>
        <v>101.65501100554457</v>
      </c>
      <c r="F75" s="491">
        <f t="shared" si="15"/>
        <v>74.040178571428569</v>
      </c>
      <c r="G75" s="491">
        <f t="shared" si="15"/>
        <v>130.68376068376068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103.58028475105179</v>
      </c>
      <c r="J77" s="488">
        <f>IF(J75&lt;&gt;"",J75,IF(J74&lt;&gt;"",J74,IF(J73&lt;&gt;"",J73,IF(J72&lt;&gt;"",J72,IF(J71&lt;&gt;"",J71,IF(J70&lt;&gt;"",J70,""))))))</f>
        <v>78.125</v>
      </c>
      <c r="K77" s="488">
        <f>IF(K75&lt;&gt;"",K75,IF(K74&lt;&gt;"",K74,IF(K73&lt;&gt;"",K73,IF(K72&lt;&gt;"",K72,IF(K71&lt;&gt;"",K71,IF(K70&lt;&gt;"",K70,""))))))</f>
        <v>137.52136752136752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+3,6%</v>
      </c>
      <c r="J79" s="488" t="str">
        <f>"GeB - ausschließlich: "&amp;IF(J77&gt;100,"+","")&amp;TEXT(J77-100,"0,0")&amp;"%"</f>
        <v>GeB - ausschließlich: -21,9%</v>
      </c>
      <c r="K79" s="488" t="str">
        <f>"GeB - im Nebenjob: "&amp;IF(K77&gt;100,"+","")&amp;TEXT(K77-100,"0,0")&amp;"%"</f>
        <v>GeB - im Nebenjob: +37,5%</v>
      </c>
    </row>
    <row r="81" spans="9:9" ht="15" customHeight="1" x14ac:dyDescent="0.2">
      <c r="I81" s="488" t="str">
        <f>IF(ISERROR(HLOOKUP(1,I$78:K$79,2,FALSE)),"",HLOOKUP(1,I$78:K$79,2,FALSE))</f>
        <v>GeB - im Nebenjob: +37,5%</v>
      </c>
    </row>
    <row r="82" spans="9:9" ht="15" customHeight="1" x14ac:dyDescent="0.2">
      <c r="I82" s="488" t="str">
        <f>IF(ISERROR(HLOOKUP(2,I$78:K$79,2,FALSE)),"",HLOOKUP(2,I$78:K$79,2,FALSE))</f>
        <v>SvB: +3,6%</v>
      </c>
    </row>
    <row r="83" spans="9:9" ht="15" customHeight="1" x14ac:dyDescent="0.2">
      <c r="I83" s="488" t="str">
        <f>IF(ISERROR(HLOOKUP(3,I$78:K$79,2,FALSE)),"",HLOOKUP(3,I$78:K$79,2,FALSE))</f>
        <v>GeB - ausschließlich: -21,9%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36485</v>
      </c>
      <c r="E12" s="114">
        <v>36632</v>
      </c>
      <c r="F12" s="114">
        <v>37176</v>
      </c>
      <c r="G12" s="114">
        <v>36671</v>
      </c>
      <c r="H12" s="114">
        <v>36758</v>
      </c>
      <c r="I12" s="115">
        <v>-273</v>
      </c>
      <c r="J12" s="116">
        <v>-0.74269546765329997</v>
      </c>
      <c r="N12" s="117"/>
    </row>
    <row r="13" spans="1:15" s="110" customFormat="1" ht="13.5" customHeight="1" x14ac:dyDescent="0.2">
      <c r="A13" s="118" t="s">
        <v>105</v>
      </c>
      <c r="B13" s="119" t="s">
        <v>106</v>
      </c>
      <c r="C13" s="113">
        <v>56.417705906536931</v>
      </c>
      <c r="D13" s="114">
        <v>20584</v>
      </c>
      <c r="E13" s="114">
        <v>20583</v>
      </c>
      <c r="F13" s="114">
        <v>20891</v>
      </c>
      <c r="G13" s="114">
        <v>20649</v>
      </c>
      <c r="H13" s="114">
        <v>20729</v>
      </c>
      <c r="I13" s="115">
        <v>-145</v>
      </c>
      <c r="J13" s="116">
        <v>-0.69950311158280665</v>
      </c>
    </row>
    <row r="14" spans="1:15" s="110" customFormat="1" ht="13.5" customHeight="1" x14ac:dyDescent="0.2">
      <c r="A14" s="120"/>
      <c r="B14" s="119" t="s">
        <v>107</v>
      </c>
      <c r="C14" s="113">
        <v>43.582294093463069</v>
      </c>
      <c r="D14" s="114">
        <v>15901</v>
      </c>
      <c r="E14" s="114">
        <v>16049</v>
      </c>
      <c r="F14" s="114">
        <v>16285</v>
      </c>
      <c r="G14" s="114">
        <v>16022</v>
      </c>
      <c r="H14" s="114">
        <v>16029</v>
      </c>
      <c r="I14" s="115">
        <v>-128</v>
      </c>
      <c r="J14" s="116">
        <v>-0.79855262337014166</v>
      </c>
    </row>
    <row r="15" spans="1:15" s="110" customFormat="1" ht="13.5" customHeight="1" x14ac:dyDescent="0.2">
      <c r="A15" s="118" t="s">
        <v>105</v>
      </c>
      <c r="B15" s="121" t="s">
        <v>108</v>
      </c>
      <c r="C15" s="113">
        <v>7.0960668767986848</v>
      </c>
      <c r="D15" s="114">
        <v>2589</v>
      </c>
      <c r="E15" s="114">
        <v>2657</v>
      </c>
      <c r="F15" s="114">
        <v>2697</v>
      </c>
      <c r="G15" s="114">
        <v>2476</v>
      </c>
      <c r="H15" s="114">
        <v>2585</v>
      </c>
      <c r="I15" s="115">
        <v>4</v>
      </c>
      <c r="J15" s="116">
        <v>0.15473887814313347</v>
      </c>
    </row>
    <row r="16" spans="1:15" s="110" customFormat="1" ht="13.5" customHeight="1" x14ac:dyDescent="0.2">
      <c r="A16" s="118"/>
      <c r="B16" s="121" t="s">
        <v>109</v>
      </c>
      <c r="C16" s="113">
        <v>63.267096066876796</v>
      </c>
      <c r="D16" s="114">
        <v>23083</v>
      </c>
      <c r="E16" s="114">
        <v>23138</v>
      </c>
      <c r="F16" s="114">
        <v>23549</v>
      </c>
      <c r="G16" s="114">
        <v>23450</v>
      </c>
      <c r="H16" s="114">
        <v>23545</v>
      </c>
      <c r="I16" s="115">
        <v>-462</v>
      </c>
      <c r="J16" s="116">
        <v>-1.9622000424718624</v>
      </c>
    </row>
    <row r="17" spans="1:10" s="110" customFormat="1" ht="13.5" customHeight="1" x14ac:dyDescent="0.2">
      <c r="A17" s="118"/>
      <c r="B17" s="121" t="s">
        <v>110</v>
      </c>
      <c r="C17" s="113">
        <v>28.850212416061396</v>
      </c>
      <c r="D17" s="114">
        <v>10526</v>
      </c>
      <c r="E17" s="114">
        <v>10545</v>
      </c>
      <c r="F17" s="114">
        <v>10640</v>
      </c>
      <c r="G17" s="114">
        <v>10457</v>
      </c>
      <c r="H17" s="114">
        <v>10350</v>
      </c>
      <c r="I17" s="115">
        <v>176</v>
      </c>
      <c r="J17" s="116">
        <v>1.7004830917874396</v>
      </c>
    </row>
    <row r="18" spans="1:10" s="110" customFormat="1" ht="13.5" customHeight="1" x14ac:dyDescent="0.2">
      <c r="A18" s="120"/>
      <c r="B18" s="121" t="s">
        <v>111</v>
      </c>
      <c r="C18" s="113">
        <v>0.78662464026312184</v>
      </c>
      <c r="D18" s="114">
        <v>287</v>
      </c>
      <c r="E18" s="114">
        <v>292</v>
      </c>
      <c r="F18" s="114">
        <v>290</v>
      </c>
      <c r="G18" s="114">
        <v>288</v>
      </c>
      <c r="H18" s="114">
        <v>278</v>
      </c>
      <c r="I18" s="115">
        <v>9</v>
      </c>
      <c r="J18" s="116">
        <v>3.2374100719424459</v>
      </c>
    </row>
    <row r="19" spans="1:10" s="110" customFormat="1" ht="13.5" customHeight="1" x14ac:dyDescent="0.2">
      <c r="A19" s="120"/>
      <c r="B19" s="121" t="s">
        <v>112</v>
      </c>
      <c r="C19" s="113">
        <v>0.23023160202823079</v>
      </c>
      <c r="D19" s="114">
        <v>84</v>
      </c>
      <c r="E19" s="114">
        <v>77</v>
      </c>
      <c r="F19" s="114">
        <v>90</v>
      </c>
      <c r="G19" s="114">
        <v>86</v>
      </c>
      <c r="H19" s="114">
        <v>88</v>
      </c>
      <c r="I19" s="115">
        <v>-4</v>
      </c>
      <c r="J19" s="116">
        <v>-4.5454545454545459</v>
      </c>
    </row>
    <row r="20" spans="1:10" s="110" customFormat="1" ht="13.5" customHeight="1" x14ac:dyDescent="0.2">
      <c r="A20" s="118" t="s">
        <v>113</v>
      </c>
      <c r="B20" s="122" t="s">
        <v>114</v>
      </c>
      <c r="C20" s="113">
        <v>71.147046731533507</v>
      </c>
      <c r="D20" s="114">
        <v>25958</v>
      </c>
      <c r="E20" s="114">
        <v>26172</v>
      </c>
      <c r="F20" s="114">
        <v>26553</v>
      </c>
      <c r="G20" s="114">
        <v>26271</v>
      </c>
      <c r="H20" s="114">
        <v>26595</v>
      </c>
      <c r="I20" s="115">
        <v>-637</v>
      </c>
      <c r="J20" s="116">
        <v>-2.3951870652378267</v>
      </c>
    </row>
    <row r="21" spans="1:10" s="110" customFormat="1" ht="13.5" customHeight="1" x14ac:dyDescent="0.2">
      <c r="A21" s="120"/>
      <c r="B21" s="122" t="s">
        <v>115</v>
      </c>
      <c r="C21" s="113">
        <v>28.852953268466493</v>
      </c>
      <c r="D21" s="114">
        <v>10527</v>
      </c>
      <c r="E21" s="114">
        <v>10460</v>
      </c>
      <c r="F21" s="114">
        <v>10623</v>
      </c>
      <c r="G21" s="114">
        <v>10400</v>
      </c>
      <c r="H21" s="114">
        <v>10163</v>
      </c>
      <c r="I21" s="115">
        <v>364</v>
      </c>
      <c r="J21" s="116">
        <v>3.5816196005116598</v>
      </c>
    </row>
    <row r="22" spans="1:10" s="110" customFormat="1" ht="13.5" customHeight="1" x14ac:dyDescent="0.2">
      <c r="A22" s="118" t="s">
        <v>113</v>
      </c>
      <c r="B22" s="122" t="s">
        <v>116</v>
      </c>
      <c r="C22" s="113">
        <v>93.783746745237764</v>
      </c>
      <c r="D22" s="114">
        <v>34217</v>
      </c>
      <c r="E22" s="114">
        <v>34439</v>
      </c>
      <c r="F22" s="114">
        <v>34914</v>
      </c>
      <c r="G22" s="114">
        <v>34550</v>
      </c>
      <c r="H22" s="114">
        <v>34744</v>
      </c>
      <c r="I22" s="115">
        <v>-527</v>
      </c>
      <c r="J22" s="116">
        <v>-1.5168086576099471</v>
      </c>
    </row>
    <row r="23" spans="1:10" s="110" customFormat="1" ht="13.5" customHeight="1" x14ac:dyDescent="0.2">
      <c r="A23" s="123"/>
      <c r="B23" s="124" t="s">
        <v>117</v>
      </c>
      <c r="C23" s="125">
        <v>6.1970672879265454</v>
      </c>
      <c r="D23" s="114">
        <v>2261</v>
      </c>
      <c r="E23" s="114">
        <v>2186</v>
      </c>
      <c r="F23" s="114">
        <v>2253</v>
      </c>
      <c r="G23" s="114">
        <v>2109</v>
      </c>
      <c r="H23" s="114">
        <v>2004</v>
      </c>
      <c r="I23" s="115">
        <v>257</v>
      </c>
      <c r="J23" s="116">
        <v>12.82435129740519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4846</v>
      </c>
      <c r="E26" s="114">
        <v>5044</v>
      </c>
      <c r="F26" s="114">
        <v>5109</v>
      </c>
      <c r="G26" s="114">
        <v>5052</v>
      </c>
      <c r="H26" s="140">
        <v>4844</v>
      </c>
      <c r="I26" s="115">
        <v>2</v>
      </c>
      <c r="J26" s="116">
        <v>4.1288191577208921E-2</v>
      </c>
    </row>
    <row r="27" spans="1:10" s="110" customFormat="1" ht="13.5" customHeight="1" x14ac:dyDescent="0.2">
      <c r="A27" s="118" t="s">
        <v>105</v>
      </c>
      <c r="B27" s="119" t="s">
        <v>106</v>
      </c>
      <c r="C27" s="113">
        <v>44.614114733801074</v>
      </c>
      <c r="D27" s="115">
        <v>2162</v>
      </c>
      <c r="E27" s="114">
        <v>2201</v>
      </c>
      <c r="F27" s="114">
        <v>2222</v>
      </c>
      <c r="G27" s="114">
        <v>2168</v>
      </c>
      <c r="H27" s="140">
        <v>2117</v>
      </c>
      <c r="I27" s="115">
        <v>45</v>
      </c>
      <c r="J27" s="116">
        <v>2.1256495040151155</v>
      </c>
    </row>
    <row r="28" spans="1:10" s="110" customFormat="1" ht="13.5" customHeight="1" x14ac:dyDescent="0.2">
      <c r="A28" s="120"/>
      <c r="B28" s="119" t="s">
        <v>107</v>
      </c>
      <c r="C28" s="113">
        <v>55.385885266198926</v>
      </c>
      <c r="D28" s="115">
        <v>2684</v>
      </c>
      <c r="E28" s="114">
        <v>2843</v>
      </c>
      <c r="F28" s="114">
        <v>2887</v>
      </c>
      <c r="G28" s="114">
        <v>2884</v>
      </c>
      <c r="H28" s="140">
        <v>2727</v>
      </c>
      <c r="I28" s="115">
        <v>-43</v>
      </c>
      <c r="J28" s="116">
        <v>-1.5768243491015768</v>
      </c>
    </row>
    <row r="29" spans="1:10" s="110" customFormat="1" ht="13.5" customHeight="1" x14ac:dyDescent="0.2">
      <c r="A29" s="118" t="s">
        <v>105</v>
      </c>
      <c r="B29" s="121" t="s">
        <v>108</v>
      </c>
      <c r="C29" s="113">
        <v>12.174989682212134</v>
      </c>
      <c r="D29" s="115">
        <v>590</v>
      </c>
      <c r="E29" s="114">
        <v>621</v>
      </c>
      <c r="F29" s="114">
        <v>666</v>
      </c>
      <c r="G29" s="114">
        <v>669</v>
      </c>
      <c r="H29" s="140">
        <v>569</v>
      </c>
      <c r="I29" s="115">
        <v>21</v>
      </c>
      <c r="J29" s="116">
        <v>3.6906854130052724</v>
      </c>
    </row>
    <row r="30" spans="1:10" s="110" customFormat="1" ht="13.5" customHeight="1" x14ac:dyDescent="0.2">
      <c r="A30" s="118"/>
      <c r="B30" s="121" t="s">
        <v>109</v>
      </c>
      <c r="C30" s="113">
        <v>38.588526619892697</v>
      </c>
      <c r="D30" s="115">
        <v>1870</v>
      </c>
      <c r="E30" s="114">
        <v>1970</v>
      </c>
      <c r="F30" s="114">
        <v>1960</v>
      </c>
      <c r="G30" s="114">
        <v>1939</v>
      </c>
      <c r="H30" s="140">
        <v>1909</v>
      </c>
      <c r="I30" s="115">
        <v>-39</v>
      </c>
      <c r="J30" s="116">
        <v>-2.0429544264012574</v>
      </c>
    </row>
    <row r="31" spans="1:10" s="110" customFormat="1" ht="13.5" customHeight="1" x14ac:dyDescent="0.2">
      <c r="A31" s="118"/>
      <c r="B31" s="121" t="s">
        <v>110</v>
      </c>
      <c r="C31" s="113">
        <v>25.815105241436235</v>
      </c>
      <c r="D31" s="115">
        <v>1251</v>
      </c>
      <c r="E31" s="114">
        <v>1296</v>
      </c>
      <c r="F31" s="114">
        <v>1330</v>
      </c>
      <c r="G31" s="114">
        <v>1315</v>
      </c>
      <c r="H31" s="140">
        <v>1310</v>
      </c>
      <c r="I31" s="115">
        <v>-59</v>
      </c>
      <c r="J31" s="116">
        <v>-4.5038167938931295</v>
      </c>
    </row>
    <row r="32" spans="1:10" s="110" customFormat="1" ht="13.5" customHeight="1" x14ac:dyDescent="0.2">
      <c r="A32" s="120"/>
      <c r="B32" s="121" t="s">
        <v>111</v>
      </c>
      <c r="C32" s="113">
        <v>23.421378456458935</v>
      </c>
      <c r="D32" s="115">
        <v>1135</v>
      </c>
      <c r="E32" s="114">
        <v>1157</v>
      </c>
      <c r="F32" s="114">
        <v>1153</v>
      </c>
      <c r="G32" s="114">
        <v>1129</v>
      </c>
      <c r="H32" s="140">
        <v>1056</v>
      </c>
      <c r="I32" s="115">
        <v>79</v>
      </c>
      <c r="J32" s="116">
        <v>7.4810606060606064</v>
      </c>
    </row>
    <row r="33" spans="1:10" s="110" customFormat="1" ht="13.5" customHeight="1" x14ac:dyDescent="0.2">
      <c r="A33" s="120"/>
      <c r="B33" s="121" t="s">
        <v>112</v>
      </c>
      <c r="C33" s="113">
        <v>3.1366075113495668</v>
      </c>
      <c r="D33" s="115">
        <v>152</v>
      </c>
      <c r="E33" s="114">
        <v>163</v>
      </c>
      <c r="F33" s="114">
        <v>169</v>
      </c>
      <c r="G33" s="114">
        <v>142</v>
      </c>
      <c r="H33" s="140">
        <v>135</v>
      </c>
      <c r="I33" s="115">
        <v>17</v>
      </c>
      <c r="J33" s="116">
        <v>12.592592592592593</v>
      </c>
    </row>
    <row r="34" spans="1:10" s="110" customFormat="1" ht="13.5" customHeight="1" x14ac:dyDescent="0.2">
      <c r="A34" s="118" t="s">
        <v>113</v>
      </c>
      <c r="B34" s="122" t="s">
        <v>116</v>
      </c>
      <c r="C34" s="113">
        <v>94.676021460998768</v>
      </c>
      <c r="D34" s="115">
        <v>4588</v>
      </c>
      <c r="E34" s="114">
        <v>4776</v>
      </c>
      <c r="F34" s="114">
        <v>4838</v>
      </c>
      <c r="G34" s="114">
        <v>4816</v>
      </c>
      <c r="H34" s="140">
        <v>4628</v>
      </c>
      <c r="I34" s="115">
        <v>-40</v>
      </c>
      <c r="J34" s="116">
        <v>-0.86430423509075194</v>
      </c>
    </row>
    <row r="35" spans="1:10" s="110" customFormat="1" ht="13.5" customHeight="1" x14ac:dyDescent="0.2">
      <c r="A35" s="118"/>
      <c r="B35" s="119" t="s">
        <v>117</v>
      </c>
      <c r="C35" s="113">
        <v>5.2208006603384236</v>
      </c>
      <c r="D35" s="115">
        <v>253</v>
      </c>
      <c r="E35" s="114">
        <v>264</v>
      </c>
      <c r="F35" s="114">
        <v>267</v>
      </c>
      <c r="G35" s="114">
        <v>232</v>
      </c>
      <c r="H35" s="140">
        <v>212</v>
      </c>
      <c r="I35" s="115">
        <v>41</v>
      </c>
      <c r="J35" s="116">
        <v>19.339622641509433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3317</v>
      </c>
      <c r="E37" s="114">
        <v>3442</v>
      </c>
      <c r="F37" s="114">
        <v>3500</v>
      </c>
      <c r="G37" s="114">
        <v>3538</v>
      </c>
      <c r="H37" s="140">
        <v>3451</v>
      </c>
      <c r="I37" s="115">
        <v>-134</v>
      </c>
      <c r="J37" s="116">
        <v>-3.8829324833381627</v>
      </c>
    </row>
    <row r="38" spans="1:10" s="110" customFormat="1" ht="13.5" customHeight="1" x14ac:dyDescent="0.2">
      <c r="A38" s="118" t="s">
        <v>105</v>
      </c>
      <c r="B38" s="119" t="s">
        <v>106</v>
      </c>
      <c r="C38" s="113">
        <v>46.970153753391621</v>
      </c>
      <c r="D38" s="115">
        <v>1558</v>
      </c>
      <c r="E38" s="114">
        <v>1590</v>
      </c>
      <c r="F38" s="114">
        <v>1601</v>
      </c>
      <c r="G38" s="114">
        <v>1603</v>
      </c>
      <c r="H38" s="140">
        <v>1591</v>
      </c>
      <c r="I38" s="115">
        <v>-33</v>
      </c>
      <c r="J38" s="116">
        <v>-2.0741671904462602</v>
      </c>
    </row>
    <row r="39" spans="1:10" s="110" customFormat="1" ht="13.5" customHeight="1" x14ac:dyDescent="0.2">
      <c r="A39" s="120"/>
      <c r="B39" s="119" t="s">
        <v>107</v>
      </c>
      <c r="C39" s="113">
        <v>53.029846246608379</v>
      </c>
      <c r="D39" s="115">
        <v>1759</v>
      </c>
      <c r="E39" s="114">
        <v>1852</v>
      </c>
      <c r="F39" s="114">
        <v>1899</v>
      </c>
      <c r="G39" s="114">
        <v>1935</v>
      </c>
      <c r="H39" s="140">
        <v>1860</v>
      </c>
      <c r="I39" s="115">
        <v>-101</v>
      </c>
      <c r="J39" s="116">
        <v>-5.43010752688172</v>
      </c>
    </row>
    <row r="40" spans="1:10" s="110" customFormat="1" ht="13.5" customHeight="1" x14ac:dyDescent="0.2">
      <c r="A40" s="118" t="s">
        <v>105</v>
      </c>
      <c r="B40" s="121" t="s">
        <v>108</v>
      </c>
      <c r="C40" s="113">
        <v>13.415737111848056</v>
      </c>
      <c r="D40" s="115">
        <v>445</v>
      </c>
      <c r="E40" s="114">
        <v>456</v>
      </c>
      <c r="F40" s="114">
        <v>499</v>
      </c>
      <c r="G40" s="114">
        <v>525</v>
      </c>
      <c r="H40" s="140">
        <v>452</v>
      </c>
      <c r="I40" s="115">
        <v>-7</v>
      </c>
      <c r="J40" s="116">
        <v>-1.5486725663716814</v>
      </c>
    </row>
    <row r="41" spans="1:10" s="110" customFormat="1" ht="13.5" customHeight="1" x14ac:dyDescent="0.2">
      <c r="A41" s="118"/>
      <c r="B41" s="121" t="s">
        <v>109</v>
      </c>
      <c r="C41" s="113">
        <v>24.992463069038287</v>
      </c>
      <c r="D41" s="115">
        <v>829</v>
      </c>
      <c r="E41" s="114">
        <v>898</v>
      </c>
      <c r="F41" s="114">
        <v>883</v>
      </c>
      <c r="G41" s="114">
        <v>909</v>
      </c>
      <c r="H41" s="140">
        <v>948</v>
      </c>
      <c r="I41" s="115">
        <v>-119</v>
      </c>
      <c r="J41" s="116">
        <v>-12.552742616033756</v>
      </c>
    </row>
    <row r="42" spans="1:10" s="110" customFormat="1" ht="13.5" customHeight="1" x14ac:dyDescent="0.2">
      <c r="A42" s="118"/>
      <c r="B42" s="121" t="s">
        <v>110</v>
      </c>
      <c r="C42" s="113">
        <v>27.796201386795296</v>
      </c>
      <c r="D42" s="115">
        <v>922</v>
      </c>
      <c r="E42" s="114">
        <v>949</v>
      </c>
      <c r="F42" s="114">
        <v>982</v>
      </c>
      <c r="G42" s="114">
        <v>987</v>
      </c>
      <c r="H42" s="140">
        <v>1007</v>
      </c>
      <c r="I42" s="115">
        <v>-85</v>
      </c>
      <c r="J42" s="116">
        <v>-8.4409136047666333</v>
      </c>
    </row>
    <row r="43" spans="1:10" s="110" customFormat="1" ht="13.5" customHeight="1" x14ac:dyDescent="0.2">
      <c r="A43" s="120"/>
      <c r="B43" s="121" t="s">
        <v>111</v>
      </c>
      <c r="C43" s="113">
        <v>33.795598432318357</v>
      </c>
      <c r="D43" s="115">
        <v>1121</v>
      </c>
      <c r="E43" s="114">
        <v>1139</v>
      </c>
      <c r="F43" s="114">
        <v>1136</v>
      </c>
      <c r="G43" s="114">
        <v>1117</v>
      </c>
      <c r="H43" s="140">
        <v>1044</v>
      </c>
      <c r="I43" s="115">
        <v>77</v>
      </c>
      <c r="J43" s="116">
        <v>7.3754789272030647</v>
      </c>
    </row>
    <row r="44" spans="1:10" s="110" customFormat="1" ht="13.5" customHeight="1" x14ac:dyDescent="0.2">
      <c r="A44" s="120"/>
      <c r="B44" s="121" t="s">
        <v>112</v>
      </c>
      <c r="C44" s="113">
        <v>4.461863129333735</v>
      </c>
      <c r="D44" s="115">
        <v>148</v>
      </c>
      <c r="E44" s="114">
        <v>158</v>
      </c>
      <c r="F44" s="114">
        <v>164</v>
      </c>
      <c r="G44" s="114" t="s">
        <v>513</v>
      </c>
      <c r="H44" s="140" t="s">
        <v>513</v>
      </c>
      <c r="I44" s="115" t="s">
        <v>513</v>
      </c>
      <c r="J44" s="116" t="s">
        <v>513</v>
      </c>
    </row>
    <row r="45" spans="1:10" s="110" customFormat="1" ht="13.5" customHeight="1" x14ac:dyDescent="0.2">
      <c r="A45" s="118" t="s">
        <v>113</v>
      </c>
      <c r="B45" s="122" t="s">
        <v>116</v>
      </c>
      <c r="C45" s="113">
        <v>93.608682544467896</v>
      </c>
      <c r="D45" s="115">
        <v>3105</v>
      </c>
      <c r="E45" s="114">
        <v>3221</v>
      </c>
      <c r="F45" s="114">
        <v>3276</v>
      </c>
      <c r="G45" s="114">
        <v>3348</v>
      </c>
      <c r="H45" s="140">
        <v>3278</v>
      </c>
      <c r="I45" s="115">
        <v>-173</v>
      </c>
      <c r="J45" s="116">
        <v>-5.2776082977425256</v>
      </c>
    </row>
    <row r="46" spans="1:10" s="110" customFormat="1" ht="13.5" customHeight="1" x14ac:dyDescent="0.2">
      <c r="A46" s="118"/>
      <c r="B46" s="119" t="s">
        <v>117</v>
      </c>
      <c r="C46" s="113">
        <v>6.2405788362978596</v>
      </c>
      <c r="D46" s="115">
        <v>207</v>
      </c>
      <c r="E46" s="114">
        <v>217</v>
      </c>
      <c r="F46" s="114">
        <v>220</v>
      </c>
      <c r="G46" s="114">
        <v>186</v>
      </c>
      <c r="H46" s="140">
        <v>169</v>
      </c>
      <c r="I46" s="115">
        <v>38</v>
      </c>
      <c r="J46" s="116">
        <v>22.485207100591715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1529</v>
      </c>
      <c r="E48" s="114">
        <v>1602</v>
      </c>
      <c r="F48" s="114">
        <v>1609</v>
      </c>
      <c r="G48" s="114">
        <v>1514</v>
      </c>
      <c r="H48" s="140">
        <v>1393</v>
      </c>
      <c r="I48" s="115">
        <v>136</v>
      </c>
      <c r="J48" s="116">
        <v>9.7631012203876519</v>
      </c>
    </row>
    <row r="49" spans="1:12" s="110" customFormat="1" ht="13.5" customHeight="1" x14ac:dyDescent="0.2">
      <c r="A49" s="118" t="s">
        <v>105</v>
      </c>
      <c r="B49" s="119" t="s">
        <v>106</v>
      </c>
      <c r="C49" s="113">
        <v>39.502943100065401</v>
      </c>
      <c r="D49" s="115">
        <v>604</v>
      </c>
      <c r="E49" s="114">
        <v>611</v>
      </c>
      <c r="F49" s="114">
        <v>621</v>
      </c>
      <c r="G49" s="114">
        <v>565</v>
      </c>
      <c r="H49" s="140">
        <v>526</v>
      </c>
      <c r="I49" s="115">
        <v>78</v>
      </c>
      <c r="J49" s="116">
        <v>14.828897338403042</v>
      </c>
    </row>
    <row r="50" spans="1:12" s="110" customFormat="1" ht="13.5" customHeight="1" x14ac:dyDescent="0.2">
      <c r="A50" s="120"/>
      <c r="B50" s="119" t="s">
        <v>107</v>
      </c>
      <c r="C50" s="113">
        <v>60.497056899934599</v>
      </c>
      <c r="D50" s="115">
        <v>925</v>
      </c>
      <c r="E50" s="114">
        <v>991</v>
      </c>
      <c r="F50" s="114">
        <v>988</v>
      </c>
      <c r="G50" s="114">
        <v>949</v>
      </c>
      <c r="H50" s="140">
        <v>867</v>
      </c>
      <c r="I50" s="115">
        <v>58</v>
      </c>
      <c r="J50" s="116">
        <v>6.6897347174163784</v>
      </c>
    </row>
    <row r="51" spans="1:12" s="110" customFormat="1" ht="13.5" customHeight="1" x14ac:dyDescent="0.2">
      <c r="A51" s="118" t="s">
        <v>105</v>
      </c>
      <c r="B51" s="121" t="s">
        <v>108</v>
      </c>
      <c r="C51" s="113">
        <v>9.483322432962721</v>
      </c>
      <c r="D51" s="115">
        <v>145</v>
      </c>
      <c r="E51" s="114">
        <v>165</v>
      </c>
      <c r="F51" s="114">
        <v>167</v>
      </c>
      <c r="G51" s="114">
        <v>144</v>
      </c>
      <c r="H51" s="140">
        <v>117</v>
      </c>
      <c r="I51" s="115">
        <v>28</v>
      </c>
      <c r="J51" s="116">
        <v>23.931623931623932</v>
      </c>
    </row>
    <row r="52" spans="1:12" s="110" customFormat="1" ht="13.5" customHeight="1" x14ac:dyDescent="0.2">
      <c r="A52" s="118"/>
      <c r="B52" s="121" t="s">
        <v>109</v>
      </c>
      <c r="C52" s="113">
        <v>68.083714846304773</v>
      </c>
      <c r="D52" s="115">
        <v>1041</v>
      </c>
      <c r="E52" s="114">
        <v>1072</v>
      </c>
      <c r="F52" s="114">
        <v>1077</v>
      </c>
      <c r="G52" s="114">
        <v>1030</v>
      </c>
      <c r="H52" s="140">
        <v>961</v>
      </c>
      <c r="I52" s="115">
        <v>80</v>
      </c>
      <c r="J52" s="116">
        <v>8.3246618106139429</v>
      </c>
    </row>
    <row r="53" spans="1:12" s="110" customFormat="1" ht="13.5" customHeight="1" x14ac:dyDescent="0.2">
      <c r="A53" s="118"/>
      <c r="B53" s="121" t="s">
        <v>110</v>
      </c>
      <c r="C53" s="113">
        <v>21.517331589274036</v>
      </c>
      <c r="D53" s="115">
        <v>329</v>
      </c>
      <c r="E53" s="114">
        <v>347</v>
      </c>
      <c r="F53" s="114">
        <v>348</v>
      </c>
      <c r="G53" s="114">
        <v>328</v>
      </c>
      <c r="H53" s="140">
        <v>303</v>
      </c>
      <c r="I53" s="115">
        <v>26</v>
      </c>
      <c r="J53" s="116">
        <v>8.5808580858085808</v>
      </c>
    </row>
    <row r="54" spans="1:12" s="110" customFormat="1" ht="13.5" customHeight="1" x14ac:dyDescent="0.2">
      <c r="A54" s="120"/>
      <c r="B54" s="121" t="s">
        <v>111</v>
      </c>
      <c r="C54" s="113">
        <v>0.91563113145846964</v>
      </c>
      <c r="D54" s="115">
        <v>14</v>
      </c>
      <c r="E54" s="114">
        <v>18</v>
      </c>
      <c r="F54" s="114">
        <v>17</v>
      </c>
      <c r="G54" s="114">
        <v>12</v>
      </c>
      <c r="H54" s="140">
        <v>12</v>
      </c>
      <c r="I54" s="115">
        <v>2</v>
      </c>
      <c r="J54" s="116">
        <v>16.666666666666668</v>
      </c>
    </row>
    <row r="55" spans="1:12" s="110" customFormat="1" ht="13.5" customHeight="1" x14ac:dyDescent="0.2">
      <c r="A55" s="120"/>
      <c r="B55" s="121" t="s">
        <v>112</v>
      </c>
      <c r="C55" s="113">
        <v>0.26160889470241988</v>
      </c>
      <c r="D55" s="115">
        <v>4</v>
      </c>
      <c r="E55" s="114">
        <v>5</v>
      </c>
      <c r="F55" s="114">
        <v>5</v>
      </c>
      <c r="G55" s="114" t="s">
        <v>513</v>
      </c>
      <c r="H55" s="140" t="s">
        <v>513</v>
      </c>
      <c r="I55" s="115" t="s">
        <v>513</v>
      </c>
      <c r="J55" s="116" t="s">
        <v>513</v>
      </c>
    </row>
    <row r="56" spans="1:12" s="110" customFormat="1" ht="13.5" customHeight="1" x14ac:dyDescent="0.2">
      <c r="A56" s="118" t="s">
        <v>113</v>
      </c>
      <c r="B56" s="122" t="s">
        <v>116</v>
      </c>
      <c r="C56" s="113">
        <v>96.991497710922175</v>
      </c>
      <c r="D56" s="115">
        <v>1483</v>
      </c>
      <c r="E56" s="114">
        <v>1555</v>
      </c>
      <c r="F56" s="114">
        <v>1562</v>
      </c>
      <c r="G56" s="114">
        <v>1468</v>
      </c>
      <c r="H56" s="140">
        <v>1350</v>
      </c>
      <c r="I56" s="115">
        <v>133</v>
      </c>
      <c r="J56" s="116">
        <v>9.8518518518518512</v>
      </c>
    </row>
    <row r="57" spans="1:12" s="110" customFormat="1" ht="13.5" customHeight="1" x14ac:dyDescent="0.2">
      <c r="A57" s="142"/>
      <c r="B57" s="124" t="s">
        <v>117</v>
      </c>
      <c r="C57" s="125">
        <v>3.0085022890778288</v>
      </c>
      <c r="D57" s="143">
        <v>46</v>
      </c>
      <c r="E57" s="144">
        <v>47</v>
      </c>
      <c r="F57" s="144">
        <v>47</v>
      </c>
      <c r="G57" s="144">
        <v>46</v>
      </c>
      <c r="H57" s="145">
        <v>43</v>
      </c>
      <c r="I57" s="143">
        <v>3</v>
      </c>
      <c r="J57" s="146">
        <v>6.9767441860465116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36485</v>
      </c>
      <c r="E12" s="236">
        <v>36632</v>
      </c>
      <c r="F12" s="114">
        <v>37176</v>
      </c>
      <c r="G12" s="114">
        <v>36671</v>
      </c>
      <c r="H12" s="140">
        <v>36758</v>
      </c>
      <c r="I12" s="115">
        <v>-273</v>
      </c>
      <c r="J12" s="116">
        <v>-0.74269546765329997</v>
      </c>
    </row>
    <row r="13" spans="1:15" s="110" customFormat="1" ht="12" customHeight="1" x14ac:dyDescent="0.2">
      <c r="A13" s="118" t="s">
        <v>105</v>
      </c>
      <c r="B13" s="119" t="s">
        <v>106</v>
      </c>
      <c r="C13" s="113">
        <v>56.417705906536931</v>
      </c>
      <c r="D13" s="115">
        <v>20584</v>
      </c>
      <c r="E13" s="114">
        <v>20583</v>
      </c>
      <c r="F13" s="114">
        <v>20891</v>
      </c>
      <c r="G13" s="114">
        <v>20649</v>
      </c>
      <c r="H13" s="140">
        <v>20729</v>
      </c>
      <c r="I13" s="115">
        <v>-145</v>
      </c>
      <c r="J13" s="116">
        <v>-0.69950311158280665</v>
      </c>
    </row>
    <row r="14" spans="1:15" s="110" customFormat="1" ht="12" customHeight="1" x14ac:dyDescent="0.2">
      <c r="A14" s="118"/>
      <c r="B14" s="119" t="s">
        <v>107</v>
      </c>
      <c r="C14" s="113">
        <v>43.582294093463069</v>
      </c>
      <c r="D14" s="115">
        <v>15901</v>
      </c>
      <c r="E14" s="114">
        <v>16049</v>
      </c>
      <c r="F14" s="114">
        <v>16285</v>
      </c>
      <c r="G14" s="114">
        <v>16022</v>
      </c>
      <c r="H14" s="140">
        <v>16029</v>
      </c>
      <c r="I14" s="115">
        <v>-128</v>
      </c>
      <c r="J14" s="116">
        <v>-0.79855262337014166</v>
      </c>
    </row>
    <row r="15" spans="1:15" s="110" customFormat="1" ht="12" customHeight="1" x14ac:dyDescent="0.2">
      <c r="A15" s="118" t="s">
        <v>105</v>
      </c>
      <c r="B15" s="121" t="s">
        <v>108</v>
      </c>
      <c r="C15" s="113">
        <v>7.0960668767986848</v>
      </c>
      <c r="D15" s="115">
        <v>2589</v>
      </c>
      <c r="E15" s="114">
        <v>2657</v>
      </c>
      <c r="F15" s="114">
        <v>2697</v>
      </c>
      <c r="G15" s="114">
        <v>2476</v>
      </c>
      <c r="H15" s="140">
        <v>2585</v>
      </c>
      <c r="I15" s="115">
        <v>4</v>
      </c>
      <c r="J15" s="116">
        <v>0.15473887814313347</v>
      </c>
    </row>
    <row r="16" spans="1:15" s="110" customFormat="1" ht="12" customHeight="1" x14ac:dyDescent="0.2">
      <c r="A16" s="118"/>
      <c r="B16" s="121" t="s">
        <v>109</v>
      </c>
      <c r="C16" s="113">
        <v>63.267096066876796</v>
      </c>
      <c r="D16" s="115">
        <v>23083</v>
      </c>
      <c r="E16" s="114">
        <v>23138</v>
      </c>
      <c r="F16" s="114">
        <v>23549</v>
      </c>
      <c r="G16" s="114">
        <v>23450</v>
      </c>
      <c r="H16" s="140">
        <v>23545</v>
      </c>
      <c r="I16" s="115">
        <v>-462</v>
      </c>
      <c r="J16" s="116">
        <v>-1.9622000424718624</v>
      </c>
    </row>
    <row r="17" spans="1:10" s="110" customFormat="1" ht="12" customHeight="1" x14ac:dyDescent="0.2">
      <c r="A17" s="118"/>
      <c r="B17" s="121" t="s">
        <v>110</v>
      </c>
      <c r="C17" s="113">
        <v>28.850212416061396</v>
      </c>
      <c r="D17" s="115">
        <v>10526</v>
      </c>
      <c r="E17" s="114">
        <v>10545</v>
      </c>
      <c r="F17" s="114">
        <v>10640</v>
      </c>
      <c r="G17" s="114">
        <v>10457</v>
      </c>
      <c r="H17" s="140">
        <v>10350</v>
      </c>
      <c r="I17" s="115">
        <v>176</v>
      </c>
      <c r="J17" s="116">
        <v>1.7004830917874396</v>
      </c>
    </row>
    <row r="18" spans="1:10" s="110" customFormat="1" ht="12" customHeight="1" x14ac:dyDescent="0.2">
      <c r="A18" s="120"/>
      <c r="B18" s="121" t="s">
        <v>111</v>
      </c>
      <c r="C18" s="113">
        <v>0.78662464026312184</v>
      </c>
      <c r="D18" s="115">
        <v>287</v>
      </c>
      <c r="E18" s="114">
        <v>292</v>
      </c>
      <c r="F18" s="114">
        <v>290</v>
      </c>
      <c r="G18" s="114">
        <v>288</v>
      </c>
      <c r="H18" s="140">
        <v>278</v>
      </c>
      <c r="I18" s="115">
        <v>9</v>
      </c>
      <c r="J18" s="116">
        <v>3.2374100719424459</v>
      </c>
    </row>
    <row r="19" spans="1:10" s="110" customFormat="1" ht="12" customHeight="1" x14ac:dyDescent="0.2">
      <c r="A19" s="120"/>
      <c r="B19" s="121" t="s">
        <v>112</v>
      </c>
      <c r="C19" s="113">
        <v>0.23023160202823079</v>
      </c>
      <c r="D19" s="115">
        <v>84</v>
      </c>
      <c r="E19" s="114">
        <v>77</v>
      </c>
      <c r="F19" s="114">
        <v>90</v>
      </c>
      <c r="G19" s="114">
        <v>86</v>
      </c>
      <c r="H19" s="140">
        <v>88</v>
      </c>
      <c r="I19" s="115">
        <v>-4</v>
      </c>
      <c r="J19" s="116">
        <v>-4.5454545454545459</v>
      </c>
    </row>
    <row r="20" spans="1:10" s="110" customFormat="1" ht="12" customHeight="1" x14ac:dyDescent="0.2">
      <c r="A20" s="118" t="s">
        <v>113</v>
      </c>
      <c r="B20" s="119" t="s">
        <v>181</v>
      </c>
      <c r="C20" s="113">
        <v>71.147046731533507</v>
      </c>
      <c r="D20" s="115">
        <v>25958</v>
      </c>
      <c r="E20" s="114">
        <v>26172</v>
      </c>
      <c r="F20" s="114">
        <v>26553</v>
      </c>
      <c r="G20" s="114">
        <v>26271</v>
      </c>
      <c r="H20" s="140">
        <v>26595</v>
      </c>
      <c r="I20" s="115">
        <v>-637</v>
      </c>
      <c r="J20" s="116">
        <v>-2.3951870652378267</v>
      </c>
    </row>
    <row r="21" spans="1:10" s="110" customFormat="1" ht="12" customHeight="1" x14ac:dyDescent="0.2">
      <c r="A21" s="118"/>
      <c r="B21" s="119" t="s">
        <v>182</v>
      </c>
      <c r="C21" s="113">
        <v>28.852953268466493</v>
      </c>
      <c r="D21" s="115">
        <v>10527</v>
      </c>
      <c r="E21" s="114">
        <v>10460</v>
      </c>
      <c r="F21" s="114">
        <v>10623</v>
      </c>
      <c r="G21" s="114">
        <v>10400</v>
      </c>
      <c r="H21" s="140">
        <v>10163</v>
      </c>
      <c r="I21" s="115">
        <v>364</v>
      </c>
      <c r="J21" s="116">
        <v>3.5816196005116598</v>
      </c>
    </row>
    <row r="22" spans="1:10" s="110" customFormat="1" ht="12" customHeight="1" x14ac:dyDescent="0.2">
      <c r="A22" s="118" t="s">
        <v>113</v>
      </c>
      <c r="B22" s="119" t="s">
        <v>116</v>
      </c>
      <c r="C22" s="113">
        <v>93.783746745237764</v>
      </c>
      <c r="D22" s="115">
        <v>34217</v>
      </c>
      <c r="E22" s="114">
        <v>34439</v>
      </c>
      <c r="F22" s="114">
        <v>34914</v>
      </c>
      <c r="G22" s="114">
        <v>34550</v>
      </c>
      <c r="H22" s="140">
        <v>34744</v>
      </c>
      <c r="I22" s="115">
        <v>-527</v>
      </c>
      <c r="J22" s="116">
        <v>-1.5168086576099471</v>
      </c>
    </row>
    <row r="23" spans="1:10" s="110" customFormat="1" ht="12" customHeight="1" x14ac:dyDescent="0.2">
      <c r="A23" s="118"/>
      <c r="B23" s="119" t="s">
        <v>117</v>
      </c>
      <c r="C23" s="113">
        <v>6.1970672879265454</v>
      </c>
      <c r="D23" s="115">
        <v>2261</v>
      </c>
      <c r="E23" s="114">
        <v>2186</v>
      </c>
      <c r="F23" s="114">
        <v>2253</v>
      </c>
      <c r="G23" s="114">
        <v>2109</v>
      </c>
      <c r="H23" s="140">
        <v>2004</v>
      </c>
      <c r="I23" s="115">
        <v>257</v>
      </c>
      <c r="J23" s="116">
        <v>12.82435129740519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44021</v>
      </c>
      <c r="E64" s="236">
        <v>44440</v>
      </c>
      <c r="F64" s="236">
        <v>44686</v>
      </c>
      <c r="G64" s="236">
        <v>44121</v>
      </c>
      <c r="H64" s="140">
        <v>44012</v>
      </c>
      <c r="I64" s="115">
        <v>9</v>
      </c>
      <c r="J64" s="116">
        <v>2.0448968463146415E-2</v>
      </c>
    </row>
    <row r="65" spans="1:12" s="110" customFormat="1" ht="12" customHeight="1" x14ac:dyDescent="0.2">
      <c r="A65" s="118" t="s">
        <v>105</v>
      </c>
      <c r="B65" s="119" t="s">
        <v>106</v>
      </c>
      <c r="C65" s="113">
        <v>51.500420253969693</v>
      </c>
      <c r="D65" s="235">
        <v>22671</v>
      </c>
      <c r="E65" s="236">
        <v>22902</v>
      </c>
      <c r="F65" s="236">
        <v>23140</v>
      </c>
      <c r="G65" s="236">
        <v>22838</v>
      </c>
      <c r="H65" s="140">
        <v>22772</v>
      </c>
      <c r="I65" s="115">
        <v>-101</v>
      </c>
      <c r="J65" s="116">
        <v>-0.44352713859125242</v>
      </c>
    </row>
    <row r="66" spans="1:12" s="110" customFormat="1" ht="12" customHeight="1" x14ac:dyDescent="0.2">
      <c r="A66" s="118"/>
      <c r="B66" s="119" t="s">
        <v>107</v>
      </c>
      <c r="C66" s="113">
        <v>48.499579746030307</v>
      </c>
      <c r="D66" s="235">
        <v>21350</v>
      </c>
      <c r="E66" s="236">
        <v>21538</v>
      </c>
      <c r="F66" s="236">
        <v>21546</v>
      </c>
      <c r="G66" s="236">
        <v>21283</v>
      </c>
      <c r="H66" s="140">
        <v>21240</v>
      </c>
      <c r="I66" s="115">
        <v>110</v>
      </c>
      <c r="J66" s="116">
        <v>0.51789077212806023</v>
      </c>
    </row>
    <row r="67" spans="1:12" s="110" customFormat="1" ht="12" customHeight="1" x14ac:dyDescent="0.2">
      <c r="A67" s="118" t="s">
        <v>105</v>
      </c>
      <c r="B67" s="121" t="s">
        <v>108</v>
      </c>
      <c r="C67" s="113">
        <v>6.9648576815610728</v>
      </c>
      <c r="D67" s="235">
        <v>3066</v>
      </c>
      <c r="E67" s="236">
        <v>3150</v>
      </c>
      <c r="F67" s="236">
        <v>3099</v>
      </c>
      <c r="G67" s="236">
        <v>2729</v>
      </c>
      <c r="H67" s="140">
        <v>2819</v>
      </c>
      <c r="I67" s="115">
        <v>247</v>
      </c>
      <c r="J67" s="116">
        <v>8.761972330613693</v>
      </c>
    </row>
    <row r="68" spans="1:12" s="110" customFormat="1" ht="12" customHeight="1" x14ac:dyDescent="0.2">
      <c r="A68" s="118"/>
      <c r="B68" s="121" t="s">
        <v>109</v>
      </c>
      <c r="C68" s="113">
        <v>63.272074691624454</v>
      </c>
      <c r="D68" s="235">
        <v>27853</v>
      </c>
      <c r="E68" s="236">
        <v>28085</v>
      </c>
      <c r="F68" s="236">
        <v>28422</v>
      </c>
      <c r="G68" s="236">
        <v>28403</v>
      </c>
      <c r="H68" s="140">
        <v>28435</v>
      </c>
      <c r="I68" s="115">
        <v>-582</v>
      </c>
      <c r="J68" s="116">
        <v>-2.0467733427114472</v>
      </c>
    </row>
    <row r="69" spans="1:12" s="110" customFormat="1" ht="12" customHeight="1" x14ac:dyDescent="0.2">
      <c r="A69" s="118"/>
      <c r="B69" s="121" t="s">
        <v>110</v>
      </c>
      <c r="C69" s="113">
        <v>28.774902887258353</v>
      </c>
      <c r="D69" s="235">
        <v>12667</v>
      </c>
      <c r="E69" s="236">
        <v>12781</v>
      </c>
      <c r="F69" s="236">
        <v>12771</v>
      </c>
      <c r="G69" s="236">
        <v>12604</v>
      </c>
      <c r="H69" s="140">
        <v>12370</v>
      </c>
      <c r="I69" s="115">
        <v>297</v>
      </c>
      <c r="J69" s="116">
        <v>2.4009700889248182</v>
      </c>
    </row>
    <row r="70" spans="1:12" s="110" customFormat="1" ht="12" customHeight="1" x14ac:dyDescent="0.2">
      <c r="A70" s="120"/>
      <c r="B70" s="121" t="s">
        <v>111</v>
      </c>
      <c r="C70" s="113">
        <v>0.98816473955612094</v>
      </c>
      <c r="D70" s="235">
        <v>435</v>
      </c>
      <c r="E70" s="236">
        <v>424</v>
      </c>
      <c r="F70" s="236">
        <v>394</v>
      </c>
      <c r="G70" s="236">
        <v>385</v>
      </c>
      <c r="H70" s="140">
        <v>388</v>
      </c>
      <c r="I70" s="115">
        <v>47</v>
      </c>
      <c r="J70" s="116">
        <v>12.11340206185567</v>
      </c>
    </row>
    <row r="71" spans="1:12" s="110" customFormat="1" ht="12" customHeight="1" x14ac:dyDescent="0.2">
      <c r="A71" s="120"/>
      <c r="B71" s="121" t="s">
        <v>112</v>
      </c>
      <c r="C71" s="113">
        <v>0.32938824651870696</v>
      </c>
      <c r="D71" s="235">
        <v>145</v>
      </c>
      <c r="E71" s="236">
        <v>125</v>
      </c>
      <c r="F71" s="236">
        <v>125</v>
      </c>
      <c r="G71" s="236">
        <v>109</v>
      </c>
      <c r="H71" s="140">
        <v>114</v>
      </c>
      <c r="I71" s="115">
        <v>31</v>
      </c>
      <c r="J71" s="116">
        <v>27.192982456140349</v>
      </c>
    </row>
    <row r="72" spans="1:12" s="110" customFormat="1" ht="12" customHeight="1" x14ac:dyDescent="0.2">
      <c r="A72" s="118" t="s">
        <v>113</v>
      </c>
      <c r="B72" s="119" t="s">
        <v>181</v>
      </c>
      <c r="C72" s="113">
        <v>68.846686808568634</v>
      </c>
      <c r="D72" s="235">
        <v>30307</v>
      </c>
      <c r="E72" s="236">
        <v>30770</v>
      </c>
      <c r="F72" s="236">
        <v>31008</v>
      </c>
      <c r="G72" s="236">
        <v>30715</v>
      </c>
      <c r="H72" s="140">
        <v>30778</v>
      </c>
      <c r="I72" s="115">
        <v>-471</v>
      </c>
      <c r="J72" s="116">
        <v>-1.5303138605497433</v>
      </c>
    </row>
    <row r="73" spans="1:12" s="110" customFormat="1" ht="12" customHeight="1" x14ac:dyDescent="0.2">
      <c r="A73" s="118"/>
      <c r="B73" s="119" t="s">
        <v>182</v>
      </c>
      <c r="C73" s="113">
        <v>31.153313191431362</v>
      </c>
      <c r="D73" s="115">
        <v>13714</v>
      </c>
      <c r="E73" s="114">
        <v>13670</v>
      </c>
      <c r="F73" s="114">
        <v>13678</v>
      </c>
      <c r="G73" s="114">
        <v>13406</v>
      </c>
      <c r="H73" s="140">
        <v>13234</v>
      </c>
      <c r="I73" s="115">
        <v>480</v>
      </c>
      <c r="J73" s="116">
        <v>3.627021308750189</v>
      </c>
    </row>
    <row r="74" spans="1:12" s="110" customFormat="1" ht="12" customHeight="1" x14ac:dyDescent="0.2">
      <c r="A74" s="118" t="s">
        <v>113</v>
      </c>
      <c r="B74" s="119" t="s">
        <v>116</v>
      </c>
      <c r="C74" s="113">
        <v>97.635219554303632</v>
      </c>
      <c r="D74" s="115">
        <v>42980</v>
      </c>
      <c r="E74" s="114">
        <v>43402</v>
      </c>
      <c r="F74" s="114">
        <v>43710</v>
      </c>
      <c r="G74" s="114">
        <v>43154</v>
      </c>
      <c r="H74" s="140">
        <v>43085</v>
      </c>
      <c r="I74" s="115">
        <v>-105</v>
      </c>
      <c r="J74" s="116">
        <v>-0.2437043054427295</v>
      </c>
    </row>
    <row r="75" spans="1:12" s="110" customFormat="1" ht="12" customHeight="1" x14ac:dyDescent="0.2">
      <c r="A75" s="142"/>
      <c r="B75" s="124" t="s">
        <v>117</v>
      </c>
      <c r="C75" s="125">
        <v>2.3488789441402966</v>
      </c>
      <c r="D75" s="143">
        <v>1034</v>
      </c>
      <c r="E75" s="144">
        <v>1029</v>
      </c>
      <c r="F75" s="144">
        <v>965</v>
      </c>
      <c r="G75" s="144">
        <v>956</v>
      </c>
      <c r="H75" s="145">
        <v>918</v>
      </c>
      <c r="I75" s="143">
        <v>116</v>
      </c>
      <c r="J75" s="146">
        <v>12.636165577342048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36485</v>
      </c>
      <c r="G11" s="114">
        <v>36632</v>
      </c>
      <c r="H11" s="114">
        <v>37176</v>
      </c>
      <c r="I11" s="114">
        <v>36671</v>
      </c>
      <c r="J11" s="140">
        <v>36758</v>
      </c>
      <c r="K11" s="114">
        <v>-273</v>
      </c>
      <c r="L11" s="116">
        <v>-0.74269546765329997</v>
      </c>
    </row>
    <row r="12" spans="1:17" s="110" customFormat="1" ht="24.95" customHeight="1" x14ac:dyDescent="0.2">
      <c r="A12" s="604" t="s">
        <v>185</v>
      </c>
      <c r="B12" s="605"/>
      <c r="C12" s="605"/>
      <c r="D12" s="606"/>
      <c r="E12" s="113">
        <v>56.417705906536931</v>
      </c>
      <c r="F12" s="115">
        <v>20584</v>
      </c>
      <c r="G12" s="114">
        <v>20583</v>
      </c>
      <c r="H12" s="114">
        <v>20891</v>
      </c>
      <c r="I12" s="114">
        <v>20649</v>
      </c>
      <c r="J12" s="140">
        <v>20729</v>
      </c>
      <c r="K12" s="114">
        <v>-145</v>
      </c>
      <c r="L12" s="116">
        <v>-0.69950311158280665</v>
      </c>
    </row>
    <row r="13" spans="1:17" s="110" customFormat="1" ht="15" customHeight="1" x14ac:dyDescent="0.2">
      <c r="A13" s="120"/>
      <c r="B13" s="612" t="s">
        <v>107</v>
      </c>
      <c r="C13" s="612"/>
      <c r="E13" s="113">
        <v>43.582294093463069</v>
      </c>
      <c r="F13" s="115">
        <v>15901</v>
      </c>
      <c r="G13" s="114">
        <v>16049</v>
      </c>
      <c r="H13" s="114">
        <v>16285</v>
      </c>
      <c r="I13" s="114">
        <v>16022</v>
      </c>
      <c r="J13" s="140">
        <v>16029</v>
      </c>
      <c r="K13" s="114">
        <v>-128</v>
      </c>
      <c r="L13" s="116">
        <v>-0.79855262337014166</v>
      </c>
    </row>
    <row r="14" spans="1:17" s="110" customFormat="1" ht="24.95" customHeight="1" x14ac:dyDescent="0.2">
      <c r="A14" s="604" t="s">
        <v>186</v>
      </c>
      <c r="B14" s="605"/>
      <c r="C14" s="605"/>
      <c r="D14" s="606"/>
      <c r="E14" s="113">
        <v>7.0960668767986848</v>
      </c>
      <c r="F14" s="115">
        <v>2589</v>
      </c>
      <c r="G14" s="114">
        <v>2657</v>
      </c>
      <c r="H14" s="114">
        <v>2697</v>
      </c>
      <c r="I14" s="114">
        <v>2476</v>
      </c>
      <c r="J14" s="140">
        <v>2585</v>
      </c>
      <c r="K14" s="114">
        <v>4</v>
      </c>
      <c r="L14" s="116">
        <v>0.15473887814313347</v>
      </c>
    </row>
    <row r="15" spans="1:17" s="110" customFormat="1" ht="15" customHeight="1" x14ac:dyDescent="0.2">
      <c r="A15" s="120"/>
      <c r="B15" s="119"/>
      <c r="C15" s="258" t="s">
        <v>106</v>
      </c>
      <c r="E15" s="113">
        <v>64.542294322132093</v>
      </c>
      <c r="F15" s="115">
        <v>1671</v>
      </c>
      <c r="G15" s="114">
        <v>1704</v>
      </c>
      <c r="H15" s="114">
        <v>1761</v>
      </c>
      <c r="I15" s="114">
        <v>1617</v>
      </c>
      <c r="J15" s="140">
        <v>1689</v>
      </c>
      <c r="K15" s="114">
        <v>-18</v>
      </c>
      <c r="L15" s="116">
        <v>-1.0657193605683837</v>
      </c>
    </row>
    <row r="16" spans="1:17" s="110" customFormat="1" ht="15" customHeight="1" x14ac:dyDescent="0.2">
      <c r="A16" s="120"/>
      <c r="B16" s="119"/>
      <c r="C16" s="258" t="s">
        <v>107</v>
      </c>
      <c r="E16" s="113">
        <v>35.457705677867899</v>
      </c>
      <c r="F16" s="115">
        <v>918</v>
      </c>
      <c r="G16" s="114">
        <v>953</v>
      </c>
      <c r="H16" s="114">
        <v>936</v>
      </c>
      <c r="I16" s="114">
        <v>859</v>
      </c>
      <c r="J16" s="140">
        <v>896</v>
      </c>
      <c r="K16" s="114">
        <v>22</v>
      </c>
      <c r="L16" s="116">
        <v>2.4553571428571428</v>
      </c>
    </row>
    <row r="17" spans="1:12" s="110" customFormat="1" ht="15" customHeight="1" x14ac:dyDescent="0.2">
      <c r="A17" s="120"/>
      <c r="B17" s="121" t="s">
        <v>109</v>
      </c>
      <c r="C17" s="258"/>
      <c r="E17" s="113">
        <v>63.267096066876796</v>
      </c>
      <c r="F17" s="115">
        <v>23083</v>
      </c>
      <c r="G17" s="114">
        <v>23138</v>
      </c>
      <c r="H17" s="114">
        <v>23549</v>
      </c>
      <c r="I17" s="114">
        <v>23450</v>
      </c>
      <c r="J17" s="140">
        <v>23545</v>
      </c>
      <c r="K17" s="114">
        <v>-462</v>
      </c>
      <c r="L17" s="116">
        <v>-1.9622000424718624</v>
      </c>
    </row>
    <row r="18" spans="1:12" s="110" customFormat="1" ht="15" customHeight="1" x14ac:dyDescent="0.2">
      <c r="A18" s="120"/>
      <c r="B18" s="119"/>
      <c r="C18" s="258" t="s">
        <v>106</v>
      </c>
      <c r="E18" s="113">
        <v>55.486721829918125</v>
      </c>
      <c r="F18" s="115">
        <v>12808</v>
      </c>
      <c r="G18" s="114">
        <v>12770</v>
      </c>
      <c r="H18" s="114">
        <v>12989</v>
      </c>
      <c r="I18" s="114">
        <v>12992</v>
      </c>
      <c r="J18" s="140">
        <v>13054</v>
      </c>
      <c r="K18" s="114">
        <v>-246</v>
      </c>
      <c r="L18" s="116">
        <v>-1.8844798529186457</v>
      </c>
    </row>
    <row r="19" spans="1:12" s="110" customFormat="1" ht="15" customHeight="1" x14ac:dyDescent="0.2">
      <c r="A19" s="120"/>
      <c r="B19" s="119"/>
      <c r="C19" s="258" t="s">
        <v>107</v>
      </c>
      <c r="E19" s="113">
        <v>44.513278170081875</v>
      </c>
      <c r="F19" s="115">
        <v>10275</v>
      </c>
      <c r="G19" s="114">
        <v>10368</v>
      </c>
      <c r="H19" s="114">
        <v>10560</v>
      </c>
      <c r="I19" s="114">
        <v>10458</v>
      </c>
      <c r="J19" s="140">
        <v>10491</v>
      </c>
      <c r="K19" s="114">
        <v>-216</v>
      </c>
      <c r="L19" s="116">
        <v>-2.0589076351158138</v>
      </c>
    </row>
    <row r="20" spans="1:12" s="110" customFormat="1" ht="15" customHeight="1" x14ac:dyDescent="0.2">
      <c r="A20" s="120"/>
      <c r="B20" s="121" t="s">
        <v>110</v>
      </c>
      <c r="C20" s="258"/>
      <c r="E20" s="113">
        <v>28.850212416061396</v>
      </c>
      <c r="F20" s="115">
        <v>10526</v>
      </c>
      <c r="G20" s="114">
        <v>10545</v>
      </c>
      <c r="H20" s="114">
        <v>10640</v>
      </c>
      <c r="I20" s="114">
        <v>10457</v>
      </c>
      <c r="J20" s="140">
        <v>10350</v>
      </c>
      <c r="K20" s="114">
        <v>176</v>
      </c>
      <c r="L20" s="116">
        <v>1.7004830917874396</v>
      </c>
    </row>
    <row r="21" spans="1:12" s="110" customFormat="1" ht="15" customHeight="1" x14ac:dyDescent="0.2">
      <c r="A21" s="120"/>
      <c r="B21" s="119"/>
      <c r="C21" s="258" t="s">
        <v>106</v>
      </c>
      <c r="E21" s="113">
        <v>56.450693520805622</v>
      </c>
      <c r="F21" s="115">
        <v>5942</v>
      </c>
      <c r="G21" s="114">
        <v>5936</v>
      </c>
      <c r="H21" s="114">
        <v>5969</v>
      </c>
      <c r="I21" s="114">
        <v>5873</v>
      </c>
      <c r="J21" s="140">
        <v>5821</v>
      </c>
      <c r="K21" s="114">
        <v>121</v>
      </c>
      <c r="L21" s="116">
        <v>2.0786806390654529</v>
      </c>
    </row>
    <row r="22" spans="1:12" s="110" customFormat="1" ht="15" customHeight="1" x14ac:dyDescent="0.2">
      <c r="A22" s="120"/>
      <c r="B22" s="119"/>
      <c r="C22" s="258" t="s">
        <v>107</v>
      </c>
      <c r="E22" s="113">
        <v>43.549306479194378</v>
      </c>
      <c r="F22" s="115">
        <v>4584</v>
      </c>
      <c r="G22" s="114">
        <v>4609</v>
      </c>
      <c r="H22" s="114">
        <v>4671</v>
      </c>
      <c r="I22" s="114">
        <v>4584</v>
      </c>
      <c r="J22" s="140">
        <v>4529</v>
      </c>
      <c r="K22" s="114">
        <v>55</v>
      </c>
      <c r="L22" s="116">
        <v>1.2143961139324355</v>
      </c>
    </row>
    <row r="23" spans="1:12" s="110" customFormat="1" ht="15" customHeight="1" x14ac:dyDescent="0.2">
      <c r="A23" s="120"/>
      <c r="B23" s="121" t="s">
        <v>111</v>
      </c>
      <c r="C23" s="258"/>
      <c r="E23" s="113">
        <v>0.78662464026312184</v>
      </c>
      <c r="F23" s="115">
        <v>287</v>
      </c>
      <c r="G23" s="114">
        <v>292</v>
      </c>
      <c r="H23" s="114">
        <v>290</v>
      </c>
      <c r="I23" s="114">
        <v>288</v>
      </c>
      <c r="J23" s="140">
        <v>278</v>
      </c>
      <c r="K23" s="114">
        <v>9</v>
      </c>
      <c r="L23" s="116">
        <v>3.2374100719424459</v>
      </c>
    </row>
    <row r="24" spans="1:12" s="110" customFormat="1" ht="15" customHeight="1" x14ac:dyDescent="0.2">
      <c r="A24" s="120"/>
      <c r="B24" s="119"/>
      <c r="C24" s="258" t="s">
        <v>106</v>
      </c>
      <c r="E24" s="113">
        <v>56.794425087108017</v>
      </c>
      <c r="F24" s="115">
        <v>163</v>
      </c>
      <c r="G24" s="114">
        <v>173</v>
      </c>
      <c r="H24" s="114">
        <v>172</v>
      </c>
      <c r="I24" s="114">
        <v>167</v>
      </c>
      <c r="J24" s="140">
        <v>165</v>
      </c>
      <c r="K24" s="114">
        <v>-2</v>
      </c>
      <c r="L24" s="116">
        <v>-1.2121212121212122</v>
      </c>
    </row>
    <row r="25" spans="1:12" s="110" customFormat="1" ht="15" customHeight="1" x14ac:dyDescent="0.2">
      <c r="A25" s="120"/>
      <c r="B25" s="119"/>
      <c r="C25" s="258" t="s">
        <v>107</v>
      </c>
      <c r="E25" s="113">
        <v>43.205574912891983</v>
      </c>
      <c r="F25" s="115">
        <v>124</v>
      </c>
      <c r="G25" s="114">
        <v>119</v>
      </c>
      <c r="H25" s="114">
        <v>118</v>
      </c>
      <c r="I25" s="114">
        <v>121</v>
      </c>
      <c r="J25" s="140">
        <v>113</v>
      </c>
      <c r="K25" s="114">
        <v>11</v>
      </c>
      <c r="L25" s="116">
        <v>9.7345132743362832</v>
      </c>
    </row>
    <row r="26" spans="1:12" s="110" customFormat="1" ht="15" customHeight="1" x14ac:dyDescent="0.2">
      <c r="A26" s="120"/>
      <c r="C26" s="121" t="s">
        <v>187</v>
      </c>
      <c r="D26" s="110" t="s">
        <v>188</v>
      </c>
      <c r="E26" s="113">
        <v>0.23023160202823079</v>
      </c>
      <c r="F26" s="115">
        <v>84</v>
      </c>
      <c r="G26" s="114">
        <v>77</v>
      </c>
      <c r="H26" s="114">
        <v>90</v>
      </c>
      <c r="I26" s="114">
        <v>86</v>
      </c>
      <c r="J26" s="140">
        <v>88</v>
      </c>
      <c r="K26" s="114">
        <v>-4</v>
      </c>
      <c r="L26" s="116">
        <v>-4.5454545454545459</v>
      </c>
    </row>
    <row r="27" spans="1:12" s="110" customFormat="1" ht="15" customHeight="1" x14ac:dyDescent="0.2">
      <c r="A27" s="120"/>
      <c r="B27" s="119"/>
      <c r="D27" s="259" t="s">
        <v>106</v>
      </c>
      <c r="E27" s="113">
        <v>53.571428571428569</v>
      </c>
      <c r="F27" s="115">
        <v>45</v>
      </c>
      <c r="G27" s="114">
        <v>43</v>
      </c>
      <c r="H27" s="114">
        <v>55</v>
      </c>
      <c r="I27" s="114">
        <v>53</v>
      </c>
      <c r="J27" s="140">
        <v>55</v>
      </c>
      <c r="K27" s="114">
        <v>-10</v>
      </c>
      <c r="L27" s="116">
        <v>-18.181818181818183</v>
      </c>
    </row>
    <row r="28" spans="1:12" s="110" customFormat="1" ht="15" customHeight="1" x14ac:dyDescent="0.2">
      <c r="A28" s="120"/>
      <c r="B28" s="119"/>
      <c r="D28" s="259" t="s">
        <v>107</v>
      </c>
      <c r="E28" s="113">
        <v>46.428571428571431</v>
      </c>
      <c r="F28" s="115">
        <v>39</v>
      </c>
      <c r="G28" s="114">
        <v>34</v>
      </c>
      <c r="H28" s="114">
        <v>35</v>
      </c>
      <c r="I28" s="114">
        <v>33</v>
      </c>
      <c r="J28" s="140">
        <v>33</v>
      </c>
      <c r="K28" s="114">
        <v>6</v>
      </c>
      <c r="L28" s="116">
        <v>18.181818181818183</v>
      </c>
    </row>
    <row r="29" spans="1:12" s="110" customFormat="1" ht="24.95" customHeight="1" x14ac:dyDescent="0.2">
      <c r="A29" s="604" t="s">
        <v>189</v>
      </c>
      <c r="B29" s="605"/>
      <c r="C29" s="605"/>
      <c r="D29" s="606"/>
      <c r="E29" s="113">
        <v>93.783746745237764</v>
      </c>
      <c r="F29" s="115">
        <v>34217</v>
      </c>
      <c r="G29" s="114">
        <v>34439</v>
      </c>
      <c r="H29" s="114">
        <v>34914</v>
      </c>
      <c r="I29" s="114">
        <v>34550</v>
      </c>
      <c r="J29" s="140">
        <v>34744</v>
      </c>
      <c r="K29" s="114">
        <v>-527</v>
      </c>
      <c r="L29" s="116">
        <v>-1.5168086576099471</v>
      </c>
    </row>
    <row r="30" spans="1:12" s="110" customFormat="1" ht="15" customHeight="1" x14ac:dyDescent="0.2">
      <c r="A30" s="120"/>
      <c r="B30" s="119"/>
      <c r="C30" s="258" t="s">
        <v>106</v>
      </c>
      <c r="E30" s="113">
        <v>55.96633252476839</v>
      </c>
      <c r="F30" s="115">
        <v>19150</v>
      </c>
      <c r="G30" s="114">
        <v>19211</v>
      </c>
      <c r="H30" s="114">
        <v>19472</v>
      </c>
      <c r="I30" s="114">
        <v>19313</v>
      </c>
      <c r="J30" s="140">
        <v>19489</v>
      </c>
      <c r="K30" s="114">
        <v>-339</v>
      </c>
      <c r="L30" s="116">
        <v>-1.7394427625840219</v>
      </c>
    </row>
    <row r="31" spans="1:12" s="110" customFormat="1" ht="15" customHeight="1" x14ac:dyDescent="0.2">
      <c r="A31" s="120"/>
      <c r="B31" s="119"/>
      <c r="C31" s="258" t="s">
        <v>107</v>
      </c>
      <c r="E31" s="113">
        <v>44.03366747523161</v>
      </c>
      <c r="F31" s="115">
        <v>15067</v>
      </c>
      <c r="G31" s="114">
        <v>15228</v>
      </c>
      <c r="H31" s="114">
        <v>15442</v>
      </c>
      <c r="I31" s="114">
        <v>15237</v>
      </c>
      <c r="J31" s="140">
        <v>15255</v>
      </c>
      <c r="K31" s="114">
        <v>-188</v>
      </c>
      <c r="L31" s="116">
        <v>-1.2323828253031792</v>
      </c>
    </row>
    <row r="32" spans="1:12" s="110" customFormat="1" ht="15" customHeight="1" x14ac:dyDescent="0.2">
      <c r="A32" s="120"/>
      <c r="B32" s="119" t="s">
        <v>117</v>
      </c>
      <c r="C32" s="258"/>
      <c r="E32" s="113">
        <v>6.1970672879265454</v>
      </c>
      <c r="F32" s="115">
        <v>2261</v>
      </c>
      <c r="G32" s="114">
        <v>2186</v>
      </c>
      <c r="H32" s="114">
        <v>2253</v>
      </c>
      <c r="I32" s="114">
        <v>2109</v>
      </c>
      <c r="J32" s="140">
        <v>2004</v>
      </c>
      <c r="K32" s="114">
        <v>257</v>
      </c>
      <c r="L32" s="116">
        <v>12.82435129740519</v>
      </c>
    </row>
    <row r="33" spans="1:12" s="110" customFormat="1" ht="15" customHeight="1" x14ac:dyDescent="0.2">
      <c r="A33" s="120"/>
      <c r="B33" s="119"/>
      <c r="C33" s="258" t="s">
        <v>106</v>
      </c>
      <c r="E33" s="113">
        <v>63.202122954444938</v>
      </c>
      <c r="F33" s="115">
        <v>1429</v>
      </c>
      <c r="G33" s="114">
        <v>1367</v>
      </c>
      <c r="H33" s="114">
        <v>1414</v>
      </c>
      <c r="I33" s="114">
        <v>1330</v>
      </c>
      <c r="J33" s="140">
        <v>1233</v>
      </c>
      <c r="K33" s="114">
        <v>196</v>
      </c>
      <c r="L33" s="116">
        <v>15.896188158961882</v>
      </c>
    </row>
    <row r="34" spans="1:12" s="110" customFormat="1" ht="15" customHeight="1" x14ac:dyDescent="0.2">
      <c r="A34" s="120"/>
      <c r="B34" s="119"/>
      <c r="C34" s="258" t="s">
        <v>107</v>
      </c>
      <c r="E34" s="113">
        <v>36.797877045555062</v>
      </c>
      <c r="F34" s="115">
        <v>832</v>
      </c>
      <c r="G34" s="114">
        <v>819</v>
      </c>
      <c r="H34" s="114">
        <v>839</v>
      </c>
      <c r="I34" s="114">
        <v>779</v>
      </c>
      <c r="J34" s="140">
        <v>771</v>
      </c>
      <c r="K34" s="114">
        <v>61</v>
      </c>
      <c r="L34" s="116">
        <v>7.911802853437095</v>
      </c>
    </row>
    <row r="35" spans="1:12" s="110" customFormat="1" ht="24.95" customHeight="1" x14ac:dyDescent="0.2">
      <c r="A35" s="604" t="s">
        <v>190</v>
      </c>
      <c r="B35" s="605"/>
      <c r="C35" s="605"/>
      <c r="D35" s="606"/>
      <c r="E35" s="113">
        <v>71.147046731533507</v>
      </c>
      <c r="F35" s="115">
        <v>25958</v>
      </c>
      <c r="G35" s="114">
        <v>26172</v>
      </c>
      <c r="H35" s="114">
        <v>26553</v>
      </c>
      <c r="I35" s="114">
        <v>26271</v>
      </c>
      <c r="J35" s="140">
        <v>26595</v>
      </c>
      <c r="K35" s="114">
        <v>-637</v>
      </c>
      <c r="L35" s="116">
        <v>-2.3951870652378267</v>
      </c>
    </row>
    <row r="36" spans="1:12" s="110" customFormat="1" ht="15" customHeight="1" x14ac:dyDescent="0.2">
      <c r="A36" s="120"/>
      <c r="B36" s="119"/>
      <c r="C36" s="258" t="s">
        <v>106</v>
      </c>
      <c r="E36" s="113">
        <v>70.259650204175983</v>
      </c>
      <c r="F36" s="115">
        <v>18238</v>
      </c>
      <c r="G36" s="114">
        <v>18284</v>
      </c>
      <c r="H36" s="114">
        <v>18550</v>
      </c>
      <c r="I36" s="114">
        <v>18404</v>
      </c>
      <c r="J36" s="140">
        <v>18614</v>
      </c>
      <c r="K36" s="114">
        <v>-376</v>
      </c>
      <c r="L36" s="116">
        <v>-2.0199849575588269</v>
      </c>
    </row>
    <row r="37" spans="1:12" s="110" customFormat="1" ht="15" customHeight="1" x14ac:dyDescent="0.2">
      <c r="A37" s="120"/>
      <c r="B37" s="119"/>
      <c r="C37" s="258" t="s">
        <v>107</v>
      </c>
      <c r="E37" s="113">
        <v>29.740349795824024</v>
      </c>
      <c r="F37" s="115">
        <v>7720</v>
      </c>
      <c r="G37" s="114">
        <v>7888</v>
      </c>
      <c r="H37" s="114">
        <v>8003</v>
      </c>
      <c r="I37" s="114">
        <v>7867</v>
      </c>
      <c r="J37" s="140">
        <v>7981</v>
      </c>
      <c r="K37" s="114">
        <v>-261</v>
      </c>
      <c r="L37" s="116">
        <v>-3.2702668838491418</v>
      </c>
    </row>
    <row r="38" spans="1:12" s="110" customFormat="1" ht="15" customHeight="1" x14ac:dyDescent="0.2">
      <c r="A38" s="120"/>
      <c r="B38" s="119" t="s">
        <v>182</v>
      </c>
      <c r="C38" s="258"/>
      <c r="E38" s="113">
        <v>28.852953268466493</v>
      </c>
      <c r="F38" s="115">
        <v>10527</v>
      </c>
      <c r="G38" s="114">
        <v>10460</v>
      </c>
      <c r="H38" s="114">
        <v>10623</v>
      </c>
      <c r="I38" s="114">
        <v>10400</v>
      </c>
      <c r="J38" s="140">
        <v>10163</v>
      </c>
      <c r="K38" s="114">
        <v>364</v>
      </c>
      <c r="L38" s="116">
        <v>3.5816196005116598</v>
      </c>
    </row>
    <row r="39" spans="1:12" s="110" customFormat="1" ht="15" customHeight="1" x14ac:dyDescent="0.2">
      <c r="A39" s="120"/>
      <c r="B39" s="119"/>
      <c r="C39" s="258" t="s">
        <v>106</v>
      </c>
      <c r="E39" s="113">
        <v>22.285551439156453</v>
      </c>
      <c r="F39" s="115">
        <v>2346</v>
      </c>
      <c r="G39" s="114">
        <v>2299</v>
      </c>
      <c r="H39" s="114">
        <v>2341</v>
      </c>
      <c r="I39" s="114">
        <v>2245</v>
      </c>
      <c r="J39" s="140">
        <v>2115</v>
      </c>
      <c r="K39" s="114">
        <v>231</v>
      </c>
      <c r="L39" s="116">
        <v>10.921985815602836</v>
      </c>
    </row>
    <row r="40" spans="1:12" s="110" customFormat="1" ht="15" customHeight="1" x14ac:dyDescent="0.2">
      <c r="A40" s="120"/>
      <c r="B40" s="119"/>
      <c r="C40" s="258" t="s">
        <v>107</v>
      </c>
      <c r="E40" s="113">
        <v>77.71444856084355</v>
      </c>
      <c r="F40" s="115">
        <v>8181</v>
      </c>
      <c r="G40" s="114">
        <v>8161</v>
      </c>
      <c r="H40" s="114">
        <v>8282</v>
      </c>
      <c r="I40" s="114">
        <v>8155</v>
      </c>
      <c r="J40" s="140">
        <v>8048</v>
      </c>
      <c r="K40" s="114">
        <v>133</v>
      </c>
      <c r="L40" s="116">
        <v>1.6525844930417495</v>
      </c>
    </row>
    <row r="41" spans="1:12" s="110" customFormat="1" ht="24.75" customHeight="1" x14ac:dyDescent="0.2">
      <c r="A41" s="604" t="s">
        <v>518</v>
      </c>
      <c r="B41" s="605"/>
      <c r="C41" s="605"/>
      <c r="D41" s="606"/>
      <c r="E41" s="113">
        <v>3.1437577086473891</v>
      </c>
      <c r="F41" s="115">
        <v>1147</v>
      </c>
      <c r="G41" s="114">
        <v>1262</v>
      </c>
      <c r="H41" s="114">
        <v>1245</v>
      </c>
      <c r="I41" s="114">
        <v>1024</v>
      </c>
      <c r="J41" s="140">
        <v>1134</v>
      </c>
      <c r="K41" s="114">
        <v>13</v>
      </c>
      <c r="L41" s="116">
        <v>1.1463844797178131</v>
      </c>
    </row>
    <row r="42" spans="1:12" s="110" customFormat="1" ht="15" customHeight="1" x14ac:dyDescent="0.2">
      <c r="A42" s="120"/>
      <c r="B42" s="119"/>
      <c r="C42" s="258" t="s">
        <v>106</v>
      </c>
      <c r="E42" s="113">
        <v>64.777680906713158</v>
      </c>
      <c r="F42" s="115">
        <v>743</v>
      </c>
      <c r="G42" s="114">
        <v>836</v>
      </c>
      <c r="H42" s="114">
        <v>832</v>
      </c>
      <c r="I42" s="114">
        <v>668</v>
      </c>
      <c r="J42" s="140">
        <v>737</v>
      </c>
      <c r="K42" s="114">
        <v>6</v>
      </c>
      <c r="L42" s="116">
        <v>0.81411126187245586</v>
      </c>
    </row>
    <row r="43" spans="1:12" s="110" customFormat="1" ht="15" customHeight="1" x14ac:dyDescent="0.2">
      <c r="A43" s="123"/>
      <c r="B43" s="124"/>
      <c r="C43" s="260" t="s">
        <v>107</v>
      </c>
      <c r="D43" s="261"/>
      <c r="E43" s="125">
        <v>35.222319093286835</v>
      </c>
      <c r="F43" s="143">
        <v>404</v>
      </c>
      <c r="G43" s="144">
        <v>426</v>
      </c>
      <c r="H43" s="144">
        <v>413</v>
      </c>
      <c r="I43" s="144">
        <v>356</v>
      </c>
      <c r="J43" s="145">
        <v>397</v>
      </c>
      <c r="K43" s="144">
        <v>7</v>
      </c>
      <c r="L43" s="146">
        <v>1.7632241813602014</v>
      </c>
    </row>
    <row r="44" spans="1:12" s="110" customFormat="1" ht="45.75" customHeight="1" x14ac:dyDescent="0.2">
      <c r="A44" s="604" t="s">
        <v>191</v>
      </c>
      <c r="B44" s="605"/>
      <c r="C44" s="605"/>
      <c r="D44" s="606"/>
      <c r="E44" s="113">
        <v>1.4636151843223242</v>
      </c>
      <c r="F44" s="115">
        <v>534</v>
      </c>
      <c r="G44" s="114">
        <v>540</v>
      </c>
      <c r="H44" s="114">
        <v>548</v>
      </c>
      <c r="I44" s="114">
        <v>536</v>
      </c>
      <c r="J44" s="140">
        <v>554</v>
      </c>
      <c r="K44" s="114">
        <v>-20</v>
      </c>
      <c r="L44" s="116">
        <v>-3.6101083032490973</v>
      </c>
    </row>
    <row r="45" spans="1:12" s="110" customFormat="1" ht="15" customHeight="1" x14ac:dyDescent="0.2">
      <c r="A45" s="120"/>
      <c r="B45" s="119"/>
      <c r="C45" s="258" t="s">
        <v>106</v>
      </c>
      <c r="E45" s="113">
        <v>60.299625468164791</v>
      </c>
      <c r="F45" s="115">
        <v>322</v>
      </c>
      <c r="G45" s="114">
        <v>324</v>
      </c>
      <c r="H45" s="114">
        <v>326</v>
      </c>
      <c r="I45" s="114">
        <v>323</v>
      </c>
      <c r="J45" s="140">
        <v>337</v>
      </c>
      <c r="K45" s="114">
        <v>-15</v>
      </c>
      <c r="L45" s="116">
        <v>-4.4510385756676554</v>
      </c>
    </row>
    <row r="46" spans="1:12" s="110" customFormat="1" ht="15" customHeight="1" x14ac:dyDescent="0.2">
      <c r="A46" s="123"/>
      <c r="B46" s="124"/>
      <c r="C46" s="260" t="s">
        <v>107</v>
      </c>
      <c r="D46" s="261"/>
      <c r="E46" s="125">
        <v>39.700374531835209</v>
      </c>
      <c r="F46" s="143">
        <v>212</v>
      </c>
      <c r="G46" s="144">
        <v>216</v>
      </c>
      <c r="H46" s="144">
        <v>222</v>
      </c>
      <c r="I46" s="144">
        <v>213</v>
      </c>
      <c r="J46" s="145">
        <v>217</v>
      </c>
      <c r="K46" s="144">
        <v>-5</v>
      </c>
      <c r="L46" s="146">
        <v>-2.3041474654377878</v>
      </c>
    </row>
    <row r="47" spans="1:12" s="110" customFormat="1" ht="39" customHeight="1" x14ac:dyDescent="0.2">
      <c r="A47" s="604" t="s">
        <v>519</v>
      </c>
      <c r="B47" s="607"/>
      <c r="C47" s="607"/>
      <c r="D47" s="608"/>
      <c r="E47" s="113">
        <v>0.3179388789913663</v>
      </c>
      <c r="F47" s="115">
        <v>116</v>
      </c>
      <c r="G47" s="114">
        <v>115</v>
      </c>
      <c r="H47" s="114">
        <v>112</v>
      </c>
      <c r="I47" s="114">
        <v>127</v>
      </c>
      <c r="J47" s="140">
        <v>133</v>
      </c>
      <c r="K47" s="114">
        <v>-17</v>
      </c>
      <c r="L47" s="116">
        <v>-12.781954887218046</v>
      </c>
    </row>
    <row r="48" spans="1:12" s="110" customFormat="1" ht="15" customHeight="1" x14ac:dyDescent="0.2">
      <c r="A48" s="120"/>
      <c r="B48" s="119"/>
      <c r="C48" s="258" t="s">
        <v>106</v>
      </c>
      <c r="E48" s="113">
        <v>53.448275862068968</v>
      </c>
      <c r="F48" s="115">
        <v>62</v>
      </c>
      <c r="G48" s="114">
        <v>57</v>
      </c>
      <c r="H48" s="114">
        <v>56</v>
      </c>
      <c r="I48" s="114">
        <v>58</v>
      </c>
      <c r="J48" s="140">
        <v>65</v>
      </c>
      <c r="K48" s="114">
        <v>-3</v>
      </c>
      <c r="L48" s="116">
        <v>-4.615384615384615</v>
      </c>
    </row>
    <row r="49" spans="1:12" s="110" customFormat="1" ht="15" customHeight="1" x14ac:dyDescent="0.2">
      <c r="A49" s="123"/>
      <c r="B49" s="124"/>
      <c r="C49" s="260" t="s">
        <v>107</v>
      </c>
      <c r="D49" s="261"/>
      <c r="E49" s="125">
        <v>46.551724137931032</v>
      </c>
      <c r="F49" s="143">
        <v>54</v>
      </c>
      <c r="G49" s="144">
        <v>58</v>
      </c>
      <c r="H49" s="144">
        <v>56</v>
      </c>
      <c r="I49" s="144">
        <v>69</v>
      </c>
      <c r="J49" s="145">
        <v>68</v>
      </c>
      <c r="K49" s="144">
        <v>-14</v>
      </c>
      <c r="L49" s="146">
        <v>-20.588235294117649</v>
      </c>
    </row>
    <row r="50" spans="1:12" s="110" customFormat="1" ht="24.95" customHeight="1" x14ac:dyDescent="0.2">
      <c r="A50" s="609" t="s">
        <v>192</v>
      </c>
      <c r="B50" s="610"/>
      <c r="C50" s="610"/>
      <c r="D50" s="611"/>
      <c r="E50" s="262">
        <v>6.8027956694532001</v>
      </c>
      <c r="F50" s="263">
        <v>2482</v>
      </c>
      <c r="G50" s="264">
        <v>2547</v>
      </c>
      <c r="H50" s="264">
        <v>2572</v>
      </c>
      <c r="I50" s="264">
        <v>2393</v>
      </c>
      <c r="J50" s="265">
        <v>2467</v>
      </c>
      <c r="K50" s="263">
        <v>15</v>
      </c>
      <c r="L50" s="266">
        <v>0.6080259424402108</v>
      </c>
    </row>
    <row r="51" spans="1:12" s="110" customFormat="1" ht="15" customHeight="1" x14ac:dyDescent="0.2">
      <c r="A51" s="120"/>
      <c r="B51" s="119"/>
      <c r="C51" s="258" t="s">
        <v>106</v>
      </c>
      <c r="E51" s="113">
        <v>65.149073327961318</v>
      </c>
      <c r="F51" s="115">
        <v>1617</v>
      </c>
      <c r="G51" s="114">
        <v>1655</v>
      </c>
      <c r="H51" s="114">
        <v>1688</v>
      </c>
      <c r="I51" s="114">
        <v>1581</v>
      </c>
      <c r="J51" s="140">
        <v>1632</v>
      </c>
      <c r="K51" s="114">
        <v>-15</v>
      </c>
      <c r="L51" s="116">
        <v>-0.91911764705882348</v>
      </c>
    </row>
    <row r="52" spans="1:12" s="110" customFormat="1" ht="15" customHeight="1" x14ac:dyDescent="0.2">
      <c r="A52" s="120"/>
      <c r="B52" s="119"/>
      <c r="C52" s="258" t="s">
        <v>107</v>
      </c>
      <c r="E52" s="113">
        <v>34.850926672038682</v>
      </c>
      <c r="F52" s="115">
        <v>865</v>
      </c>
      <c r="G52" s="114">
        <v>892</v>
      </c>
      <c r="H52" s="114">
        <v>884</v>
      </c>
      <c r="I52" s="114">
        <v>812</v>
      </c>
      <c r="J52" s="140">
        <v>835</v>
      </c>
      <c r="K52" s="114">
        <v>30</v>
      </c>
      <c r="L52" s="116">
        <v>3.5928143712574849</v>
      </c>
    </row>
    <row r="53" spans="1:12" s="110" customFormat="1" ht="15" customHeight="1" x14ac:dyDescent="0.2">
      <c r="A53" s="120"/>
      <c r="B53" s="119"/>
      <c r="C53" s="258" t="s">
        <v>187</v>
      </c>
      <c r="D53" s="110" t="s">
        <v>193</v>
      </c>
      <c r="E53" s="113">
        <v>33.601933924254631</v>
      </c>
      <c r="F53" s="115">
        <v>834</v>
      </c>
      <c r="G53" s="114">
        <v>910</v>
      </c>
      <c r="H53" s="114">
        <v>919</v>
      </c>
      <c r="I53" s="114">
        <v>751</v>
      </c>
      <c r="J53" s="140">
        <v>826</v>
      </c>
      <c r="K53" s="114">
        <v>8</v>
      </c>
      <c r="L53" s="116">
        <v>0.96852300242130751</v>
      </c>
    </row>
    <row r="54" spans="1:12" s="110" customFormat="1" ht="15" customHeight="1" x14ac:dyDescent="0.2">
      <c r="A54" s="120"/>
      <c r="B54" s="119"/>
      <c r="D54" s="267" t="s">
        <v>194</v>
      </c>
      <c r="E54" s="113">
        <v>66.786570743405278</v>
      </c>
      <c r="F54" s="115">
        <v>557</v>
      </c>
      <c r="G54" s="114">
        <v>597</v>
      </c>
      <c r="H54" s="114">
        <v>627</v>
      </c>
      <c r="I54" s="114">
        <v>502</v>
      </c>
      <c r="J54" s="140">
        <v>547</v>
      </c>
      <c r="K54" s="114">
        <v>10</v>
      </c>
      <c r="L54" s="116">
        <v>1.8281535648994516</v>
      </c>
    </row>
    <row r="55" spans="1:12" s="110" customFormat="1" ht="15" customHeight="1" x14ac:dyDescent="0.2">
      <c r="A55" s="120"/>
      <c r="B55" s="119"/>
      <c r="D55" s="267" t="s">
        <v>195</v>
      </c>
      <c r="E55" s="113">
        <v>33.213429256594722</v>
      </c>
      <c r="F55" s="115">
        <v>277</v>
      </c>
      <c r="G55" s="114">
        <v>313</v>
      </c>
      <c r="H55" s="114">
        <v>292</v>
      </c>
      <c r="I55" s="114">
        <v>249</v>
      </c>
      <c r="J55" s="140">
        <v>279</v>
      </c>
      <c r="K55" s="114">
        <v>-2</v>
      </c>
      <c r="L55" s="116">
        <v>-0.71684587813620071</v>
      </c>
    </row>
    <row r="56" spans="1:12" s="110" customFormat="1" ht="15" customHeight="1" x14ac:dyDescent="0.2">
      <c r="A56" s="120"/>
      <c r="B56" s="119" t="s">
        <v>196</v>
      </c>
      <c r="C56" s="258"/>
      <c r="E56" s="113">
        <v>71.993970124708781</v>
      </c>
      <c r="F56" s="115">
        <v>26267</v>
      </c>
      <c r="G56" s="114">
        <v>26310</v>
      </c>
      <c r="H56" s="114">
        <v>26627</v>
      </c>
      <c r="I56" s="114">
        <v>26385</v>
      </c>
      <c r="J56" s="140">
        <v>26253</v>
      </c>
      <c r="K56" s="114">
        <v>14</v>
      </c>
      <c r="L56" s="116">
        <v>5.3327238791757131E-2</v>
      </c>
    </row>
    <row r="57" spans="1:12" s="110" customFormat="1" ht="15" customHeight="1" x14ac:dyDescent="0.2">
      <c r="A57" s="120"/>
      <c r="B57" s="119"/>
      <c r="C57" s="258" t="s">
        <v>106</v>
      </c>
      <c r="E57" s="113">
        <v>54.692199337571857</v>
      </c>
      <c r="F57" s="115">
        <v>14366</v>
      </c>
      <c r="G57" s="114">
        <v>14292</v>
      </c>
      <c r="H57" s="114">
        <v>14424</v>
      </c>
      <c r="I57" s="114">
        <v>14337</v>
      </c>
      <c r="J57" s="140">
        <v>14269</v>
      </c>
      <c r="K57" s="114">
        <v>97</v>
      </c>
      <c r="L57" s="116">
        <v>0.67979536057186907</v>
      </c>
    </row>
    <row r="58" spans="1:12" s="110" customFormat="1" ht="15" customHeight="1" x14ac:dyDescent="0.2">
      <c r="A58" s="120"/>
      <c r="B58" s="119"/>
      <c r="C58" s="258" t="s">
        <v>107</v>
      </c>
      <c r="E58" s="113">
        <v>45.307800662428143</v>
      </c>
      <c r="F58" s="115">
        <v>11901</v>
      </c>
      <c r="G58" s="114">
        <v>12018</v>
      </c>
      <c r="H58" s="114">
        <v>12203</v>
      </c>
      <c r="I58" s="114">
        <v>12048</v>
      </c>
      <c r="J58" s="140">
        <v>11984</v>
      </c>
      <c r="K58" s="114">
        <v>-83</v>
      </c>
      <c r="L58" s="116">
        <v>-0.6925901201602136</v>
      </c>
    </row>
    <row r="59" spans="1:12" s="110" customFormat="1" ht="15" customHeight="1" x14ac:dyDescent="0.2">
      <c r="A59" s="120"/>
      <c r="B59" s="119"/>
      <c r="C59" s="258" t="s">
        <v>105</v>
      </c>
      <c r="D59" s="110" t="s">
        <v>197</v>
      </c>
      <c r="E59" s="113">
        <v>90.516617809418662</v>
      </c>
      <c r="F59" s="115">
        <v>23776</v>
      </c>
      <c r="G59" s="114">
        <v>23817</v>
      </c>
      <c r="H59" s="114">
        <v>24128</v>
      </c>
      <c r="I59" s="114">
        <v>23923</v>
      </c>
      <c r="J59" s="140">
        <v>23809</v>
      </c>
      <c r="K59" s="114">
        <v>-33</v>
      </c>
      <c r="L59" s="116">
        <v>-0.13860304926708389</v>
      </c>
    </row>
    <row r="60" spans="1:12" s="110" customFormat="1" ht="15" customHeight="1" x14ac:dyDescent="0.2">
      <c r="A60" s="120"/>
      <c r="B60" s="119"/>
      <c r="C60" s="258"/>
      <c r="D60" s="267" t="s">
        <v>198</v>
      </c>
      <c r="E60" s="113">
        <v>55.669582772543741</v>
      </c>
      <c r="F60" s="115">
        <v>13236</v>
      </c>
      <c r="G60" s="114">
        <v>13168</v>
      </c>
      <c r="H60" s="114">
        <v>13303</v>
      </c>
      <c r="I60" s="114">
        <v>13232</v>
      </c>
      <c r="J60" s="140">
        <v>13184</v>
      </c>
      <c r="K60" s="114">
        <v>52</v>
      </c>
      <c r="L60" s="116">
        <v>0.39441747572815533</v>
      </c>
    </row>
    <row r="61" spans="1:12" s="110" customFormat="1" ht="15" customHeight="1" x14ac:dyDescent="0.2">
      <c r="A61" s="120"/>
      <c r="B61" s="119"/>
      <c r="C61" s="258"/>
      <c r="D61" s="267" t="s">
        <v>199</v>
      </c>
      <c r="E61" s="113">
        <v>44.330417227456259</v>
      </c>
      <c r="F61" s="115">
        <v>10540</v>
      </c>
      <c r="G61" s="114">
        <v>10649</v>
      </c>
      <c r="H61" s="114">
        <v>10825</v>
      </c>
      <c r="I61" s="114">
        <v>10691</v>
      </c>
      <c r="J61" s="140">
        <v>10625</v>
      </c>
      <c r="K61" s="114">
        <v>-85</v>
      </c>
      <c r="L61" s="116">
        <v>-0.8</v>
      </c>
    </row>
    <row r="62" spans="1:12" s="110" customFormat="1" ht="15" customHeight="1" x14ac:dyDescent="0.2">
      <c r="A62" s="120"/>
      <c r="B62" s="119"/>
      <c r="C62" s="258"/>
      <c r="D62" s="258" t="s">
        <v>200</v>
      </c>
      <c r="E62" s="113">
        <v>9.483382190581338</v>
      </c>
      <c r="F62" s="115">
        <v>2491</v>
      </c>
      <c r="G62" s="114">
        <v>2493</v>
      </c>
      <c r="H62" s="114">
        <v>2499</v>
      </c>
      <c r="I62" s="114">
        <v>2462</v>
      </c>
      <c r="J62" s="140">
        <v>2444</v>
      </c>
      <c r="K62" s="114">
        <v>47</v>
      </c>
      <c r="L62" s="116">
        <v>1.9230769230769231</v>
      </c>
    </row>
    <row r="63" spans="1:12" s="110" customFormat="1" ht="15" customHeight="1" x14ac:dyDescent="0.2">
      <c r="A63" s="120"/>
      <c r="B63" s="119"/>
      <c r="C63" s="258"/>
      <c r="D63" s="267" t="s">
        <v>198</v>
      </c>
      <c r="E63" s="113">
        <v>45.363307908470496</v>
      </c>
      <c r="F63" s="115">
        <v>1130</v>
      </c>
      <c r="G63" s="114">
        <v>1124</v>
      </c>
      <c r="H63" s="114">
        <v>1121</v>
      </c>
      <c r="I63" s="114">
        <v>1105</v>
      </c>
      <c r="J63" s="140">
        <v>1085</v>
      </c>
      <c r="K63" s="114">
        <v>45</v>
      </c>
      <c r="L63" s="116">
        <v>4.1474654377880187</v>
      </c>
    </row>
    <row r="64" spans="1:12" s="110" customFormat="1" ht="15" customHeight="1" x14ac:dyDescent="0.2">
      <c r="A64" s="120"/>
      <c r="B64" s="119"/>
      <c r="C64" s="258"/>
      <c r="D64" s="267" t="s">
        <v>199</v>
      </c>
      <c r="E64" s="113">
        <v>54.636692091529504</v>
      </c>
      <c r="F64" s="115">
        <v>1361</v>
      </c>
      <c r="G64" s="114">
        <v>1369</v>
      </c>
      <c r="H64" s="114">
        <v>1378</v>
      </c>
      <c r="I64" s="114">
        <v>1357</v>
      </c>
      <c r="J64" s="140">
        <v>1359</v>
      </c>
      <c r="K64" s="114">
        <v>2</v>
      </c>
      <c r="L64" s="116">
        <v>0.14716703458425312</v>
      </c>
    </row>
    <row r="65" spans="1:12" s="110" customFormat="1" ht="15" customHeight="1" x14ac:dyDescent="0.2">
      <c r="A65" s="120"/>
      <c r="B65" s="119" t="s">
        <v>201</v>
      </c>
      <c r="C65" s="258"/>
      <c r="E65" s="113">
        <v>8.8529532684664929</v>
      </c>
      <c r="F65" s="115">
        <v>3230</v>
      </c>
      <c r="G65" s="114">
        <v>3235</v>
      </c>
      <c r="H65" s="114">
        <v>3256</v>
      </c>
      <c r="I65" s="114">
        <v>3225</v>
      </c>
      <c r="J65" s="140">
        <v>3252</v>
      </c>
      <c r="K65" s="114">
        <v>-22</v>
      </c>
      <c r="L65" s="116">
        <v>-0.67650676506765073</v>
      </c>
    </row>
    <row r="66" spans="1:12" s="110" customFormat="1" ht="15" customHeight="1" x14ac:dyDescent="0.2">
      <c r="A66" s="120"/>
      <c r="B66" s="119"/>
      <c r="C66" s="258" t="s">
        <v>106</v>
      </c>
      <c r="E66" s="113">
        <v>44.458204334365327</v>
      </c>
      <c r="F66" s="115">
        <v>1436</v>
      </c>
      <c r="G66" s="114">
        <v>1449</v>
      </c>
      <c r="H66" s="114">
        <v>1462</v>
      </c>
      <c r="I66" s="114">
        <v>1426</v>
      </c>
      <c r="J66" s="140">
        <v>1440</v>
      </c>
      <c r="K66" s="114">
        <v>-4</v>
      </c>
      <c r="L66" s="116">
        <v>-0.27777777777777779</v>
      </c>
    </row>
    <row r="67" spans="1:12" s="110" customFormat="1" ht="15" customHeight="1" x14ac:dyDescent="0.2">
      <c r="A67" s="120"/>
      <c r="B67" s="119"/>
      <c r="C67" s="258" t="s">
        <v>107</v>
      </c>
      <c r="E67" s="113">
        <v>55.541795665634673</v>
      </c>
      <c r="F67" s="115">
        <v>1794</v>
      </c>
      <c r="G67" s="114">
        <v>1786</v>
      </c>
      <c r="H67" s="114">
        <v>1794</v>
      </c>
      <c r="I67" s="114">
        <v>1799</v>
      </c>
      <c r="J67" s="140">
        <v>1812</v>
      </c>
      <c r="K67" s="114">
        <v>-18</v>
      </c>
      <c r="L67" s="116">
        <v>-0.99337748344370858</v>
      </c>
    </row>
    <row r="68" spans="1:12" s="110" customFormat="1" ht="15" customHeight="1" x14ac:dyDescent="0.2">
      <c r="A68" s="120"/>
      <c r="B68" s="119"/>
      <c r="C68" s="258" t="s">
        <v>105</v>
      </c>
      <c r="D68" s="110" t="s">
        <v>202</v>
      </c>
      <c r="E68" s="113">
        <v>13.374613003095975</v>
      </c>
      <c r="F68" s="115">
        <v>432</v>
      </c>
      <c r="G68" s="114">
        <v>430</v>
      </c>
      <c r="H68" s="114">
        <v>423</v>
      </c>
      <c r="I68" s="114">
        <v>409</v>
      </c>
      <c r="J68" s="140">
        <v>412</v>
      </c>
      <c r="K68" s="114">
        <v>20</v>
      </c>
      <c r="L68" s="116">
        <v>4.8543689320388346</v>
      </c>
    </row>
    <row r="69" spans="1:12" s="110" customFormat="1" ht="15" customHeight="1" x14ac:dyDescent="0.2">
      <c r="A69" s="120"/>
      <c r="B69" s="119"/>
      <c r="C69" s="258"/>
      <c r="D69" s="267" t="s">
        <v>198</v>
      </c>
      <c r="E69" s="113">
        <v>39.814814814814817</v>
      </c>
      <c r="F69" s="115">
        <v>172</v>
      </c>
      <c r="G69" s="114">
        <v>178</v>
      </c>
      <c r="H69" s="114">
        <v>179</v>
      </c>
      <c r="I69" s="114">
        <v>164</v>
      </c>
      <c r="J69" s="140">
        <v>168</v>
      </c>
      <c r="K69" s="114">
        <v>4</v>
      </c>
      <c r="L69" s="116">
        <v>2.3809523809523809</v>
      </c>
    </row>
    <row r="70" spans="1:12" s="110" customFormat="1" ht="15" customHeight="1" x14ac:dyDescent="0.2">
      <c r="A70" s="120"/>
      <c r="B70" s="119"/>
      <c r="C70" s="258"/>
      <c r="D70" s="267" t="s">
        <v>199</v>
      </c>
      <c r="E70" s="113">
        <v>60.185185185185183</v>
      </c>
      <c r="F70" s="115">
        <v>260</v>
      </c>
      <c r="G70" s="114">
        <v>252</v>
      </c>
      <c r="H70" s="114">
        <v>244</v>
      </c>
      <c r="I70" s="114">
        <v>245</v>
      </c>
      <c r="J70" s="140">
        <v>244</v>
      </c>
      <c r="K70" s="114">
        <v>16</v>
      </c>
      <c r="L70" s="116">
        <v>6.557377049180328</v>
      </c>
    </row>
    <row r="71" spans="1:12" s="110" customFormat="1" ht="15" customHeight="1" x14ac:dyDescent="0.2">
      <c r="A71" s="120"/>
      <c r="B71" s="119"/>
      <c r="C71" s="258"/>
      <c r="D71" s="110" t="s">
        <v>203</v>
      </c>
      <c r="E71" s="113">
        <v>82.414860681114547</v>
      </c>
      <c r="F71" s="115">
        <v>2662</v>
      </c>
      <c r="G71" s="114">
        <v>2665</v>
      </c>
      <c r="H71" s="114">
        <v>2688</v>
      </c>
      <c r="I71" s="114">
        <v>2680</v>
      </c>
      <c r="J71" s="140">
        <v>2707</v>
      </c>
      <c r="K71" s="114">
        <v>-45</v>
      </c>
      <c r="L71" s="116">
        <v>-1.6623568526043591</v>
      </c>
    </row>
    <row r="72" spans="1:12" s="110" customFormat="1" ht="15" customHeight="1" x14ac:dyDescent="0.2">
      <c r="A72" s="120"/>
      <c r="B72" s="119"/>
      <c r="C72" s="258"/>
      <c r="D72" s="267" t="s">
        <v>198</v>
      </c>
      <c r="E72" s="113">
        <v>44.139744552967692</v>
      </c>
      <c r="F72" s="115">
        <v>1175</v>
      </c>
      <c r="G72" s="114">
        <v>1176</v>
      </c>
      <c r="H72" s="114">
        <v>1184</v>
      </c>
      <c r="I72" s="114">
        <v>1178</v>
      </c>
      <c r="J72" s="140">
        <v>1186</v>
      </c>
      <c r="K72" s="114">
        <v>-11</v>
      </c>
      <c r="L72" s="116">
        <v>-0.92748735244519398</v>
      </c>
    </row>
    <row r="73" spans="1:12" s="110" customFormat="1" ht="15" customHeight="1" x14ac:dyDescent="0.2">
      <c r="A73" s="120"/>
      <c r="B73" s="119"/>
      <c r="C73" s="258"/>
      <c r="D73" s="267" t="s">
        <v>199</v>
      </c>
      <c r="E73" s="113">
        <v>55.860255447032308</v>
      </c>
      <c r="F73" s="115">
        <v>1487</v>
      </c>
      <c r="G73" s="114">
        <v>1489</v>
      </c>
      <c r="H73" s="114">
        <v>1504</v>
      </c>
      <c r="I73" s="114">
        <v>1502</v>
      </c>
      <c r="J73" s="140">
        <v>1521</v>
      </c>
      <c r="K73" s="114">
        <v>-34</v>
      </c>
      <c r="L73" s="116">
        <v>-2.2353714661406969</v>
      </c>
    </row>
    <row r="74" spans="1:12" s="110" customFormat="1" ht="15" customHeight="1" x14ac:dyDescent="0.2">
      <c r="A74" s="120"/>
      <c r="B74" s="119"/>
      <c r="C74" s="258"/>
      <c r="D74" s="110" t="s">
        <v>204</v>
      </c>
      <c r="E74" s="113">
        <v>4.2105263157894735</v>
      </c>
      <c r="F74" s="115">
        <v>136</v>
      </c>
      <c r="G74" s="114">
        <v>140</v>
      </c>
      <c r="H74" s="114">
        <v>145</v>
      </c>
      <c r="I74" s="114">
        <v>136</v>
      </c>
      <c r="J74" s="140">
        <v>133</v>
      </c>
      <c r="K74" s="114">
        <v>3</v>
      </c>
      <c r="L74" s="116">
        <v>2.255639097744361</v>
      </c>
    </row>
    <row r="75" spans="1:12" s="110" customFormat="1" ht="15" customHeight="1" x14ac:dyDescent="0.2">
      <c r="A75" s="120"/>
      <c r="B75" s="119"/>
      <c r="C75" s="258"/>
      <c r="D75" s="267" t="s">
        <v>198</v>
      </c>
      <c r="E75" s="113">
        <v>65.441176470588232</v>
      </c>
      <c r="F75" s="115">
        <v>89</v>
      </c>
      <c r="G75" s="114">
        <v>95</v>
      </c>
      <c r="H75" s="114">
        <v>99</v>
      </c>
      <c r="I75" s="114">
        <v>84</v>
      </c>
      <c r="J75" s="140">
        <v>86</v>
      </c>
      <c r="K75" s="114">
        <v>3</v>
      </c>
      <c r="L75" s="116">
        <v>3.4883720930232558</v>
      </c>
    </row>
    <row r="76" spans="1:12" s="110" customFormat="1" ht="15" customHeight="1" x14ac:dyDescent="0.2">
      <c r="A76" s="120"/>
      <c r="B76" s="119"/>
      <c r="C76" s="258"/>
      <c r="D76" s="267" t="s">
        <v>199</v>
      </c>
      <c r="E76" s="113">
        <v>34.558823529411768</v>
      </c>
      <c r="F76" s="115">
        <v>47</v>
      </c>
      <c r="G76" s="114">
        <v>45</v>
      </c>
      <c r="H76" s="114">
        <v>46</v>
      </c>
      <c r="I76" s="114">
        <v>52</v>
      </c>
      <c r="J76" s="140">
        <v>47</v>
      </c>
      <c r="K76" s="114">
        <v>0</v>
      </c>
      <c r="L76" s="116">
        <v>0</v>
      </c>
    </row>
    <row r="77" spans="1:12" s="110" customFormat="1" ht="15" customHeight="1" x14ac:dyDescent="0.2">
      <c r="A77" s="534"/>
      <c r="B77" s="119" t="s">
        <v>205</v>
      </c>
      <c r="C77" s="268"/>
      <c r="D77" s="182"/>
      <c r="E77" s="113">
        <v>12.350280937371522</v>
      </c>
      <c r="F77" s="115">
        <v>4506</v>
      </c>
      <c r="G77" s="114">
        <v>4540</v>
      </c>
      <c r="H77" s="114">
        <v>4721</v>
      </c>
      <c r="I77" s="114">
        <v>4668</v>
      </c>
      <c r="J77" s="140">
        <v>4786</v>
      </c>
      <c r="K77" s="114">
        <v>-280</v>
      </c>
      <c r="L77" s="116">
        <v>-5.8503969912244047</v>
      </c>
    </row>
    <row r="78" spans="1:12" s="110" customFormat="1" ht="15" customHeight="1" x14ac:dyDescent="0.2">
      <c r="A78" s="120"/>
      <c r="B78" s="119"/>
      <c r="C78" s="268" t="s">
        <v>106</v>
      </c>
      <c r="D78" s="182"/>
      <c r="E78" s="113">
        <v>70.239680426098531</v>
      </c>
      <c r="F78" s="115">
        <v>3165</v>
      </c>
      <c r="G78" s="114">
        <v>3187</v>
      </c>
      <c r="H78" s="114">
        <v>3317</v>
      </c>
      <c r="I78" s="114">
        <v>3305</v>
      </c>
      <c r="J78" s="140">
        <v>3388</v>
      </c>
      <c r="K78" s="114">
        <v>-223</v>
      </c>
      <c r="L78" s="116">
        <v>-6.5820543093270363</v>
      </c>
    </row>
    <row r="79" spans="1:12" s="110" customFormat="1" ht="15" customHeight="1" x14ac:dyDescent="0.2">
      <c r="A79" s="123"/>
      <c r="B79" s="124"/>
      <c r="C79" s="260" t="s">
        <v>107</v>
      </c>
      <c r="D79" s="261"/>
      <c r="E79" s="125">
        <v>29.760319573901466</v>
      </c>
      <c r="F79" s="143">
        <v>1341</v>
      </c>
      <c r="G79" s="144">
        <v>1353</v>
      </c>
      <c r="H79" s="144">
        <v>1404</v>
      </c>
      <c r="I79" s="144">
        <v>1363</v>
      </c>
      <c r="J79" s="145">
        <v>1398</v>
      </c>
      <c r="K79" s="144">
        <v>-57</v>
      </c>
      <c r="L79" s="146">
        <v>-4.0772532188841204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36485</v>
      </c>
      <c r="E11" s="114">
        <v>36632</v>
      </c>
      <c r="F11" s="114">
        <v>37176</v>
      </c>
      <c r="G11" s="114">
        <v>36671</v>
      </c>
      <c r="H11" s="140">
        <v>36758</v>
      </c>
      <c r="I11" s="115">
        <v>-273</v>
      </c>
      <c r="J11" s="116">
        <v>-0.74269546765329997</v>
      </c>
    </row>
    <row r="12" spans="1:15" s="110" customFormat="1" ht="24.95" customHeight="1" x14ac:dyDescent="0.2">
      <c r="A12" s="193" t="s">
        <v>132</v>
      </c>
      <c r="B12" s="194" t="s">
        <v>133</v>
      </c>
      <c r="C12" s="113">
        <v>2.5736604083870085</v>
      </c>
      <c r="D12" s="115">
        <v>939</v>
      </c>
      <c r="E12" s="114">
        <v>935</v>
      </c>
      <c r="F12" s="114">
        <v>1079</v>
      </c>
      <c r="G12" s="114">
        <v>1045</v>
      </c>
      <c r="H12" s="140">
        <v>975</v>
      </c>
      <c r="I12" s="115">
        <v>-36</v>
      </c>
      <c r="J12" s="116">
        <v>-3.6923076923076925</v>
      </c>
    </row>
    <row r="13" spans="1:15" s="110" customFormat="1" ht="24.95" customHeight="1" x14ac:dyDescent="0.2">
      <c r="A13" s="193" t="s">
        <v>134</v>
      </c>
      <c r="B13" s="199" t="s">
        <v>214</v>
      </c>
      <c r="C13" s="113">
        <v>14.784157873098534</v>
      </c>
      <c r="D13" s="115">
        <v>5394</v>
      </c>
      <c r="E13" s="114">
        <v>5435</v>
      </c>
      <c r="F13" s="114">
        <v>5503</v>
      </c>
      <c r="G13" s="114">
        <v>5539</v>
      </c>
      <c r="H13" s="140">
        <v>5987</v>
      </c>
      <c r="I13" s="115">
        <v>-593</v>
      </c>
      <c r="J13" s="116">
        <v>-9.904793719726074</v>
      </c>
    </row>
    <row r="14" spans="1:15" s="287" customFormat="1" ht="24" customHeight="1" x14ac:dyDescent="0.2">
      <c r="A14" s="193" t="s">
        <v>215</v>
      </c>
      <c r="B14" s="199" t="s">
        <v>137</v>
      </c>
      <c r="C14" s="113">
        <v>18.684390845552969</v>
      </c>
      <c r="D14" s="115">
        <v>6817</v>
      </c>
      <c r="E14" s="114">
        <v>6830</v>
      </c>
      <c r="F14" s="114">
        <v>6824</v>
      </c>
      <c r="G14" s="114">
        <v>6674</v>
      </c>
      <c r="H14" s="140">
        <v>6768</v>
      </c>
      <c r="I14" s="115">
        <v>49</v>
      </c>
      <c r="J14" s="116">
        <v>0.72399527186761226</v>
      </c>
      <c r="K14" s="110"/>
      <c r="L14" s="110"/>
      <c r="M14" s="110"/>
      <c r="N14" s="110"/>
      <c r="O14" s="110"/>
    </row>
    <row r="15" spans="1:15" s="110" customFormat="1" ht="24.75" customHeight="1" x14ac:dyDescent="0.2">
      <c r="A15" s="193" t="s">
        <v>216</v>
      </c>
      <c r="B15" s="199" t="s">
        <v>217</v>
      </c>
      <c r="C15" s="113">
        <v>5.3391804851308757</v>
      </c>
      <c r="D15" s="115">
        <v>1948</v>
      </c>
      <c r="E15" s="114">
        <v>1955</v>
      </c>
      <c r="F15" s="114">
        <v>1947</v>
      </c>
      <c r="G15" s="114">
        <v>1952</v>
      </c>
      <c r="H15" s="140">
        <v>1974</v>
      </c>
      <c r="I15" s="115">
        <v>-26</v>
      </c>
      <c r="J15" s="116">
        <v>-1.3171225937183384</v>
      </c>
    </row>
    <row r="16" spans="1:15" s="287" customFormat="1" ht="24.95" customHeight="1" x14ac:dyDescent="0.2">
      <c r="A16" s="193" t="s">
        <v>218</v>
      </c>
      <c r="B16" s="199" t="s">
        <v>141</v>
      </c>
      <c r="C16" s="113">
        <v>4.4209949294230508</v>
      </c>
      <c r="D16" s="115">
        <v>1613</v>
      </c>
      <c r="E16" s="114">
        <v>1653</v>
      </c>
      <c r="F16" s="114">
        <v>1696</v>
      </c>
      <c r="G16" s="114">
        <v>1627</v>
      </c>
      <c r="H16" s="140">
        <v>1617</v>
      </c>
      <c r="I16" s="115">
        <v>-4</v>
      </c>
      <c r="J16" s="116">
        <v>-0.24737167594310452</v>
      </c>
      <c r="K16" s="110"/>
      <c r="L16" s="110"/>
      <c r="M16" s="110"/>
      <c r="N16" s="110"/>
      <c r="O16" s="110"/>
    </row>
    <row r="17" spans="1:15" s="110" customFormat="1" ht="24.95" customHeight="1" x14ac:dyDescent="0.2">
      <c r="A17" s="193" t="s">
        <v>219</v>
      </c>
      <c r="B17" s="199" t="s">
        <v>220</v>
      </c>
      <c r="C17" s="113">
        <v>8.9242154309990411</v>
      </c>
      <c r="D17" s="115">
        <v>3256</v>
      </c>
      <c r="E17" s="114">
        <v>3222</v>
      </c>
      <c r="F17" s="114">
        <v>3181</v>
      </c>
      <c r="G17" s="114">
        <v>3095</v>
      </c>
      <c r="H17" s="140">
        <v>3177</v>
      </c>
      <c r="I17" s="115">
        <v>79</v>
      </c>
      <c r="J17" s="116">
        <v>2.4866225999370477</v>
      </c>
    </row>
    <row r="18" spans="1:15" s="287" customFormat="1" ht="24.95" customHeight="1" x14ac:dyDescent="0.2">
      <c r="A18" s="201" t="s">
        <v>144</v>
      </c>
      <c r="B18" s="202" t="s">
        <v>145</v>
      </c>
      <c r="C18" s="113">
        <v>10.637248184185282</v>
      </c>
      <c r="D18" s="115">
        <v>3881</v>
      </c>
      <c r="E18" s="114">
        <v>3902</v>
      </c>
      <c r="F18" s="114">
        <v>4003</v>
      </c>
      <c r="G18" s="114">
        <v>3950</v>
      </c>
      <c r="H18" s="140">
        <v>3866</v>
      </c>
      <c r="I18" s="115">
        <v>15</v>
      </c>
      <c r="J18" s="116">
        <v>0.38799793067770305</v>
      </c>
      <c r="K18" s="110"/>
      <c r="L18" s="110"/>
      <c r="M18" s="110"/>
      <c r="N18" s="110"/>
      <c r="O18" s="110"/>
    </row>
    <row r="19" spans="1:15" s="110" customFormat="1" ht="24.95" customHeight="1" x14ac:dyDescent="0.2">
      <c r="A19" s="193" t="s">
        <v>146</v>
      </c>
      <c r="B19" s="199" t="s">
        <v>147</v>
      </c>
      <c r="C19" s="113">
        <v>10.338495272029601</v>
      </c>
      <c r="D19" s="115">
        <v>3772</v>
      </c>
      <c r="E19" s="114">
        <v>3768</v>
      </c>
      <c r="F19" s="114">
        <v>3774</v>
      </c>
      <c r="G19" s="114">
        <v>3742</v>
      </c>
      <c r="H19" s="140">
        <v>3742</v>
      </c>
      <c r="I19" s="115">
        <v>30</v>
      </c>
      <c r="J19" s="116">
        <v>0.80171031533939074</v>
      </c>
    </row>
    <row r="20" spans="1:15" s="287" customFormat="1" ht="24.95" customHeight="1" x14ac:dyDescent="0.2">
      <c r="A20" s="193" t="s">
        <v>148</v>
      </c>
      <c r="B20" s="199" t="s">
        <v>149</v>
      </c>
      <c r="C20" s="113">
        <v>4.4977387967657938</v>
      </c>
      <c r="D20" s="115">
        <v>1641</v>
      </c>
      <c r="E20" s="114">
        <v>1626</v>
      </c>
      <c r="F20" s="114">
        <v>1655</v>
      </c>
      <c r="G20" s="114">
        <v>1638</v>
      </c>
      <c r="H20" s="140">
        <v>1618</v>
      </c>
      <c r="I20" s="115">
        <v>23</v>
      </c>
      <c r="J20" s="116">
        <v>1.4215080346106304</v>
      </c>
      <c r="K20" s="110"/>
      <c r="L20" s="110"/>
      <c r="M20" s="110"/>
      <c r="N20" s="110"/>
      <c r="O20" s="110"/>
    </row>
    <row r="21" spans="1:15" s="110" customFormat="1" ht="24.95" customHeight="1" x14ac:dyDescent="0.2">
      <c r="A21" s="201" t="s">
        <v>150</v>
      </c>
      <c r="B21" s="202" t="s">
        <v>151</v>
      </c>
      <c r="C21" s="113">
        <v>3.9632725777716868</v>
      </c>
      <c r="D21" s="115">
        <v>1446</v>
      </c>
      <c r="E21" s="114">
        <v>1495</v>
      </c>
      <c r="F21" s="114">
        <v>1573</v>
      </c>
      <c r="G21" s="114">
        <v>1574</v>
      </c>
      <c r="H21" s="140">
        <v>1453</v>
      </c>
      <c r="I21" s="115">
        <v>-7</v>
      </c>
      <c r="J21" s="116">
        <v>-0.48176187198898829</v>
      </c>
    </row>
    <row r="22" spans="1:15" s="110" customFormat="1" ht="24.95" customHeight="1" x14ac:dyDescent="0.2">
      <c r="A22" s="201" t="s">
        <v>152</v>
      </c>
      <c r="B22" s="199" t="s">
        <v>153</v>
      </c>
      <c r="C22" s="113">
        <v>0.50705769494312736</v>
      </c>
      <c r="D22" s="115">
        <v>185</v>
      </c>
      <c r="E22" s="114">
        <v>161</v>
      </c>
      <c r="F22" s="114" t="s">
        <v>513</v>
      </c>
      <c r="G22" s="114" t="s">
        <v>513</v>
      </c>
      <c r="H22" s="140">
        <v>169</v>
      </c>
      <c r="I22" s="115">
        <v>16</v>
      </c>
      <c r="J22" s="116">
        <v>9.4674556213017755</v>
      </c>
    </row>
    <row r="23" spans="1:15" s="110" customFormat="1" ht="24.95" customHeight="1" x14ac:dyDescent="0.2">
      <c r="A23" s="193" t="s">
        <v>154</v>
      </c>
      <c r="B23" s="199" t="s">
        <v>155</v>
      </c>
      <c r="C23" s="113">
        <v>0.63039605317253666</v>
      </c>
      <c r="D23" s="115">
        <v>230</v>
      </c>
      <c r="E23" s="114">
        <v>236</v>
      </c>
      <c r="F23" s="114">
        <v>231</v>
      </c>
      <c r="G23" s="114">
        <v>218</v>
      </c>
      <c r="H23" s="140">
        <v>215</v>
      </c>
      <c r="I23" s="115">
        <v>15</v>
      </c>
      <c r="J23" s="116">
        <v>6.9767441860465116</v>
      </c>
    </row>
    <row r="24" spans="1:15" s="110" customFormat="1" ht="24.95" customHeight="1" x14ac:dyDescent="0.2">
      <c r="A24" s="193" t="s">
        <v>156</v>
      </c>
      <c r="B24" s="199" t="s">
        <v>221</v>
      </c>
      <c r="C24" s="113">
        <v>3.2479101000411128</v>
      </c>
      <c r="D24" s="115">
        <v>1185</v>
      </c>
      <c r="E24" s="114">
        <v>1194</v>
      </c>
      <c r="F24" s="114">
        <v>1187</v>
      </c>
      <c r="G24" s="114">
        <v>1173</v>
      </c>
      <c r="H24" s="140">
        <v>1152</v>
      </c>
      <c r="I24" s="115">
        <v>33</v>
      </c>
      <c r="J24" s="116">
        <v>2.8645833333333335</v>
      </c>
    </row>
    <row r="25" spans="1:15" s="110" customFormat="1" ht="24.95" customHeight="1" x14ac:dyDescent="0.2">
      <c r="A25" s="193" t="s">
        <v>222</v>
      </c>
      <c r="B25" s="204" t="s">
        <v>159</v>
      </c>
      <c r="C25" s="113">
        <v>3.1382760038371935</v>
      </c>
      <c r="D25" s="115">
        <v>1145</v>
      </c>
      <c r="E25" s="114">
        <v>1170</v>
      </c>
      <c r="F25" s="114">
        <v>1240</v>
      </c>
      <c r="G25" s="114">
        <v>1242</v>
      </c>
      <c r="H25" s="140">
        <v>1159</v>
      </c>
      <c r="I25" s="115">
        <v>-14</v>
      </c>
      <c r="J25" s="116">
        <v>-1.2079378774805867</v>
      </c>
    </row>
    <row r="26" spans="1:15" s="110" customFormat="1" ht="24.95" customHeight="1" x14ac:dyDescent="0.2">
      <c r="A26" s="201">
        <v>782.78300000000002</v>
      </c>
      <c r="B26" s="203" t="s">
        <v>160</v>
      </c>
      <c r="C26" s="113">
        <v>0.35631081266273812</v>
      </c>
      <c r="D26" s="115">
        <v>130</v>
      </c>
      <c r="E26" s="114">
        <v>121</v>
      </c>
      <c r="F26" s="114" t="s">
        <v>513</v>
      </c>
      <c r="G26" s="114" t="s">
        <v>513</v>
      </c>
      <c r="H26" s="140">
        <v>74</v>
      </c>
      <c r="I26" s="115">
        <v>56</v>
      </c>
      <c r="J26" s="116">
        <v>75.675675675675677</v>
      </c>
    </row>
    <row r="27" spans="1:15" s="110" customFormat="1" ht="24.95" customHeight="1" x14ac:dyDescent="0.2">
      <c r="A27" s="193" t="s">
        <v>161</v>
      </c>
      <c r="B27" s="199" t="s">
        <v>223</v>
      </c>
      <c r="C27" s="113">
        <v>8.0005481704810197</v>
      </c>
      <c r="D27" s="115">
        <v>2919</v>
      </c>
      <c r="E27" s="114">
        <v>2921</v>
      </c>
      <c r="F27" s="114">
        <v>2943</v>
      </c>
      <c r="G27" s="114">
        <v>2898</v>
      </c>
      <c r="H27" s="140">
        <v>2803</v>
      </c>
      <c r="I27" s="115">
        <v>116</v>
      </c>
      <c r="J27" s="116">
        <v>4.1384231180877631</v>
      </c>
    </row>
    <row r="28" spans="1:15" s="110" customFormat="1" ht="24.95" customHeight="1" x14ac:dyDescent="0.2">
      <c r="A28" s="193" t="s">
        <v>163</v>
      </c>
      <c r="B28" s="199" t="s">
        <v>164</v>
      </c>
      <c r="C28" s="113">
        <v>1.7541455392627108</v>
      </c>
      <c r="D28" s="115">
        <v>640</v>
      </c>
      <c r="E28" s="114">
        <v>614</v>
      </c>
      <c r="F28" s="114">
        <v>620</v>
      </c>
      <c r="G28" s="114">
        <v>595</v>
      </c>
      <c r="H28" s="140">
        <v>610</v>
      </c>
      <c r="I28" s="115">
        <v>30</v>
      </c>
      <c r="J28" s="116">
        <v>4.918032786885246</v>
      </c>
    </row>
    <row r="29" spans="1:15" s="110" customFormat="1" ht="24.95" customHeight="1" x14ac:dyDescent="0.2">
      <c r="A29" s="193">
        <v>86</v>
      </c>
      <c r="B29" s="199" t="s">
        <v>165</v>
      </c>
      <c r="C29" s="113">
        <v>7.0220638618610387</v>
      </c>
      <c r="D29" s="115">
        <v>2562</v>
      </c>
      <c r="E29" s="114">
        <v>2573</v>
      </c>
      <c r="F29" s="114">
        <v>2535</v>
      </c>
      <c r="G29" s="114">
        <v>2512</v>
      </c>
      <c r="H29" s="140">
        <v>2488</v>
      </c>
      <c r="I29" s="115">
        <v>74</v>
      </c>
      <c r="J29" s="116">
        <v>2.9742765273311895</v>
      </c>
    </row>
    <row r="30" spans="1:15" s="110" customFormat="1" ht="24.95" customHeight="1" x14ac:dyDescent="0.2">
      <c r="A30" s="193">
        <v>87.88</v>
      </c>
      <c r="B30" s="204" t="s">
        <v>166</v>
      </c>
      <c r="C30" s="113">
        <v>6.8685761271755519</v>
      </c>
      <c r="D30" s="115">
        <v>2506</v>
      </c>
      <c r="E30" s="114">
        <v>2537</v>
      </c>
      <c r="F30" s="114">
        <v>2634</v>
      </c>
      <c r="G30" s="114">
        <v>2540</v>
      </c>
      <c r="H30" s="140">
        <v>2606</v>
      </c>
      <c r="I30" s="115">
        <v>-100</v>
      </c>
      <c r="J30" s="116">
        <v>-3.8372985418265539</v>
      </c>
    </row>
    <row r="31" spans="1:15" s="110" customFormat="1" ht="24.95" customHeight="1" x14ac:dyDescent="0.2">
      <c r="A31" s="193" t="s">
        <v>167</v>
      </c>
      <c r="B31" s="199" t="s">
        <v>168</v>
      </c>
      <c r="C31" s="113">
        <v>2.9957516787720979</v>
      </c>
      <c r="D31" s="115">
        <v>1093</v>
      </c>
      <c r="E31" s="114">
        <v>1114</v>
      </c>
      <c r="F31" s="114">
        <v>1136</v>
      </c>
      <c r="G31" s="114">
        <v>1100</v>
      </c>
      <c r="H31" s="140">
        <v>1073</v>
      </c>
      <c r="I31" s="115">
        <v>20</v>
      </c>
      <c r="J31" s="116">
        <v>1.8639328984156571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2.5736604083870085</v>
      </c>
      <c r="D34" s="115">
        <v>939</v>
      </c>
      <c r="E34" s="114">
        <v>935</v>
      </c>
      <c r="F34" s="114">
        <v>1079</v>
      </c>
      <c r="G34" s="114">
        <v>1045</v>
      </c>
      <c r="H34" s="140">
        <v>975</v>
      </c>
      <c r="I34" s="115">
        <v>-36</v>
      </c>
      <c r="J34" s="116">
        <v>-3.6923076923076925</v>
      </c>
    </row>
    <row r="35" spans="1:10" s="110" customFormat="1" ht="24.95" customHeight="1" x14ac:dyDescent="0.2">
      <c r="A35" s="292" t="s">
        <v>171</v>
      </c>
      <c r="B35" s="293" t="s">
        <v>172</v>
      </c>
      <c r="C35" s="113">
        <v>44.105796902836779</v>
      </c>
      <c r="D35" s="115">
        <v>16092</v>
      </c>
      <c r="E35" s="114">
        <v>16167</v>
      </c>
      <c r="F35" s="114">
        <v>16330</v>
      </c>
      <c r="G35" s="114">
        <v>16163</v>
      </c>
      <c r="H35" s="140">
        <v>16621</v>
      </c>
      <c r="I35" s="115">
        <v>-529</v>
      </c>
      <c r="J35" s="116">
        <v>-3.1827206545935862</v>
      </c>
    </row>
    <row r="36" spans="1:10" s="110" customFormat="1" ht="24.95" customHeight="1" x14ac:dyDescent="0.2">
      <c r="A36" s="294" t="s">
        <v>173</v>
      </c>
      <c r="B36" s="295" t="s">
        <v>174</v>
      </c>
      <c r="C36" s="125">
        <v>53.320542688776207</v>
      </c>
      <c r="D36" s="143">
        <v>19454</v>
      </c>
      <c r="E36" s="144">
        <v>19530</v>
      </c>
      <c r="F36" s="144">
        <v>19767</v>
      </c>
      <c r="G36" s="144">
        <v>19463</v>
      </c>
      <c r="H36" s="145">
        <v>19162</v>
      </c>
      <c r="I36" s="143">
        <v>292</v>
      </c>
      <c r="J36" s="146">
        <v>1.523849285043315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2020-09-25T12:47:41Z</dcterms:created>
  <dcterms:modified xsi:type="dcterms:W3CDTF">2020-09-28T08:13:00Z</dcterms:modified>
</cp:coreProperties>
</file>