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s="1"/>
  <c r="G71" i="24"/>
  <c r="F71" i="24"/>
  <c r="E71" i="24"/>
  <c r="L70" i="24"/>
  <c r="H70" i="24" s="1"/>
  <c r="I70" i="24"/>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s="1"/>
  <c r="G65" i="24"/>
  <c r="F65" i="24"/>
  <c r="E65" i="24"/>
  <c r="L64" i="24"/>
  <c r="H64" i="24" s="1"/>
  <c r="I64" i="24"/>
  <c r="G64" i="24"/>
  <c r="F64" i="24"/>
  <c r="E64" i="24"/>
  <c r="L63" i="24"/>
  <c r="H63" i="24" s="1"/>
  <c r="I63" i="24" s="1"/>
  <c r="G63" i="24"/>
  <c r="F63" i="24"/>
  <c r="E63" i="24"/>
  <c r="L62" i="24"/>
  <c r="H62" i="24" s="1"/>
  <c r="I62" i="24"/>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s="1"/>
  <c r="G57" i="24"/>
  <c r="F57" i="24"/>
  <c r="E57" i="24"/>
  <c r="L56" i="24"/>
  <c r="H56" i="24" s="1"/>
  <c r="I56" i="24"/>
  <c r="G56" i="24"/>
  <c r="F56" i="24"/>
  <c r="E56" i="24"/>
  <c r="L55" i="24"/>
  <c r="H55" i="24" s="1"/>
  <c r="I55" i="24" s="1"/>
  <c r="G55" i="24"/>
  <c r="F55" i="24"/>
  <c r="E55" i="24"/>
  <c r="L54" i="24"/>
  <c r="H54" i="24" s="1"/>
  <c r="I54" i="24"/>
  <c r="G54" i="24"/>
  <c r="F54" i="24"/>
  <c r="E54" i="24"/>
  <c r="L53" i="24"/>
  <c r="H53" i="24" s="1"/>
  <c r="G53" i="24"/>
  <c r="F53" i="24"/>
  <c r="E53" i="24"/>
  <c r="L52" i="24"/>
  <c r="H52" i="24" s="1"/>
  <c r="I52" i="24" s="1"/>
  <c r="G52" i="24"/>
  <c r="F52" i="24"/>
  <c r="E52" i="24"/>
  <c r="L51" i="24"/>
  <c r="H51" i="24" s="1"/>
  <c r="I51" i="24" s="1"/>
  <c r="G51" i="24"/>
  <c r="F51" i="24"/>
  <c r="E51" i="24"/>
  <c r="L44" i="24"/>
  <c r="I44" i="24"/>
  <c r="F44" i="24"/>
  <c r="D44" i="24"/>
  <c r="C44" i="24"/>
  <c r="M44" i="24" s="1"/>
  <c r="B44" i="24"/>
  <c r="K44" i="24" s="1"/>
  <c r="M43" i="24"/>
  <c r="J43" i="24"/>
  <c r="G43" i="24"/>
  <c r="E43" i="24"/>
  <c r="C43" i="24"/>
  <c r="I43" i="24" s="1"/>
  <c r="B43" i="24"/>
  <c r="L42" i="24"/>
  <c r="K42" i="24"/>
  <c r="I42" i="24"/>
  <c r="F42" i="24"/>
  <c r="D42" i="24"/>
  <c r="C42" i="24"/>
  <c r="M42" i="24" s="1"/>
  <c r="B42" i="24"/>
  <c r="J42" i="24" s="1"/>
  <c r="M41" i="24"/>
  <c r="J41" i="24"/>
  <c r="G41" i="24"/>
  <c r="E41" i="24"/>
  <c r="C41" i="24"/>
  <c r="I41" i="24" s="1"/>
  <c r="B41" i="24"/>
  <c r="L40" i="24"/>
  <c r="K40" i="24"/>
  <c r="I40" i="24"/>
  <c r="F40" i="24"/>
  <c r="D40" i="24"/>
  <c r="C40" i="24"/>
  <c r="M40" i="24" s="1"/>
  <c r="B40" i="24"/>
  <c r="J40" i="24" s="1"/>
  <c r="M36" i="24"/>
  <c r="L36" i="24"/>
  <c r="K36" i="24"/>
  <c r="J36" i="24"/>
  <c r="I36" i="24"/>
  <c r="H36" i="24"/>
  <c r="G36" i="24"/>
  <c r="F36" i="24"/>
  <c r="E36" i="24"/>
  <c r="D36" i="24"/>
  <c r="L57" i="15"/>
  <c r="K57" i="15"/>
  <c r="C38" i="24"/>
  <c r="I38" i="24" s="1"/>
  <c r="C37" i="24"/>
  <c r="C35" i="24"/>
  <c r="C34" i="24"/>
  <c r="L34" i="24" s="1"/>
  <c r="C33" i="24"/>
  <c r="C32" i="24"/>
  <c r="C31" i="24"/>
  <c r="C30" i="24"/>
  <c r="C29" i="24"/>
  <c r="C28" i="24"/>
  <c r="C27" i="24"/>
  <c r="C26" i="24"/>
  <c r="L26" i="24" s="1"/>
  <c r="C25" i="24"/>
  <c r="C24" i="24"/>
  <c r="C23" i="24"/>
  <c r="C22" i="24"/>
  <c r="C21" i="24"/>
  <c r="C20" i="24"/>
  <c r="C19" i="24"/>
  <c r="C18" i="24"/>
  <c r="L18" i="24" s="1"/>
  <c r="C17" i="24"/>
  <c r="C16" i="24"/>
  <c r="C15" i="24"/>
  <c r="C9" i="24"/>
  <c r="C8" i="24"/>
  <c r="C7" i="24"/>
  <c r="B39" i="24"/>
  <c r="B38" i="24"/>
  <c r="B37" i="24"/>
  <c r="J37" i="24" s="1"/>
  <c r="B35" i="24"/>
  <c r="K35" i="24" s="1"/>
  <c r="B34" i="24"/>
  <c r="B33" i="24"/>
  <c r="B32" i="24"/>
  <c r="D32" i="24" s="1"/>
  <c r="B31" i="24"/>
  <c r="B30" i="24"/>
  <c r="B29" i="24"/>
  <c r="B28" i="24"/>
  <c r="B27" i="24"/>
  <c r="K27" i="24" s="1"/>
  <c r="B26" i="24"/>
  <c r="B25" i="24"/>
  <c r="B24" i="24"/>
  <c r="D24" i="24" s="1"/>
  <c r="B23" i="24"/>
  <c r="B22" i="24"/>
  <c r="B21" i="24"/>
  <c r="H21" i="24" s="1"/>
  <c r="B20" i="24"/>
  <c r="B19" i="24"/>
  <c r="K19" i="24" s="1"/>
  <c r="B18" i="24"/>
  <c r="B17" i="24"/>
  <c r="B16" i="24"/>
  <c r="B15" i="24"/>
  <c r="B9" i="24"/>
  <c r="B8" i="24"/>
  <c r="B7" i="24"/>
  <c r="F17" i="24" l="1"/>
  <c r="D17" i="24"/>
  <c r="J17" i="24"/>
  <c r="K17" i="24"/>
  <c r="H17" i="24"/>
  <c r="F7" i="24"/>
  <c r="D7" i="24"/>
  <c r="J7" i="24"/>
  <c r="K7" i="24"/>
  <c r="H7" i="24"/>
  <c r="K8" i="24"/>
  <c r="J8" i="24"/>
  <c r="H8" i="24"/>
  <c r="F8" i="24"/>
  <c r="D8" i="24"/>
  <c r="F29" i="24"/>
  <c r="D29" i="24"/>
  <c r="J29" i="24"/>
  <c r="K29" i="24"/>
  <c r="G35" i="24"/>
  <c r="M35" i="24"/>
  <c r="E35" i="24"/>
  <c r="L35" i="24"/>
  <c r="I35" i="24"/>
  <c r="F9" i="24"/>
  <c r="D9" i="24"/>
  <c r="J9" i="24"/>
  <c r="K9" i="24"/>
  <c r="I32" i="24"/>
  <c r="M32" i="24"/>
  <c r="E32" i="24"/>
  <c r="L32" i="24"/>
  <c r="G32" i="24"/>
  <c r="C45" i="24"/>
  <c r="C39" i="24"/>
  <c r="H39" i="24"/>
  <c r="F39" i="24"/>
  <c r="D39" i="24"/>
  <c r="K39" i="24"/>
  <c r="J39" i="24"/>
  <c r="B14" i="24"/>
  <c r="B6" i="24"/>
  <c r="F23" i="24"/>
  <c r="D23" i="24"/>
  <c r="J23" i="24"/>
  <c r="K23" i="24"/>
  <c r="H23" i="24"/>
  <c r="G9" i="24"/>
  <c r="M9" i="24"/>
  <c r="E9" i="24"/>
  <c r="L9" i="24"/>
  <c r="I9" i="24"/>
  <c r="B45" i="24"/>
  <c r="K26" i="24"/>
  <c r="J26" i="24"/>
  <c r="H26" i="24"/>
  <c r="F26" i="24"/>
  <c r="D26" i="24"/>
  <c r="I20" i="24"/>
  <c r="M20" i="24"/>
  <c r="E20" i="24"/>
  <c r="L20" i="24"/>
  <c r="G20" i="24"/>
  <c r="K61" i="24"/>
  <c r="J61" i="24"/>
  <c r="I61" i="24"/>
  <c r="H37" i="24"/>
  <c r="F37" i="24"/>
  <c r="D37" i="24"/>
  <c r="K37" i="24"/>
  <c r="I24" i="24"/>
  <c r="M24" i="24"/>
  <c r="E24" i="24"/>
  <c r="L24" i="24"/>
  <c r="G24" i="24"/>
  <c r="I30" i="24"/>
  <c r="M30" i="24"/>
  <c r="E30" i="24"/>
  <c r="L30" i="24"/>
  <c r="G30" i="24"/>
  <c r="G33" i="24"/>
  <c r="M33" i="24"/>
  <c r="E33" i="24"/>
  <c r="L33" i="24"/>
  <c r="I33" i="24"/>
  <c r="I37" i="24"/>
  <c r="G37" i="24"/>
  <c r="L37" i="24"/>
  <c r="E37" i="24"/>
  <c r="M37" i="24"/>
  <c r="K18" i="24"/>
  <c r="J18" i="24"/>
  <c r="H18" i="24"/>
  <c r="F18" i="24"/>
  <c r="D18" i="24"/>
  <c r="F21" i="24"/>
  <c r="D21" i="24"/>
  <c r="J21" i="24"/>
  <c r="K21" i="24"/>
  <c r="K24" i="24"/>
  <c r="J24" i="24"/>
  <c r="H24" i="24"/>
  <c r="F24" i="24"/>
  <c r="K30" i="24"/>
  <c r="J30" i="24"/>
  <c r="H30" i="24"/>
  <c r="F30" i="24"/>
  <c r="D30" i="24"/>
  <c r="F33" i="24"/>
  <c r="D33" i="24"/>
  <c r="J33" i="24"/>
  <c r="K33" i="24"/>
  <c r="H33" i="24"/>
  <c r="G15" i="24"/>
  <c r="M15" i="24"/>
  <c r="E15" i="24"/>
  <c r="L15" i="24"/>
  <c r="I15" i="24"/>
  <c r="G21" i="24"/>
  <c r="M21" i="24"/>
  <c r="E21" i="24"/>
  <c r="L21" i="24"/>
  <c r="I21" i="24"/>
  <c r="G27" i="24"/>
  <c r="M27" i="24"/>
  <c r="E27" i="24"/>
  <c r="L27" i="24"/>
  <c r="I27" i="24"/>
  <c r="H29" i="24"/>
  <c r="K69" i="24"/>
  <c r="J69" i="24"/>
  <c r="I69" i="24"/>
  <c r="K20" i="24"/>
  <c r="J20" i="24"/>
  <c r="H20" i="24"/>
  <c r="F20" i="24"/>
  <c r="D20" i="24"/>
  <c r="C14" i="24"/>
  <c r="C6" i="24"/>
  <c r="F15" i="24"/>
  <c r="D15" i="24"/>
  <c r="J15" i="24"/>
  <c r="K15" i="24"/>
  <c r="H15" i="24"/>
  <c r="G23" i="24"/>
  <c r="M23" i="24"/>
  <c r="E23" i="24"/>
  <c r="L23" i="24"/>
  <c r="I23" i="24"/>
  <c r="K28" i="24"/>
  <c r="J28" i="24"/>
  <c r="H28" i="24"/>
  <c r="F28" i="24"/>
  <c r="D28" i="24"/>
  <c r="K34" i="24"/>
  <c r="J34" i="24"/>
  <c r="H34" i="24"/>
  <c r="F34" i="24"/>
  <c r="D34" i="24"/>
  <c r="D38" i="24"/>
  <c r="K38" i="24"/>
  <c r="J38" i="24"/>
  <c r="H38" i="24"/>
  <c r="F38" i="24"/>
  <c r="I16" i="24"/>
  <c r="M16" i="24"/>
  <c r="E16" i="24"/>
  <c r="L16" i="24"/>
  <c r="G16" i="24"/>
  <c r="I22" i="24"/>
  <c r="M22" i="24"/>
  <c r="E22" i="24"/>
  <c r="L22" i="24"/>
  <c r="G22" i="24"/>
  <c r="G25" i="24"/>
  <c r="M25" i="24"/>
  <c r="E25" i="24"/>
  <c r="L25" i="24"/>
  <c r="I25" i="24"/>
  <c r="I28" i="24"/>
  <c r="M28" i="24"/>
  <c r="E28" i="24"/>
  <c r="L28" i="24"/>
  <c r="G28" i="24"/>
  <c r="G31" i="24"/>
  <c r="M31" i="24"/>
  <c r="E31" i="24"/>
  <c r="L31" i="24"/>
  <c r="I31" i="24"/>
  <c r="H9" i="24"/>
  <c r="K53" i="24"/>
  <c r="J53" i="24"/>
  <c r="I53" i="24"/>
  <c r="K32" i="24"/>
  <c r="J32" i="24"/>
  <c r="H32" i="24"/>
  <c r="F32" i="24"/>
  <c r="G17" i="24"/>
  <c r="M17" i="24"/>
  <c r="E17" i="24"/>
  <c r="L17" i="24"/>
  <c r="I17" i="24"/>
  <c r="G29" i="24"/>
  <c r="M29" i="24"/>
  <c r="E29" i="24"/>
  <c r="L29" i="24"/>
  <c r="I29" i="24"/>
  <c r="K16" i="24"/>
  <c r="J16" i="24"/>
  <c r="H16" i="24"/>
  <c r="F16" i="24"/>
  <c r="K22" i="24"/>
  <c r="J22" i="24"/>
  <c r="H22" i="24"/>
  <c r="F22" i="24"/>
  <c r="D22" i="24"/>
  <c r="F25" i="24"/>
  <c r="D25" i="24"/>
  <c r="J25" i="24"/>
  <c r="K25" i="24"/>
  <c r="H25" i="24"/>
  <c r="F31" i="24"/>
  <c r="D31" i="24"/>
  <c r="J31" i="24"/>
  <c r="K31" i="24"/>
  <c r="H31" i="24"/>
  <c r="G7" i="24"/>
  <c r="M7" i="24"/>
  <c r="E7" i="24"/>
  <c r="L7" i="24"/>
  <c r="I7" i="24"/>
  <c r="G19" i="24"/>
  <c r="M19" i="24"/>
  <c r="E19" i="24"/>
  <c r="L19" i="24"/>
  <c r="I19" i="24"/>
  <c r="D16" i="24"/>
  <c r="I77" i="24"/>
  <c r="K58" i="24"/>
  <c r="J58" i="24"/>
  <c r="K66" i="24"/>
  <c r="J66" i="24"/>
  <c r="K74" i="24"/>
  <c r="J74" i="24"/>
  <c r="H19" i="24"/>
  <c r="H27" i="24"/>
  <c r="H35" i="24"/>
  <c r="K55" i="24"/>
  <c r="J55" i="24"/>
  <c r="K63" i="24"/>
  <c r="J63" i="24"/>
  <c r="K71" i="24"/>
  <c r="J71" i="24"/>
  <c r="K52" i="24"/>
  <c r="J52" i="24"/>
  <c r="K60" i="24"/>
  <c r="J60" i="24"/>
  <c r="K68" i="24"/>
  <c r="J68" i="24"/>
  <c r="F19" i="24"/>
  <c r="D19" i="24"/>
  <c r="J19" i="24"/>
  <c r="F27" i="24"/>
  <c r="D27" i="24"/>
  <c r="J27" i="24"/>
  <c r="F35" i="24"/>
  <c r="D35" i="24"/>
  <c r="J35" i="24"/>
  <c r="H43" i="24"/>
  <c r="F43" i="24"/>
  <c r="D43" i="24"/>
  <c r="K43" i="24"/>
  <c r="K57" i="24"/>
  <c r="J57" i="24"/>
  <c r="K65" i="24"/>
  <c r="J65" i="24"/>
  <c r="K73" i="24"/>
  <c r="J73" i="24"/>
  <c r="I8" i="24"/>
  <c r="M8" i="24"/>
  <c r="E8" i="24"/>
  <c r="I18" i="24"/>
  <c r="M18" i="24"/>
  <c r="E18" i="24"/>
  <c r="I26" i="24"/>
  <c r="M26" i="24"/>
  <c r="E26" i="24"/>
  <c r="I34" i="24"/>
  <c r="M34" i="24"/>
  <c r="E34" i="24"/>
  <c r="G8" i="24"/>
  <c r="K54" i="24"/>
  <c r="J54" i="24"/>
  <c r="K62" i="24"/>
  <c r="J62" i="24"/>
  <c r="K70" i="24"/>
  <c r="J70" i="24"/>
  <c r="M38" i="24"/>
  <c r="E38" i="24"/>
  <c r="L38" i="24"/>
  <c r="G38" i="24"/>
  <c r="L8" i="24"/>
  <c r="K51" i="24"/>
  <c r="J51" i="24"/>
  <c r="K59" i="24"/>
  <c r="J59" i="24"/>
  <c r="K67" i="24"/>
  <c r="J67" i="24"/>
  <c r="K75" i="24"/>
  <c r="J75" i="24"/>
  <c r="G18" i="24"/>
  <c r="G26" i="24"/>
  <c r="G34" i="24"/>
  <c r="H41" i="24"/>
  <c r="F41" i="24"/>
  <c r="D41" i="24"/>
  <c r="K41" i="24"/>
  <c r="K56" i="24"/>
  <c r="J56" i="24"/>
  <c r="K64" i="24"/>
  <c r="J64" i="24"/>
  <c r="K72" i="24"/>
  <c r="J72" i="24"/>
  <c r="G40" i="24"/>
  <c r="G42" i="24"/>
  <c r="G44" i="24"/>
  <c r="H40" i="24"/>
  <c r="L41" i="24"/>
  <c r="H42" i="24"/>
  <c r="L43" i="24"/>
  <c r="H44" i="24"/>
  <c r="J44" i="24"/>
  <c r="E40" i="24"/>
  <c r="E42" i="24"/>
  <c r="E44" i="24"/>
  <c r="I78" i="24" l="1"/>
  <c r="I79" i="24"/>
  <c r="J77" i="24"/>
  <c r="K77" i="24"/>
  <c r="H45" i="24"/>
  <c r="F45" i="24"/>
  <c r="D45" i="24"/>
  <c r="K45" i="24"/>
  <c r="J45" i="24"/>
  <c r="I6" i="24"/>
  <c r="M6" i="24"/>
  <c r="E6" i="24"/>
  <c r="G6" i="24"/>
  <c r="L6" i="24"/>
  <c r="I39" i="24"/>
  <c r="G39" i="24"/>
  <c r="L39" i="24"/>
  <c r="M39" i="24"/>
  <c r="E39" i="24"/>
  <c r="I14" i="24"/>
  <c r="M14" i="24"/>
  <c r="E14" i="24"/>
  <c r="L14" i="24"/>
  <c r="G14" i="24"/>
  <c r="K6" i="24"/>
  <c r="J6" i="24"/>
  <c r="H6" i="24"/>
  <c r="F6" i="24"/>
  <c r="D6" i="24"/>
  <c r="I45" i="24"/>
  <c r="G45" i="24"/>
  <c r="M45" i="24"/>
  <c r="E45" i="24"/>
  <c r="L45" i="24"/>
  <c r="K14" i="24"/>
  <c r="J14" i="24"/>
  <c r="H14" i="24"/>
  <c r="F14" i="24"/>
  <c r="D14" i="24"/>
  <c r="I82" i="24" l="1"/>
  <c r="K79" i="24"/>
  <c r="K78" i="24"/>
  <c r="J79" i="24"/>
  <c r="J78" i="24"/>
  <c r="I83" i="24" s="1"/>
  <c r="I81" i="24" l="1"/>
</calcChain>
</file>

<file path=xl/sharedStrings.xml><?xml version="1.0" encoding="utf-8"?>
<sst xmlns="http://schemas.openxmlformats.org/spreadsheetml/2006/main" count="1688" uniqueCount="520">
  <si>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</si>
  <si>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</si>
  <si>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</si>
  <si>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</si>
  <si>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</si>
  <si>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</si>
  <si>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</si>
  <si>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</si>
  <si>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</si>
  <si>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</si>
  <si>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</si>
  <si>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</si>
  <si>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</si>
  <si>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Teltow-Fläming (12072)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</si>
  <si>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</si>
  <si>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</si>
  <si>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</si>
  <si>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</si>
  <si>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</si>
  <si>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</si>
  <si>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</si>
  <si>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</si>
  <si>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</si>
  <si>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</si>
  <si>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</si>
  <si>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</si>
  <si>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</si>
  <si>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</si>
  <si>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</si>
  <si>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</si>
  <si>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</si>
  <si>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</si>
  <si>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</si>
  <si>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</si>
  <si>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</si>
  <si>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</si>
  <si>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</si>
  <si>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</si>
  <si>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</si>
  <si>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</si>
  <si>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</si>
  <si>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</si>
  <si>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</si>
  <si>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</si>
  <si>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</si>
  <si>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</si>
  <si>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</si>
  <si>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</si>
  <si>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</si>
  <si>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</si>
  <si>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</si>
  <si>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</si>
  <si>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</si>
  <si>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</si>
  <si>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</si>
  <si>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</si>
  <si>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</si>
  <si>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</si>
  <si>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</si>
  <si>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</si>
  <si>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</si>
  <si>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</si>
  <si>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</si>
  <si>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</si>
  <si>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</si>
  <si>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</si>
  <si>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</si>
  <si>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</si>
  <si>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</si>
  <si>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</si>
  <si>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</si>
  <si>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</si>
  <si>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</si>
  <si>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</si>
  <si>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</si>
  <si>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</si>
  <si>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</si>
  <si>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</si>
  <si>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</si>
  <si>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</si>
  <si>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</si>
  <si>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</si>
  <si>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</si>
  <si>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</si>
  <si>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</si>
  <si>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</si>
  <si>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</si>
  <si>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</si>
  <si>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</si>
  <si>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</si>
  <si>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</si>
  <si>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</si>
  <si>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Teltow-Fläming (12072);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</si>
  <si>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</si>
  <si>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</si>
  <si>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</si>
  <si>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</si>
  <si>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</si>
  <si>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</si>
  <si>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</si>
  <si>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</si>
  <si>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</si>
  <si>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</si>
  <si>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</si>
  <si>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</si>
  <si>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</si>
  <si>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</si>
  <si>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</si>
  <si>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</si>
  <si>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</si>
  <si>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</si>
  <si>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</si>
  <si>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</si>
  <si>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</si>
  <si>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</si>
  <si>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</si>
  <si>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</si>
  <si>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</si>
  <si>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</si>
  <si>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</si>
  <si>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</si>
  <si>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</si>
  <si>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</si>
  <si>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</si>
  <si>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</si>
  <si>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</si>
  <si>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</si>
  <si>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</si>
  <si>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</si>
  <si>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Brandenburg</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</si>
  <si>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</si>
  <si>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</si>
  <si>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</si>
  <si>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</si>
  <si>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</si>
  <si>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</si>
  <si>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</si>
  <si>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</si>
  <si>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</si>
  <si>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</si>
  <si>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</si>
  <si>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</si>
  <si>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</si>
  <si>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</si>
  <si>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</si>
  <si>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</si>
  <si>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</si>
  <si>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</si>
  <si>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</si>
  <si>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</si>
  <si>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</si>
  <si>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</si>
  <si>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</si>
  <si>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</si>
  <si>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</si>
  <si>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</si>
  <si>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</si>
  <si>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</si>
  <si>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</si>
  <si>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</si>
  <si>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</si>
  <si>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</si>
  <si>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</si>
  <si>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</si>
  <si>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</si>
  <si>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</si>
  <si>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</si>
  <si>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</si>
  <si>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</si>
  <si>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</si>
  <si>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</si>
  <si>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</si>
  <si>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</si>
  <si>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</si>
  <si>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</si>
  <si>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</si>
  <si>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</si>
  <si>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</si>
  <si>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</si>
  <si>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</si>
  <si>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</si>
  <si>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</si>
  <si>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</si>
  <si>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Teltow-Fläming (12072)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</si>
  <si>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</si>
  <si>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</si>
  <si>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</si>
  <si>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</si>
  <si>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</si>
  <si>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</si>
  <si>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</si>
  <si>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</si>
  <si>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</si>
  <si>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</si>
  <si>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</si>
  <si>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</si>
  <si>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</si>
  <si>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</si>
  <si>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</si>
  <si>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</si>
  <si>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</si>
  <si>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</si>
  <si>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</si>
  <si>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</si>
  <si>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</si>
  <si>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</si>
  <si>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</si>
  <si>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</si>
  <si>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</si>
  <si>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</si>
  <si>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</si>
  <si>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</si>
  <si>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</si>
  <si>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</si>
  <si>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</si>
  <si>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</si>
  <si>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</si>
  <si>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</si>
  <si>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</si>
  <si>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</si>
  <si>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</si>
  <si>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</si>
  <si>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</si>
  <si>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</si>
  <si>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</si>
  <si>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</si>
  <si>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</si>
  <si>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</si>
  <si>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</si>
  <si>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</si>
  <si>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</si>
  <si>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</si>
  <si>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</si>
  <si>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</si>
  <si>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</si>
  <si>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</si>
  <si>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</si>
  <si>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</si>
  <si>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</si>
  <si>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</si>
  <si>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</si>
  <si>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</si>
  <si>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</si>
  <si>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</si>
  <si>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</si>
  <si>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</si>
  <si>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</si>
  <si>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</si>
  <si>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</si>
  <si>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</si>
  <si>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</si>
  <si>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</si>
  <si>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</si>
  <si>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</si>
  <si>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</si>
  <si>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</si>
  <si>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</si>
  <si>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</si>
  <si>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</si>
  <si>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</si>
  <si>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</si>
  <si>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</si>
  <si>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</si>
  <si>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</si>
  <si>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</si>
  <si>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</si>
  <si>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</si>
  <si>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</si>
  <si>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</si>
  <si>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</si>
  <si>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</si>
  <si>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</si>
  <si>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</si>
  <si>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</si>
  <si>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</si>
  <si>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</si>
  <si>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</si>
  <si>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</si>
  <si>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</si>
  <si>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</si>
  <si>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</si>
  <si>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</si>
  <si>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</si>
  <si>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</si>
  <si>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</si>
  <si>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</si>
  <si>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</si>
  <si>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</si>
  <si>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</si>
  <si>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</si>
  <si>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</si>
  <si>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</si>
  <si>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</si>
  <si>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</si>
  <si>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</si>
  <si>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</si>
  <si>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</si>
  <si>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</si>
  <si>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</si>
  <si>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</si>
  <si>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</si>
  <si>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</si>
  <si>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</si>
  <si>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</si>
  <si>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</si>
  <si>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</si>
  <si>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</si>
  <si>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</si>
  <si>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</si>
  <si>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</si>
  <si>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</si>
  <si>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</si>
  <si>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</si>
  <si>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</si>
  <si>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</si>
  <si>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</si>
  <si>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</si>
  <si>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</si>
  <si>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</si>
  <si>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</si>
  <si>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</si>
  <si>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</si>
  <si>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</si>
  <si>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</si>
  <si>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</si>
  <si>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</si>
  <si>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</si>
  <si>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</si>
  <si>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</si>
  <si>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</si>
  <si>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</si>
  <si>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</si>
  <si>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</si>
  <si>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</si>
  <si>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</si>
  <si>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</si>
  <si>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</si>
  <si>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</si>
  <si>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</si>
  <si>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</si>
  <si>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</si>
  <si>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</si>
  <si>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</si>
  <si>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</si>
  <si>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</si>
  <si>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</si>
  <si>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</si>
  <si>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</si>
  <si>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</si>
  <si>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</si>
  <si>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</si>
  <si>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</si>
  <si>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</si>
  <si>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</si>
  <si>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</si>
  <si>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</si>
  <si>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</si>
  <si>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</si>
  <si>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</si>
  <si>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</si>
  <si>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</si>
  <si>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</si>
  <si>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</si>
  <si>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</si>
  <si>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</si>
  <si>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</si>
  <si>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</si>
  <si>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</si>
  <si>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</si>
  <si>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</si>
  <si>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</si>
  <si>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</si>
  <si>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</si>
  <si>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Teltow-Fläming (12072);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</si>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</sst>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{6DEDFDB4-50A4-4800-82E9-FCC7A124F356}</c15:txfldGUID>
                      <c15:f>Daten_Diagramme!$D$6</c15:f>
                      <c15:dlblFieldTableCache>
                        <c:ptCount val="1"/>
                        <c:pt idx="0">
                          <c:v>-1.7</c:v>
                        </c:pt>
                      </c15:dlblFieldTableCache>
                    </c15:dlblFTEntry>
                  </c15:dlblFieldTable>
                  <c15:showDataLabelsRange val="0"/>
                </c:ext>
                <c:ext xmlns:c16="http://schemas.microsoft.com/office/drawing/2014/chart" uri="{C3380CC4-5D6E-409C-BE32-E72D297353CC}">
                  <c16:uniqueId val="{00000000-977E-4515-9F10-56664193BA10}"/>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{8268F1C0-7BEF-4FBE-8ED9-AB2F97A2FE0A}</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977E-4515-9F10-56664193BA10}"/>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{840A4557-12CD-4FED-A531-474327BD5AF2}</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977E-4515-9F10-56664193BA1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{09D55CC4-750E-4D04-8747-CC5E4AF143DA}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77E-4515-9F10-56664193BA1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-1.738092688076623</c:v>
                </c:pt>
                <c:pt idx="1">
                  <c:v>0.7039980017060905</c:v>
                </c:pt>
                <c:pt idx="2">
                  <c:v>0.95490282911153723</c:v>
                </c:pt>
                <c:pt idx="3">
                  <c:v>1.0875687030768</c:v>
                </c:pt>
              </c:numCache>
            </c:numRef>
          </c:val>
          <c:extLst>
            <c:ext xmlns:c16="http://schemas.microsoft.com/office/drawing/2014/chart" uri="{C3380CC4-5D6E-409C-BE32-E72D297353CC}">
              <c16:uniqueId val="{00000004-977E-4515-9F10-56664193BA1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{8B57EA82-3521-45CA-BE64-ED80C6DEF10E}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77E-4515-9F10-56664193BA1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{303533FE-65FA-4DCB-8788-D9857DB562ED}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77E-4515-9F10-56664193BA1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{07046A35-6330-4EB8-A699-97F076A0324F}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77E-4515-9F10-56664193BA1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{1F99F551-CBEA-4212-A599-6D541B772C51}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77E-4515-9F10-56664193BA1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77E-4515-9F10-56664193BA1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77E-4515-9F10-56664193BA1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{A5869689-1111-47F3-9B66-34F349DAB579}</c15:txfldGUID>
                      <c15:f>Daten_Diagramme!$E$6</c15:f>
                      <c15:dlblFieldTableCache>
                        <c:ptCount val="1"/>
                        <c:pt idx="0">
                          <c:v>0.8</c:v>
                        </c:pt>
                      </c15:dlblFieldTableCache>
                    </c15:dlblFTEntry>
                  </c15:dlblFieldTable>
                  <c15:showDataLabelsRange val="0"/>
                </c:ext>
                <c:ext xmlns:c16="http://schemas.microsoft.com/office/drawing/2014/chart" uri="{C3380CC4-5D6E-409C-BE32-E72D297353CC}">
                  <c16:uniqueId val="{00000000-760D-4FD4-93EB-FA19EC822635}"/>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{795BE7E8-DB2D-4789-BD53-C7490C72110A}</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760D-4FD4-93EB-FA19EC822635}"/>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{E1AEE295-DAD2-444D-B090-F472C7C3A6A7}</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760D-4FD4-93EB-FA19EC82263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{B05F2F94-0A97-4F96-B24D-19010C3AD5F1}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60D-4FD4-93EB-FA19EC82263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0.80851637245654229</c:v>
                </c:pt>
                <c:pt idx="1">
                  <c:v>-2.6006845590352197</c:v>
                </c:pt>
                <c:pt idx="2">
                  <c:v>-3.6279896103654186</c:v>
                </c:pt>
                <c:pt idx="3">
                  <c:v>-2.8655893304673015</c:v>
                </c:pt>
              </c:numCache>
            </c:numRef>
          </c:val>
          <c:extLst>
            <c:ext xmlns:c16="http://schemas.microsoft.com/office/drawing/2014/chart" uri="{C3380CC4-5D6E-409C-BE32-E72D297353CC}">
              <c16:uniqueId val="{00000004-760D-4FD4-93EB-FA19EC82263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{48FEE50D-43D4-444C-AE2B-07C1D7711612}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60D-4FD4-93EB-FA19EC82263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{B27DC591-F710-4D56-98F9-3646794E0995}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60D-4FD4-93EB-FA19EC82263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{BDA09F58-DEC0-4040-B40F-A5541D0FB470}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60D-4FD4-93EB-FA19EC82263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{2F462057-0598-4C39-806C-85D5BDC62175}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60D-4FD4-93EB-FA19EC82263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60D-4FD4-93EB-FA19EC82263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60D-4FD4-93EB-FA19EC82263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{0AE7AFD0-2F4C-423B-B106-052B9D62F70E}</c15:txfldGUID>
                      <c15:f>Daten_Diagramme!$D$14</c15:f>
                      <c15:dlblFieldTableCache>
                        <c:ptCount val="1"/>
                        <c:pt idx="0">
                          <c:v>-1.7</c:v>
                        </c:pt>
                      </c15:dlblFieldTableCache>
                    </c15:dlblFTEntry>
                  </c15:dlblFieldTable>
                  <c15:showDataLabelsRange val="0"/>
                </c:ext>
                <c:ext xmlns:c16="http://schemas.microsoft.com/office/drawing/2014/chart" uri="{C3380CC4-5D6E-409C-BE32-E72D297353CC}">
                  <c16:uniqueId val="{00000000-B06A-4C47-82AB-41BEAD0B7D84}"/>
                </c:ext>
              </c:extLst>
            </c:dLbl>
            <c:dLbl>
              <c:idx val="1"/>
              <c:tx>
                <c:strRef>
                  <c:f>Daten_Diagramme!$D$15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{6C1F8B8E-D75A-4E08-A33B-308021882904}</c15:txfldGUID>
                      <c15:f>Daten_Diagramme!$D$15</c15:f>
                      <c15:dlblFieldTableCache>
                        <c:ptCount val="1"/>
                        <c:pt idx="0">
                          <c:v>-1.2</c:v>
                        </c:pt>
                      </c15:dlblFieldTableCache>
                    </c15:dlblFTEntry>
                  </c15:dlblFieldTable>
                  <c15:showDataLabelsRange val="0"/>
                </c:ext>
                <c:ext xmlns:c16="http://schemas.microsoft.com/office/drawing/2014/chart" uri="{C3380CC4-5D6E-409C-BE32-E72D297353CC}">
                  <c16:uniqueId val="{00000001-B06A-4C47-82AB-41BEAD0B7D84}"/>
                </c:ext>
              </c:extLst>
            </c:dLbl>
            <c:dLbl>
              <c:idx val="2"/>
              <c:tx>
                <c:strRef>
                  <c:f>Daten_Diagramme!$D$16</c:f>
                  <c:strCache>
                    <c:ptCount val="1"/>
                    <c:pt idx="0">
                      <c:v>18.3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{3D64A290-0B00-4AED-9A18-A50177F8904B}</c15:txfldGUID>
                      <c15:f>Daten_Diagramme!$D$16</c15:f>
                      <c15:dlblFieldTableCache>
                        <c:ptCount val="1"/>
                        <c:pt idx="0">
                          <c:v>18.3</c:v>
                        </c:pt>
                      </c15:dlblFieldTableCache>
                    </c15:dlblFTEntry>
                  </c15:dlblFieldTable>
                  <c15:showDataLabelsRange val="0"/>
                </c:ext>
                <c:ext xmlns:c16="http://schemas.microsoft.com/office/drawing/2014/chart" uri="{C3380CC4-5D6E-409C-BE32-E72D297353CC}">
                  <c16:uniqueId val="{00000002-B06A-4C47-82AB-41BEAD0B7D84}"/>
                </c:ext>
              </c:extLst>
            </c:dLbl>
            <c:dLbl>
              <c:idx val="3"/>
              <c:tx>
                <c:strRef>
                  <c:f>Daten_Diagramme!$D$17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{BBB1F345-96EE-4444-98F2-B2878A1E6556}</c15:txfldGUID>
                      <c15:f>Daten_Diagramme!$D$17</c15:f>
                      <c15:dlblFieldTableCache>
                        <c:ptCount val="1"/>
                        <c:pt idx="0">
                          <c:v>-2.5</c:v>
                        </c:pt>
                      </c15:dlblFieldTableCache>
                    </c15:dlblFTEntry>
                  </c15:dlblFieldTable>
                  <c15:showDataLabelsRange val="0"/>
                </c:ext>
                <c:ext xmlns:c16="http://schemas.microsoft.com/office/drawing/2014/chart" uri="{C3380CC4-5D6E-409C-BE32-E72D297353CC}">
                  <c16:uniqueId val="{00000003-B06A-4C47-82AB-41BEAD0B7D84}"/>
                </c:ext>
              </c:extLst>
            </c:dLbl>
            <c:dLbl>
              <c:idx val="4"/>
              <c:tx>
                <c:strRef>
                  <c:f>Daten_Diagramme!$D$18</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{7D2F18E8-3819-4CB0-AF57-AC47E1BF73B2}</c15:txfldGUID>
                      <c15:f>Daten_Diagramme!$D$18</c15:f>
                      <c15:dlblFieldTableCache>
                        <c:ptCount val="1"/>
                        <c:pt idx="0">
                          <c:v>-8.5</c:v>
                        </c:pt>
                      </c15:dlblFieldTableCache>
                    </c15:dlblFTEntry>
                  </c15:dlblFieldTable>
                  <c15:showDataLabelsRange val="0"/>
                </c:ext>
                <c:ext xmlns:c16="http://schemas.microsoft.com/office/drawing/2014/chart" uri="{C3380CC4-5D6E-409C-BE32-E72D297353CC}">
                  <c16:uniqueId val="{00000004-B06A-4C47-82AB-41BEAD0B7D84}"/>
                </c:ext>
              </c:extLst>
            </c:dLbl>
            <c:dLbl>
              <c:idx val="5"/>
              <c:tx>
                <c:strRef>
                  <c:f>Daten_Diagramme!$D$19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{77E97739-D673-47C7-A735-FF4CA2833136}</c15:txfldGUID>
                      <c15:f>Daten_Diagramme!$D$19</c15:f>
                      <c15:dlblFieldTableCache>
                        <c:ptCount val="1"/>
                        <c:pt idx="0">
                          <c:v>-1.7</c:v>
                        </c:pt>
                      </c15:dlblFieldTableCache>
                    </c15:dlblFTEntry>
                  </c15:dlblFieldTable>
                  <c15:showDataLabelsRange val="0"/>
                </c:ext>
                <c:ext xmlns:c16="http://schemas.microsoft.com/office/drawing/2014/chart" uri="{C3380CC4-5D6E-409C-BE32-E72D297353CC}">
                  <c16:uniqueId val="{00000005-B06A-4C47-82AB-41BEAD0B7D84}"/>
                </c:ext>
              </c:extLst>
            </c:dLbl>
            <c:dLbl>
              <c:idx val="6"/>
              <c:tx>
                <c:strRef>
                  <c:f>Daten_Diagramme!$D$20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{496D0C87-FDB2-43EB-AAD9-146553EDD376}</c15:txfldGUID>
                      <c15:f>Daten_Diagramme!$D$20</c15:f>
                      <c15:dlblFieldTableCache>
                        <c:ptCount val="1"/>
                        <c:pt idx="0">
                          <c:v>-0.9</c:v>
                        </c:pt>
                      </c15:dlblFieldTableCache>
                    </c15:dlblFTEntry>
                  </c15:dlblFieldTable>
                  <c15:showDataLabelsRange val="0"/>
                </c:ext>
                <c:ext xmlns:c16="http://schemas.microsoft.com/office/drawing/2014/chart" uri="{C3380CC4-5D6E-409C-BE32-E72D297353CC}">
                  <c16:uniqueId val="{00000006-B06A-4C47-82AB-41BEAD0B7D84}"/>
                </c:ext>
              </c:extLst>
            </c:dLbl>
            <c:dLbl>
              <c:idx val="7"/>
              <c:tx>
                <c:strRef>
                  <c:f>Daten_Diagramme!$D$21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{6F07BBDA-B699-4935-ADAA-8208835FA0F2}</c15:txfldGUID>
                      <c15:f>Daten_Diagramme!$D$21</c15:f>
                      <c15:dlblFieldTableCache>
                        <c:ptCount val="1"/>
                        <c:pt idx="0">
                          <c:v>3.2</c:v>
                        </c:pt>
                      </c15:dlblFieldTableCache>
                    </c15:dlblFTEntry>
                  </c15:dlblFieldTable>
                  <c15:showDataLabelsRange val="0"/>
                </c:ext>
                <c:ext xmlns:c16="http://schemas.microsoft.com/office/drawing/2014/chart" uri="{C3380CC4-5D6E-409C-BE32-E72D297353CC}">
                  <c16:uniqueId val="{00000007-B06A-4C47-82AB-41BEAD0B7D84}"/>
                </c:ext>
              </c:extLst>
            </c:dLbl>
            <c:dLbl>
              <c:idx val="8"/>
              <c:tx>
                <c:strRef>
                  <c:f>Daten_Diagramme!$D$22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{CABF98FB-4264-4591-AD55-BB9D9C25F3AF}</c15:txfldGUID>
                      <c15:f>Daten_Diagramme!$D$22</c15:f>
                      <c15:dlblFieldTableCache>
                        <c:ptCount val="1"/>
                        <c:pt idx="0">
                          <c:v>-1.2</c:v>
                        </c:pt>
                      </c15:dlblFieldTableCache>
                    </c15:dlblFTEntry>
                  </c15:dlblFieldTable>
                  <c15:showDataLabelsRange val="0"/>
                </c:ext>
                <c:ext xmlns:c16="http://schemas.microsoft.com/office/drawing/2014/chart" uri="{C3380CC4-5D6E-409C-BE32-E72D297353CC}">
                  <c16:uniqueId val="{00000008-B06A-4C47-82AB-41BEAD0B7D84}"/>
                </c:ext>
              </c:extLst>
            </c:dLbl>
            <c:dLbl>
              <c:idx val="9"/>
              <c:tx>
                <c:strRef>
                  <c:f>Daten_Diagramme!$D$23</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{2B378917-AA1F-47D2-AC16-682EA3824FE5}</c15:txfldGUID>
                      <c15:f>Daten_Diagramme!$D$23</c15:f>
                      <c15:dlblFieldTableCache>
                        <c:ptCount val="1"/>
                        <c:pt idx="0">
                          <c:v>-8.3</c:v>
                        </c:pt>
                      </c15:dlblFieldTableCache>
                    </c15:dlblFTEntry>
                  </c15:dlblFieldTable>
                  <c15:showDataLabelsRange val="0"/>
                </c:ext>
                <c:ext xmlns:c16="http://schemas.microsoft.com/office/drawing/2014/chart" uri="{C3380CC4-5D6E-409C-BE32-E72D297353CC}">
                  <c16:uniqueId val="{00000009-B06A-4C47-82AB-41BEAD0B7D84}"/>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{3271D39C-6F8C-44DD-9D35-CC72BE4EC8A7}</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B06A-4C47-82AB-41BEAD0B7D84}"/>
                </c:ext>
              </c:extLst>
            </c:dLbl>
            <c:dLbl>
              <c:idx val="11"/>
              <c:tx>
                <c:strRef>
                  <c:f>Daten_Diagramme!$D$25</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{3F5C466A-06AD-4BDC-962E-41E2110296D3}</c15:txfldGUID>
                      <c15:f>Daten_Diagramme!$D$25</c15:f>
                      <c15:dlblFieldTableCache>
                        <c:ptCount val="1"/>
                        <c:pt idx="0">
                          <c:v>11.9</c:v>
                        </c:pt>
                      </c15:dlblFieldTableCache>
                    </c15:dlblFTEntry>
                  </c15:dlblFieldTable>
                  <c15:showDataLabelsRange val="0"/>
                </c:ext>
                <c:ext xmlns:c16="http://schemas.microsoft.com/office/drawing/2014/chart" uri="{C3380CC4-5D6E-409C-BE32-E72D297353CC}">
                  <c16:uniqueId val="{0000000B-B06A-4C47-82AB-41BEAD0B7D84}"/>
                </c:ext>
              </c:extLst>
            </c:dLbl>
            <c:dLbl>
              <c:idx val="12"/>
              <c:tx>
                <c:strRef>
                  <c:f>Daten_Diagramme!$D$26</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{FC8BE335-1754-4322-8B0C-686845035F3D}</c15:txfldGUID>
                      <c15:f>Daten_Diagramme!$D$26</c15:f>
                      <c15:dlblFieldTableCache>
                        <c:ptCount val="1"/>
                        <c:pt idx="0">
                          <c:v>-5.4</c:v>
                        </c:pt>
                      </c15:dlblFieldTableCache>
                    </c15:dlblFTEntry>
                  </c15:dlblFieldTable>
                  <c15:showDataLabelsRange val="0"/>
                </c:ext>
                <c:ext xmlns:c16="http://schemas.microsoft.com/office/drawing/2014/chart" uri="{C3380CC4-5D6E-409C-BE32-E72D297353CC}">
                  <c16:uniqueId val="{0000000C-B06A-4C47-82AB-41BEAD0B7D84}"/>
                </c:ext>
              </c:extLst>
            </c:dLbl>
            <c:dLbl>
              <c:idx val="13"/>
              <c:tx>
                <c:strRef>
                  <c:f>Daten_Diagramme!$D$27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{FE15FFA3-FDA8-4496-BC38-A1CEA99C24F1}</c15:txfldGUID>
                      <c15:f>Daten_Diagramme!$D$27</c15:f>
                      <c15:dlblFieldTableCache>
                        <c:ptCount val="1"/>
                        <c:pt idx="0">
                          <c:v>3.4</c:v>
                        </c:pt>
                      </c15:dlblFieldTableCache>
                    </c15:dlblFTEntry>
                  </c15:dlblFieldTable>
                  <c15:showDataLabelsRange val="0"/>
                </c:ext>
                <c:ext xmlns:c16="http://schemas.microsoft.com/office/drawing/2014/chart" uri="{C3380CC4-5D6E-409C-BE32-E72D297353CC}">
                  <c16:uniqueId val="{0000000D-B06A-4C47-82AB-41BEAD0B7D84}"/>
                </c:ext>
              </c:extLst>
            </c:dLbl>
            <c:dLbl>
              <c:idx val="14"/>
              <c:tx>
                <c:strRef>
                  <c:f>Daten_Diagramme!$D$28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{1C6E9DDB-A92D-4093-BFC0-3263E38A6F0D}</c15:txfldGUID>
                      <c15:f>Daten_Diagramme!$D$28</c15:f>
                      <c15:dlblFieldTableCache>
                        <c:ptCount val="1"/>
                        <c:pt idx="0">
                          <c:v>4.1</c:v>
                        </c:pt>
                      </c15:dlblFieldTableCache>
                    </c15:dlblFTEntry>
                  </c15:dlblFieldTable>
                  <c15:showDataLabelsRange val="0"/>
                </c:ext>
                <c:ext xmlns:c16="http://schemas.microsoft.com/office/drawing/2014/chart" uri="{C3380CC4-5D6E-409C-BE32-E72D297353CC}">
                  <c16:uniqueId val="{0000000E-B06A-4C47-82AB-41BEAD0B7D84}"/>
                </c:ext>
              </c:extLst>
            </c:dLbl>
            <c:dLbl>
              <c:idx val="15"/>
              <c:tx>
                <c:strRef>
                  <c:f>Daten_Diagramme!$D$29</c:f>
                  <c:strCache>
                    <c:ptCount val="1"/>
                    <c:pt idx="0">
                      <c:v>-23.7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{2ECD4507-7CBB-4FDA-81E8-66F4770987F6}</c15:txfldGUID>
                      <c15:f>Daten_Diagramme!$D$29</c15:f>
                      <c15:dlblFieldTableCache>
                        <c:ptCount val="1"/>
                        <c:pt idx="0">
                          <c:v>-23.7</c:v>
                        </c:pt>
                      </c15:dlblFieldTableCache>
                    </c15:dlblFTEntry>
                  </c15:dlblFieldTable>
                  <c15:showDataLabelsRange val="0"/>
                </c:ext>
                <c:ext xmlns:c16="http://schemas.microsoft.com/office/drawing/2014/chart" uri="{C3380CC4-5D6E-409C-BE32-E72D297353CC}">
                  <c16:uniqueId val="{0000000F-B06A-4C47-82AB-41BEAD0B7D84}"/>
                </c:ext>
              </c:extLst>
            </c:dLbl>
            <c:dLbl>
              <c:idx val="16"/>
              <c:tx>
                <c:strRef>
                  <c:f>Daten_Diagramme!$D$30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{8D980C04-D8D1-428A-BE65-BD0C00995E3D}</c15:txfldGUID>
                      <c15:f>Daten_Diagramme!$D$30</c15:f>
                      <c15:dlblFieldTableCache>
                        <c:ptCount val="1"/>
                        <c:pt idx="0">
                          <c:v>1.7</c:v>
                        </c:pt>
                      </c15:dlblFieldTableCache>
                    </c15:dlblFTEntry>
                  </c15:dlblFieldTable>
                  <c15:showDataLabelsRange val="0"/>
                </c:ext>
                <c:ext xmlns:c16="http://schemas.microsoft.com/office/drawing/2014/chart" uri="{C3380CC4-5D6E-409C-BE32-E72D297353CC}">
                  <c16:uniqueId val="{00000010-B06A-4C47-82AB-41BEAD0B7D84}"/>
                </c:ext>
              </c:extLst>
            </c:dLbl>
            <c:dLbl>
              <c:idx val="17"/>
              <c:tx>
                <c:strRef>
                  <c:f>Daten_Diagramme!$D$31</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{0B0CCC9D-9279-4C85-99B1-92EBD863F2D7}</c15:txfldGUID>
                      <c15:f>Daten_Diagramme!$D$31</c15:f>
                      <c15:dlblFieldTableCache>
                        <c:ptCount val="1"/>
                        <c:pt idx="0">
                          <c:v>5.9</c:v>
                        </c:pt>
                      </c15:dlblFieldTableCache>
                    </c15:dlblFTEntry>
                  </c15:dlblFieldTable>
                  <c15:showDataLabelsRange val="0"/>
                </c:ext>
                <c:ext xmlns:c16="http://schemas.microsoft.com/office/drawing/2014/chart" uri="{C3380CC4-5D6E-409C-BE32-E72D297353CC}">
                  <c16:uniqueId val="{00000011-B06A-4C47-82AB-41BEAD0B7D84}"/>
                </c:ext>
              </c:extLst>
            </c:dLbl>
            <c:dLbl>
              <c:idx val="18"/>
              <c:tx>
                <c:strRef>
                  <c:f>Daten_Diagramme!$D$32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{99B697FC-27A1-421C-B724-005BBDDAAB68}</c15:txfldGUID>
                      <c15:f>Daten_Diagramme!$D$32</c15:f>
                      <c15:dlblFieldTableCache>
                        <c:ptCount val="1"/>
                        <c:pt idx="0">
                          <c:v>0.6</c:v>
                        </c:pt>
                      </c15:dlblFieldTableCache>
                    </c15:dlblFTEntry>
                  </c15:dlblFieldTable>
                  <c15:showDataLabelsRange val="0"/>
                </c:ext>
                <c:ext xmlns:c16="http://schemas.microsoft.com/office/drawing/2014/chart" uri="{C3380CC4-5D6E-409C-BE32-E72D297353CC}">
                  <c16:uniqueId val="{00000012-B06A-4C47-82AB-41BEAD0B7D84}"/>
                </c:ext>
              </c:extLst>
            </c:dLbl>
            <c:dLbl>
              <c:idx val="19"/>
              <c:tx>
                <c:strRef>
                  <c:f>Daten_Diagramme!$D$33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{9259BEF6-E06C-48AE-B374-0E7161564C03}</c15:txfldGUID>
                      <c15:f>Daten_Diagramme!$D$33</c15:f>
                      <c15:dlblFieldTableCache>
                        <c:ptCount val="1"/>
                        <c:pt idx="0">
                          <c:v>1.2</c:v>
                        </c:pt>
                      </c15:dlblFieldTableCache>
                    </c15:dlblFTEntry>
                  </c15:dlblFieldTable>
                  <c15:showDataLabelsRange val="0"/>
                </c:ext>
                <c:ext xmlns:c16="http://schemas.microsoft.com/office/drawing/2014/chart" uri="{C3380CC4-5D6E-409C-BE32-E72D297353CC}">
                  <c16:uniqueId val="{00000013-B06A-4C47-82AB-41BEAD0B7D84}"/>
                </c:ext>
              </c:extLst>
            </c:dLbl>
            <c:dLbl>
              <c:idx val="20"/>
              <c:tx>
                <c:strRef>
                  <c:f>Daten_Diagramme!$D$34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{0CAE8701-703E-4FE6-BB0A-AC66DD31892A}</c15:txfldGUID>
                      <c15:f>Daten_Diagramme!$D$34</c15:f>
                      <c15:dlblFieldTableCache>
                        <c:ptCount val="1"/>
                        <c:pt idx="0">
                          <c:v>-0.4</c:v>
                        </c:pt>
                      </c15:dlblFieldTableCache>
                    </c15:dlblFTEntry>
                  </c15:dlblFieldTable>
                  <c15:showDataLabelsRange val="0"/>
                </c:ext>
                <c:ext xmlns:c16="http://schemas.microsoft.com/office/drawing/2014/chart" uri="{C3380CC4-5D6E-409C-BE32-E72D297353CC}">
                  <c16:uniqueId val="{00000014-B06A-4C47-82AB-41BEAD0B7D84}"/>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{C083610E-FE89-4173-9E72-F2A963AC9077}</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B06A-4C47-82AB-41BEAD0B7D8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{3516D7FC-D75F-4285-AFA6-0E7FA7A29BE7}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06A-4C47-82AB-41BEAD0B7D84}"/>
                </c:ext>
              </c:extLst>
            </c:dLbl>
            <c:dLbl>
              <c:idx val="23"/>
              <c:tx>
                <c:strRef>
                  <c:f>Daten_Diagramme!$D$37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{75BAF4F0-763F-4247-B199-DB6F4CFFF668}</c15:txfldGUID>
                      <c15:f>Daten_Diagramme!$D$37</c15:f>
                      <c15:dlblFieldTableCache>
                        <c:ptCount val="1"/>
                        <c:pt idx="0">
                          <c:v>-1.2</c:v>
                        </c:pt>
                      </c15:dlblFieldTableCache>
                    </c15:dlblFTEntry>
                  </c15:dlblFieldTable>
                  <c15:showDataLabelsRange val="0"/>
                </c:ext>
                <c:ext xmlns:c16="http://schemas.microsoft.com/office/drawing/2014/chart" uri="{C3380CC4-5D6E-409C-BE32-E72D297353CC}">
                  <c16:uniqueId val="{00000017-B06A-4C47-82AB-41BEAD0B7D84}"/>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{3780E4A7-D197-42BD-96A2-BE1715A12430}</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B06A-4C47-82AB-41BEAD0B7D84}"/>
                </c:ext>
              </c:extLst>
            </c:dLbl>
            <c:dLbl>
              <c:idx val="25"/>
              <c:tx>
                <c:strRef>
                  <c:f>Daten_Diagramme!$D$39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{21B6D721-CF89-453A-A261-4006C7601E6E}</c15:txfldGUID>
                      <c15:f>Daten_Diagramme!$D$39</c15:f>
                      <c15:dlblFieldTableCache>
                        <c:ptCount val="1"/>
                        <c:pt idx="0">
                          <c:v>-2.4</c:v>
                        </c:pt>
                      </c15:dlblFieldTableCache>
                    </c15:dlblFTEntry>
                  </c15:dlblFieldTable>
                  <c15:showDataLabelsRange val="0"/>
                </c:ext>
                <c:ext xmlns:c16="http://schemas.microsoft.com/office/drawing/2014/chart" uri="{C3380CC4-5D6E-409C-BE32-E72D297353CC}">
                  <c16:uniqueId val="{00000019-B06A-4C47-82AB-41BEAD0B7D8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{C7222816-8088-4130-89F1-A262EDE2A97E}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06A-4C47-82AB-41BEAD0B7D8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{6BDBE26D-B732-46DB-BECB-FCE76CC00139}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06A-4C47-82AB-41BEAD0B7D8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{95D35A46-6EC5-4293-9FB9-8FB39690217A}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06A-4C47-82AB-41BEAD0B7D8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{4514F342-5ED4-407A-8434-64A7146F90EB}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06A-4C47-82AB-41BEAD0B7D8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{B2739849-2B41-4E1A-81C6-1ACEAA001381}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06A-4C47-82AB-41BEAD0B7D84}"/>
                </c:ext>
              </c:extLst>
            </c:dLbl>
            <c:dLbl>
              <c:idx val="31"/>
              <c:tx>
                <c:strRef>
                  <c:f>Daten_Diagramme!$D$45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{228CAADE-B01D-4AA6-87DE-E4FC3A27841F}</c15:txfldGUID>
                      <c15:f>Daten_Diagramme!$D$45</c15:f>
                      <c15:dlblFieldTableCache>
                        <c:ptCount val="1"/>
                        <c:pt idx="0">
                          <c:v>-2.4</c:v>
                        </c:pt>
                      </c15:dlblFieldTableCache>
                    </c15:dlblFTEntry>
                  </c15:dlblFieldTable>
                  <c15:showDataLabelsRange val="0"/>
                </c:ext>
                <c:ext xmlns:c16="http://schemas.microsoft.com/office/drawing/2014/chart" uri="{C3380CC4-5D6E-409C-BE32-E72D297353CC}">
                  <c16:uniqueId val="{0000001F-B06A-4C47-82AB-41BEAD0B7D8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-1.738092688076623</c:v>
                </c:pt>
                <c:pt idx="1">
                  <c:v>-1.1548913043478262</c:v>
                </c:pt>
                <c:pt idx="2">
                  <c:v>18.344827586206897</c:v>
                </c:pt>
                <c:pt idx="3">
                  <c:v>-2.5455485204806823</c:v>
                </c:pt>
                <c:pt idx="4">
                  <c:v>-8.5035629453681718</c:v>
                </c:pt>
                <c:pt idx="5">
                  <c:v>-1.7396734766705326</c:v>
                </c:pt>
                <c:pt idx="6">
                  <c:v>-0.92421441774491686</c:v>
                </c:pt>
                <c:pt idx="7">
                  <c:v>3.2170461667014831</c:v>
                </c:pt>
                <c:pt idx="8">
                  <c:v>-1.1522248243559718</c:v>
                </c:pt>
                <c:pt idx="9">
                  <c:v>-8.2788671023965144</c:v>
                </c:pt>
                <c:pt idx="10">
                  <c:v>0.53547523427041499</c:v>
                </c:pt>
                <c:pt idx="11">
                  <c:v>11.877394636015326</c:v>
                </c:pt>
                <c:pt idx="12">
                  <c:v>-5.3633217993079585</c:v>
                </c:pt>
                <c:pt idx="13">
                  <c:v>3.4283353985956215</c:v>
                </c:pt>
                <c:pt idx="14">
                  <c:v>4.1039156626506026</c:v>
                </c:pt>
                <c:pt idx="15">
                  <c:v>-23.692587539790814</c:v>
                </c:pt>
                <c:pt idx="16">
                  <c:v>1.6662699357295883</c:v>
                </c:pt>
                <c:pt idx="17">
                  <c:v>5.8771148708815675</c:v>
                </c:pt>
                <c:pt idx="18">
                  <c:v>0.56224899598393574</c:v>
                </c:pt>
                <c:pt idx="19">
                  <c:v>1.1597004107272288</c:v>
                </c:pt>
                <c:pt idx="20">
                  <c:v>-0.40540540540540543</c:v>
                </c:pt>
                <c:pt idx="21">
                  <c:v>0</c:v>
                </c:pt>
                <c:pt idx="23">
                  <c:v>-1.1548913043478262</c:v>
                </c:pt>
                <c:pt idx="24">
                  <c:v>-0.50976655550262029</c:v>
                </c:pt>
                <c:pt idx="25">
                  <c:v>-2.3591393337529429</c:v>
                </c:pt>
              </c:numCache>
            </c:numRef>
          </c:val>
          <c:extLst>
            <c:ext xmlns:c16="http://schemas.microsoft.com/office/drawing/2014/chart" uri="{C3380CC4-5D6E-409C-BE32-E72D297353CC}">
              <c16:uniqueId val="{00000020-B06A-4C47-82AB-41BEAD0B7D8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{0FEB2D2A-B51A-49D3-BEDC-4FF056BAA82D}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06A-4C47-82AB-41BEAD0B7D8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{3177121D-3F07-4277-86E2-9CE10CBD8796}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06A-4C47-82AB-41BEAD0B7D8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{70570D38-1BB2-4F4F-B4E9-CF9DFA417329}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06A-4C47-82AB-41BEAD0B7D8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{97CA47A4-4608-4CB6-A499-A4A252B2BA7C}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06A-4C47-82AB-41BEAD0B7D8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{56BB8782-86CA-4D7D-8A33-D0AE6C7EF9A4}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06A-4C47-82AB-41BEAD0B7D8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{C0B933E8-5E7F-4AFC-ABBA-74D7B33F007A}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06A-4C47-82AB-41BEAD0B7D8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{0317D105-E27B-471E-9FF1-84E876060300}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06A-4C47-82AB-41BEAD0B7D8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{8BF4A79B-0440-48B4-A68E-B4D83A47B98B}</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06A-4C47-82AB-41BEAD0B7D8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{E645C590-B29D-47B5-99FE-8A3B07F89523}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06A-4C47-82AB-41BEAD0B7D8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{82D0031E-1932-4706-87D8-41EB6B36C425}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06A-4C47-82AB-41BEAD0B7D8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{2D7D28A0-1AB1-4809-8A9B-9EFFE4017B5C}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06A-4C47-82AB-41BEAD0B7D8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{40C7E4E2-BA3A-4727-8290-67BE4D38DB30}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06A-4C47-82AB-41BEAD0B7D8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{974FCFE5-B3A4-41BE-80E1-51C1D5FE8E84}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06A-4C47-82AB-41BEAD0B7D8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{31AE76C4-4F86-4A24-A643-52B675DD4591}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06A-4C47-82AB-41BEAD0B7D8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{D2BC563B-E1B0-4659-93D5-EC3F6F096E19}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06A-4C47-82AB-41BEAD0B7D8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{456E441A-3517-4943-8A40-813F3485A10E}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06A-4C47-82AB-41BEAD0B7D8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{0FB703BA-9CD3-4C01-8A89-720E81AB1524}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06A-4C47-82AB-41BEAD0B7D8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{B559179E-5B70-4487-B366-B49D3E577A6A}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06A-4C47-82AB-41BEAD0B7D8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{7180AF1C-AD48-43FD-9D31-F0FD4DCA68E3}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06A-4C47-82AB-41BEAD0B7D8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{35792453-05F8-49CB-954A-4ABC44BDFB27}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06A-4C47-82AB-41BEAD0B7D8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{06668518-E0E2-42C9-9C02-D7397C5C964E}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06A-4C47-82AB-41BEAD0B7D8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{D87863AE-F4D4-40FD-B805-AFA42B8DE6C6}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06A-4C47-82AB-41BEAD0B7D8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{986B3302-0239-433D-837B-DE88471CB3DD}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06A-4C47-82AB-41BEAD0B7D8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{93773D5D-62BF-4475-B0FD-5C7181A03E4B}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06A-4C47-82AB-41BEAD0B7D8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{CE612C42-4DC1-408E-977B-B60049C4D614}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06A-4C47-82AB-41BEAD0B7D8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{2528BFB7-FEDC-404E-A452-13821EC1288F}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06A-4C47-82AB-41BEAD0B7D8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{F94E170B-56FD-4423-8232-E91D0E43024A}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06A-4C47-82AB-41BEAD0B7D8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{350FB900-E13F-4F5C-8298-802C59E9192B}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06A-4C47-82AB-41BEAD0B7D8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{E58376F5-868C-4F59-88D2-01AC3B4756B8}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06A-4C47-82AB-41BEAD0B7D8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{9D07D794-3791-49CD-97C3-BA73188EC922}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06A-4C47-82AB-41BEAD0B7D8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{349DA983-252D-487C-95CC-0AE46B53CA90}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06A-4C47-82AB-41BEAD0B7D8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{C9CB9379-5335-41C2-9B94-B5B63CC9831D}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06A-4C47-82AB-41BEAD0B7D8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06A-4C47-82AB-41BEAD0B7D8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06A-4C47-82AB-41BEAD0B7D8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{A2C277AC-A22E-4C64-8E60-B35708D56A81}</c15:txfldGUID>
                      <c15:f>Daten_Diagramme!$E$14</c15:f>
                      <c15:dlblFieldTableCache>
                        <c:ptCount val="1"/>
                        <c:pt idx="0">
                          <c:v>0.8</c:v>
                        </c:pt>
                      </c15:dlblFieldTableCache>
                    </c15:dlblFTEntry>
                  </c15:dlblFieldTable>
                  <c15:showDataLabelsRange val="0"/>
                </c:ext>
                <c:ext xmlns:c16="http://schemas.microsoft.com/office/drawing/2014/chart" uri="{C3380CC4-5D6E-409C-BE32-E72D297353CC}">
                  <c16:uniqueId val="{00000000-3D1A-422A-A4E1-2870DE015BDA}"/>
                </c:ext>
              </c:extLst>
            </c:dLbl>
            <c:dLbl>
              <c:idx val="1"/>
              <c:tx>
                <c:strRef>
                  <c:f>Daten_Diagramme!$E$15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{C4BA73D9-FCB9-43B2-AB4C-9C4CD8E9D833}</c15:txfldGUID>
                      <c15:f>Daten_Diagramme!$E$15</c15:f>
                      <c15:dlblFieldTableCache>
                        <c:ptCount val="1"/>
                        <c:pt idx="0">
                          <c:v>-2.5</c:v>
                        </c:pt>
                      </c15:dlblFieldTableCache>
                    </c15:dlblFTEntry>
                  </c15:dlblFieldTable>
                  <c15:showDataLabelsRange val="0"/>
                </c:ext>
                <c:ext xmlns:c16="http://schemas.microsoft.com/office/drawing/2014/chart" uri="{C3380CC4-5D6E-409C-BE32-E72D297353CC}">
                  <c16:uniqueId val="{00000001-3D1A-422A-A4E1-2870DE015BDA}"/>
                </c:ext>
              </c:extLst>
            </c:dLbl>
            <c:dLbl>
              <c:idx val="2"/>
              <c:tx>
                <c:strRef>
                  <c:f>Daten_Diagramme!$E$16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{BF980692-6E27-4FF0-9F18-0279F5883C08}</c15:txfldGUID>
                      <c15:f>Daten_Diagramme!$E$16</c15:f>
                      <c15:dlblFieldTableCache>
                        <c:ptCount val="1"/>
                        <c:pt idx="0">
                          <c:v>4.8</c:v>
                        </c:pt>
                      </c15:dlblFieldTableCache>
                    </c15:dlblFTEntry>
                  </c15:dlblFieldTable>
                  <c15:showDataLabelsRange val="0"/>
                </c:ext>
                <c:ext xmlns:c16="http://schemas.microsoft.com/office/drawing/2014/chart" uri="{C3380CC4-5D6E-409C-BE32-E72D297353CC}">
                  <c16:uniqueId val="{00000002-3D1A-422A-A4E1-2870DE015BDA}"/>
                </c:ext>
              </c:extLst>
            </c:dLbl>
            <c:dLbl>
              <c:idx val="3"/>
              <c:tx>
                <c:strRef>
                  <c:f>Daten_Diagramme!$E$17</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{29F73DE0-F213-4EAA-A2AF-C21ED99F297E}</c15:txfldGUID>
                      <c15:f>Daten_Diagramme!$E$17</c15:f>
                      <c15:dlblFieldTableCache>
                        <c:ptCount val="1"/>
                        <c:pt idx="0">
                          <c:v>-10.4</c:v>
                        </c:pt>
                      </c15:dlblFieldTableCache>
                    </c15:dlblFTEntry>
                  </c15:dlblFieldTable>
                  <c15:showDataLabelsRange val="0"/>
                </c:ext>
                <c:ext xmlns:c16="http://schemas.microsoft.com/office/drawing/2014/chart" uri="{C3380CC4-5D6E-409C-BE32-E72D297353CC}">
                  <c16:uniqueId val="{00000003-3D1A-422A-A4E1-2870DE015BDA}"/>
                </c:ext>
              </c:extLst>
            </c:dLbl>
            <c:dLbl>
              <c:idx val="4"/>
              <c:tx>
                <c:strRef>
                  <c:f>Daten_Diagramme!$E$18</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{49F03368-B2BB-402E-BC7A-6889FC96253F}</c15:txfldGUID>
                      <c15:f>Daten_Diagramme!$E$18</c15:f>
                      <c15:dlblFieldTableCache>
                        <c:ptCount val="1"/>
                        <c:pt idx="0">
                          <c:v>-7.9</c:v>
                        </c:pt>
                      </c15:dlblFieldTableCache>
                    </c15:dlblFTEntry>
                  </c15:dlblFieldTable>
                  <c15:showDataLabelsRange val="0"/>
                </c:ext>
                <c:ext xmlns:c16="http://schemas.microsoft.com/office/drawing/2014/chart" uri="{C3380CC4-5D6E-409C-BE32-E72D297353CC}">
                  <c16:uniqueId val="{00000004-3D1A-422A-A4E1-2870DE015BDA}"/>
                </c:ext>
              </c:extLst>
            </c:dLbl>
            <c:dLbl>
              <c:idx val="5"/>
              <c:tx>
                <c:strRef>
                  <c:f>Daten_Diagramme!$E$19</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{6BA7F714-9592-4952-B7AD-F9AA9694855F}</c15:txfldGUID>
                      <c15:f>Daten_Diagramme!$E$19</c15:f>
                      <c15:dlblFieldTableCache>
                        <c:ptCount val="1"/>
                        <c:pt idx="0">
                          <c:v>-10.4</c:v>
                        </c:pt>
                      </c15:dlblFieldTableCache>
                    </c15:dlblFTEntry>
                  </c15:dlblFieldTable>
                  <c15:showDataLabelsRange val="0"/>
                </c:ext>
                <c:ext xmlns:c16="http://schemas.microsoft.com/office/drawing/2014/chart" uri="{C3380CC4-5D6E-409C-BE32-E72D297353CC}">
                  <c16:uniqueId val="{00000005-3D1A-422A-A4E1-2870DE015BDA}"/>
                </c:ext>
              </c:extLst>
            </c:dLbl>
            <c:dLbl>
              <c:idx val="6"/>
              <c:tx>
                <c:strRef>
                  <c:f>Daten_Diagramme!$E$20</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{CEFF9E32-8BEF-45E5-AEC6-9E8152C0EAC6}</c15:txfldGUID>
                      <c15:f>Daten_Diagramme!$E$20</c15:f>
                      <c15:dlblFieldTableCache>
                        <c:ptCount val="1"/>
                        <c:pt idx="0">
                          <c:v>-15.9</c:v>
                        </c:pt>
                      </c15:dlblFieldTableCache>
                    </c15:dlblFTEntry>
                  </c15:dlblFieldTable>
                  <c15:showDataLabelsRange val="0"/>
                </c:ext>
                <c:ext xmlns:c16="http://schemas.microsoft.com/office/drawing/2014/chart" uri="{C3380CC4-5D6E-409C-BE32-E72D297353CC}">
                  <c16:uniqueId val="{00000006-3D1A-422A-A4E1-2870DE015BDA}"/>
                </c:ext>
              </c:extLst>
            </c:dLbl>
            <c:dLbl>
              <c:idx val="7"/>
              <c:tx>
                <c:strRef>
                  <c:f>Daten_Diagramme!$E$21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{69BC3231-9CF6-45E3-B970-B8ACEC3B2AE6}</c15:txfldGUID>
                      <c15:f>Daten_Diagramme!$E$21</c15:f>
                      <c15:dlblFieldTableCache>
                        <c:ptCount val="1"/>
                        <c:pt idx="0">
                          <c:v>3.4</c:v>
                        </c:pt>
                      </c15:dlblFieldTableCache>
                    </c15:dlblFTEntry>
                  </c15:dlblFieldTable>
                  <c15:showDataLabelsRange val="0"/>
                </c:ext>
                <c:ext xmlns:c16="http://schemas.microsoft.com/office/drawing/2014/chart" uri="{C3380CC4-5D6E-409C-BE32-E72D297353CC}">
                  <c16:uniqueId val="{00000007-3D1A-422A-A4E1-2870DE015BDA}"/>
                </c:ext>
              </c:extLst>
            </c:dLbl>
            <c:dLbl>
              <c:idx val="8"/>
              <c:tx>
                <c:strRef>
                  <c:f>Daten_Diagramme!$E$22</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{90DF5BA5-7A73-4558-8076-B652A264C63B}</c15:txfldGUID>
                      <c15:f>Daten_Diagramme!$E$22</c15:f>
                      <c15:dlblFieldTableCache>
                        <c:ptCount val="1"/>
                        <c:pt idx="0">
                          <c:v>7.1</c:v>
                        </c:pt>
                      </c15:dlblFieldTableCache>
                    </c15:dlblFTEntry>
                  </c15:dlblFieldTable>
                  <c15:showDataLabelsRange val="0"/>
                </c:ext>
                <c:ext xmlns:c16="http://schemas.microsoft.com/office/drawing/2014/chart" uri="{C3380CC4-5D6E-409C-BE32-E72D297353CC}">
                  <c16:uniqueId val="{00000008-3D1A-422A-A4E1-2870DE015BDA}"/>
                </c:ext>
              </c:extLst>
            </c:dLbl>
            <c:dLbl>
              <c:idx val="9"/>
              <c:tx>
                <c:strRef>
                  <c:f>Daten_Diagramme!$E$23</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{99D376B9-BE29-4390-A325-846C4E260C75}</c15:txfldGUID>
                      <c15:f>Daten_Diagramme!$E$23</c15:f>
                      <c15:dlblFieldTableCache>
                        <c:ptCount val="1"/>
                        <c:pt idx="0">
                          <c:v>-5.8</c:v>
                        </c:pt>
                      </c15:dlblFieldTableCache>
                    </c15:dlblFTEntry>
                  </c15:dlblFieldTable>
                  <c15:showDataLabelsRange val="0"/>
                </c:ext>
                <c:ext xmlns:c16="http://schemas.microsoft.com/office/drawing/2014/chart" uri="{C3380CC4-5D6E-409C-BE32-E72D297353CC}">
                  <c16:uniqueId val="{00000009-3D1A-422A-A4E1-2870DE015BDA}"/>
                </c:ext>
              </c:extLst>
            </c:dLbl>
            <c:dLbl>
              <c:idx val="10"/>
              <c:tx>
                <c:strRef>
                  <c:f>Daten_Diagramme!$E$24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{F47A6EDC-5E54-4DE4-BEB2-6539FC9CCDF8}</c15:txfldGUID>
                      <c15:f>Daten_Diagramme!$E$24</c15:f>
                      <c15:dlblFieldTableCache>
                        <c:ptCount val="1"/>
                        <c:pt idx="0">
                          <c:v>-1.0</c:v>
                        </c:pt>
                      </c15:dlblFieldTableCache>
                    </c15:dlblFTEntry>
                  </c15:dlblFieldTable>
                  <c15:showDataLabelsRange val="0"/>
                </c:ext>
                <c:ext xmlns:c16="http://schemas.microsoft.com/office/drawing/2014/chart" uri="{C3380CC4-5D6E-409C-BE32-E72D297353CC}">
                  <c16:uniqueId val="{0000000A-3D1A-422A-A4E1-2870DE015BDA}"/>
                </c:ext>
              </c:extLst>
            </c:dLbl>
            <c:dLbl>
              <c:idx val="11"/>
              <c:tx>
                <c:strRef>
                  <c:f>Daten_Diagramme!$E$25</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{3F483B8A-A5A9-4465-BBCE-824DE201FF0F}</c15:txfldGUID>
                      <c15:f>Daten_Diagramme!$E$25</c15:f>
                      <c15:dlblFieldTableCache>
                        <c:ptCount val="1"/>
                        <c:pt idx="0">
                          <c:v>15.6</c:v>
                        </c:pt>
                      </c15:dlblFieldTableCache>
                    </c15:dlblFTEntry>
                  </c15:dlblFieldTable>
                  <c15:showDataLabelsRange val="0"/>
                </c:ext>
                <c:ext xmlns:c16="http://schemas.microsoft.com/office/drawing/2014/chart" uri="{C3380CC4-5D6E-409C-BE32-E72D297353CC}">
                  <c16:uniqueId val="{0000000B-3D1A-422A-A4E1-2870DE015BDA}"/>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{6A6B9B01-B8C5-45E4-9AD4-A6E4D0C22D76}</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3D1A-422A-A4E1-2870DE015BDA}"/>
                </c:ext>
              </c:extLst>
            </c:dLbl>
            <c:dLbl>
              <c:idx val="13"/>
              <c:tx>
                <c:strRef>
                  <c:f>Daten_Diagramme!$E$27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{2A6BD142-C6CA-46B0-B628-2B1CDCFADF99}</c15:txfldGUID>
                      <c15:f>Daten_Diagramme!$E$27</c15:f>
                      <c15:dlblFieldTableCache>
                        <c:ptCount val="1"/>
                        <c:pt idx="0">
                          <c:v>0.9</c:v>
                        </c:pt>
                      </c15:dlblFieldTableCache>
                    </c15:dlblFTEntry>
                  </c15:dlblFieldTable>
                  <c15:showDataLabelsRange val="0"/>
                </c:ext>
                <c:ext xmlns:c16="http://schemas.microsoft.com/office/drawing/2014/chart" uri="{C3380CC4-5D6E-409C-BE32-E72D297353CC}">
                  <c16:uniqueId val="{0000000D-3D1A-422A-A4E1-2870DE015BDA}"/>
                </c:ext>
              </c:extLst>
            </c:dLbl>
            <c:dLbl>
              <c:idx val="14"/>
              <c:tx>
                <c:strRef>
                  <c:f>Daten_Diagramme!$E$28</c:f>
                  <c:strCache>
                    <c:ptCount val="1"/>
                    <c:pt idx="0">
                      <c:v>-13.8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{C5BC08EE-D296-4B33-9494-A1E8561C9EE6}</c15:txfldGUID>
                      <c15:f>Daten_Diagramme!$E$28</c15:f>
                      <c15:dlblFieldTableCache>
                        <c:ptCount val="1"/>
                        <c:pt idx="0">
                          <c:v>-13.8</c:v>
                        </c:pt>
                      </c15:dlblFieldTableCache>
                    </c15:dlblFTEntry>
                  </c15:dlblFieldTable>
                  <c15:showDataLabelsRange val="0"/>
                </c:ext>
                <c:ext xmlns:c16="http://schemas.microsoft.com/office/drawing/2014/chart" uri="{C3380CC4-5D6E-409C-BE32-E72D297353CC}">
                  <c16:uniqueId val="{0000000E-3D1A-422A-A4E1-2870DE015BDA}"/>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{28AED7F5-F4E0-430B-9786-674BC01C1F20}</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3D1A-422A-A4E1-2870DE015BDA}"/>
                </c:ext>
              </c:extLst>
            </c:dLbl>
            <c:dLbl>
              <c:idx val="16"/>
              <c:tx>
                <c:strRef>
                  <c:f>Daten_Diagramme!$E$30</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{6A6E113D-3092-49A5-86B2-CC0E5A8E2392}</c15:txfldGUID>
                      <c15:f>Daten_Diagramme!$E$30</c15:f>
                      <c15:dlblFieldTableCache>
                        <c:ptCount val="1"/>
                        <c:pt idx="0">
                          <c:v>5.4</c:v>
                        </c:pt>
                      </c15:dlblFieldTableCache>
                    </c15:dlblFTEntry>
                  </c15:dlblFieldTable>
                  <c15:showDataLabelsRange val="0"/>
                </c:ext>
                <c:ext xmlns:c16="http://schemas.microsoft.com/office/drawing/2014/chart" uri="{C3380CC4-5D6E-409C-BE32-E72D297353CC}">
                  <c16:uniqueId val="{00000010-3D1A-422A-A4E1-2870DE015BDA}"/>
                </c:ext>
              </c:extLst>
            </c:dLbl>
            <c:dLbl>
              <c:idx val="17"/>
              <c:tx>
                <c:strRef>
                  <c:f>Daten_Diagramme!$E$31</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{9FED3C01-3CC2-452B-A734-2120E3B49A51}</c15:txfldGUID>
                      <c15:f>Daten_Diagramme!$E$31</c15:f>
                      <c15:dlblFieldTableCache>
                        <c:ptCount val="1"/>
                        <c:pt idx="0">
                          <c:v>7.0</c:v>
                        </c:pt>
                      </c15:dlblFieldTableCache>
                    </c15:dlblFTEntry>
                  </c15:dlblFieldTable>
                  <c15:showDataLabelsRange val="0"/>
                </c:ext>
                <c:ext xmlns:c16="http://schemas.microsoft.com/office/drawing/2014/chart" uri="{C3380CC4-5D6E-409C-BE32-E72D297353CC}">
                  <c16:uniqueId val="{00000011-3D1A-422A-A4E1-2870DE015BDA}"/>
                </c:ext>
              </c:extLst>
            </c:dLbl>
            <c:dLbl>
              <c:idx val="18"/>
              <c:tx>
                <c:strRef>
                  <c:f>Daten_Diagramme!$E$32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{05B610DD-2ECC-4511-99D7-ABC2A6D6CE88}</c15:txfldGUID>
                      <c15:f>Daten_Diagramme!$E$32</c15:f>
                      <c15:dlblFieldTableCache>
                        <c:ptCount val="1"/>
                        <c:pt idx="0">
                          <c:v>-0.8</c:v>
                        </c:pt>
                      </c15:dlblFieldTableCache>
                    </c15:dlblFTEntry>
                  </c15:dlblFieldTable>
                  <c15:showDataLabelsRange val="0"/>
                </c:ext>
                <c:ext xmlns:c16="http://schemas.microsoft.com/office/drawing/2014/chart" uri="{C3380CC4-5D6E-409C-BE32-E72D297353CC}">
                  <c16:uniqueId val="{00000012-3D1A-422A-A4E1-2870DE015BDA}"/>
                </c:ext>
              </c:extLst>
            </c:dLbl>
            <c:dLbl>
              <c:idx val="19"/>
              <c:tx>
                <c:strRef>
                  <c:f>Daten_Diagramme!$E$33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{89B6A7A0-1D9E-492E-8599-3FBA89EC5886}</c15:txfldGUID>
                      <c15:f>Daten_Diagramme!$E$33</c15:f>
                      <c15:dlblFieldTableCache>
                        <c:ptCount val="1"/>
                        <c:pt idx="0">
                          <c:v>-2.1</c:v>
                        </c:pt>
                      </c15:dlblFieldTableCache>
                    </c15:dlblFTEntry>
                  </c15:dlblFieldTable>
                  <c15:showDataLabelsRange val="0"/>
                </c:ext>
                <c:ext xmlns:c16="http://schemas.microsoft.com/office/drawing/2014/chart" uri="{C3380CC4-5D6E-409C-BE32-E72D297353CC}">
                  <c16:uniqueId val="{00000013-3D1A-422A-A4E1-2870DE015BDA}"/>
                </c:ext>
              </c:extLst>
            </c:dLbl>
            <c:dLbl>
              <c:idx val="20"/>
              <c:tx>
                <c:strRef>
                  <c:f>Daten_Diagramme!$E$34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{6640A64F-D9CC-43B7-B30B-ED8E66D6481D}</c15:txfldGUID>
                      <c15:f>Daten_Diagramme!$E$34</c15:f>
                      <c15:dlblFieldTableCache>
                        <c:ptCount val="1"/>
                        <c:pt idx="0">
                          <c:v>-2.0</c:v>
                        </c:pt>
                      </c15:dlblFieldTableCache>
                    </c15:dlblFTEntry>
                  </c15:dlblFieldTable>
                  <c15:showDataLabelsRange val="0"/>
                </c:ext>
                <c:ext xmlns:c16="http://schemas.microsoft.com/office/drawing/2014/chart" uri="{C3380CC4-5D6E-409C-BE32-E72D297353CC}">
                  <c16:uniqueId val="{00000014-3D1A-422A-A4E1-2870DE015BDA}"/>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{F8CA62FD-0067-4AD2-BF39-0A4B3FA017E0}</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3D1A-422A-A4E1-2870DE015BD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{9E0A9E83-8F49-49F3-91EA-F18F9C5F89EC}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D1A-422A-A4E1-2870DE015BDA}"/>
                </c:ext>
              </c:extLst>
            </c:dLbl>
            <c:dLbl>
              <c:idx val="23"/>
              <c:tx>
                <c:strRef>
                  <c:f>Daten_Diagramme!$E$37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{7AD9D06C-C7D0-427A-8640-DD7AEBC76B12}</c15:txfldGUID>
                      <c15:f>Daten_Diagramme!$E$37</c15:f>
                      <c15:dlblFieldTableCache>
                        <c:ptCount val="1"/>
                        <c:pt idx="0">
                          <c:v>-2.5</c:v>
                        </c:pt>
                      </c15:dlblFieldTableCache>
                    </c15:dlblFTEntry>
                  </c15:dlblFieldTable>
                  <c15:showDataLabelsRange val="0"/>
                </c:ext>
                <c:ext xmlns:c16="http://schemas.microsoft.com/office/drawing/2014/chart" uri="{C3380CC4-5D6E-409C-BE32-E72D297353CC}">
                  <c16:uniqueId val="{00000017-3D1A-422A-A4E1-2870DE015BDA}"/>
                </c:ext>
              </c:extLst>
            </c:dLbl>
            <c:dLbl>
              <c:idx val="24"/>
              <c:tx>
                <c:strRef>
                  <c:f>Daten_Diagramme!$E$38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{3461BB0F-51F9-44B6-9ECF-D2794AAABB84}</c15:txfldGUID>
                      <c15:f>Daten_Diagramme!$E$38</c15:f>
                      <c15:dlblFieldTableCache>
                        <c:ptCount val="1"/>
                        <c:pt idx="0">
                          <c:v>-2.9</c:v>
                        </c:pt>
                      </c15:dlblFieldTableCache>
                    </c15:dlblFTEntry>
                  </c15:dlblFieldTable>
                  <c15:showDataLabelsRange val="0"/>
                </c:ext>
                <c:ext xmlns:c16="http://schemas.microsoft.com/office/drawing/2014/chart" uri="{C3380CC4-5D6E-409C-BE32-E72D297353CC}">
                  <c16:uniqueId val="{00000018-3D1A-422A-A4E1-2870DE015BDA}"/>
                </c:ext>
              </c:extLst>
            </c:dLbl>
            <c:dLbl>
              <c:idx val="25"/>
              <c:tx>
                <c:strRef>
                  <c:f>Daten_Diagramme!$E$39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{9D5B515F-053E-4CE3-9019-0DADF9C871F3}</c15:txfldGUID>
                      <c15:f>Daten_Diagramme!$E$39</c15:f>
                      <c15:dlblFieldTableCache>
                        <c:ptCount val="1"/>
                        <c:pt idx="0">
                          <c:v>1.6</c:v>
                        </c:pt>
                      </c15:dlblFieldTableCache>
                    </c15:dlblFTEntry>
                  </c15:dlblFieldTable>
                  <c15:showDataLabelsRange val="0"/>
                </c:ext>
                <c:ext xmlns:c16="http://schemas.microsoft.com/office/drawing/2014/chart" uri="{C3380CC4-5D6E-409C-BE32-E72D297353CC}">
                  <c16:uniqueId val="{00000019-3D1A-422A-A4E1-2870DE015BD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{D571DC68-2C7B-438C-A5AA-D5AF5EEB8F1B}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D1A-422A-A4E1-2870DE015BD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{EC260C7D-C0D3-457D-B0A4-97C4B8E1358C}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D1A-422A-A4E1-2870DE015BD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{717F5917-7175-42BA-9733-D9AAA7D385C0}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D1A-422A-A4E1-2870DE015BD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{A2AB6AC3-D585-4B08-B9C5-D45D584DED72}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D1A-422A-A4E1-2870DE015BD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{7B215D92-92B0-43F2-A53D-E7AB50385B1C}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D1A-422A-A4E1-2870DE015BDA}"/>
                </c:ext>
              </c:extLst>
            </c:dLbl>
            <c:dLbl>
              <c:idx val="31"/>
              <c:tx>
                <c:strRef>
                  <c:f>Daten_Diagramme!$E$45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{7F47DEAD-E96E-45A6-9D2F-06CC3B0FDDF0}</c15:txfldGUID>
                      <c15:f>Daten_Diagramme!$E$45</c15:f>
                      <c15:dlblFieldTableCache>
                        <c:ptCount val="1"/>
                        <c:pt idx="0">
                          <c:v>1.6</c:v>
                        </c:pt>
                      </c15:dlblFieldTableCache>
                    </c15:dlblFTEntry>
                  </c15:dlblFieldTable>
                  <c15:showDataLabelsRange val="0"/>
                </c:ext>
                <c:ext xmlns:c16="http://schemas.microsoft.com/office/drawing/2014/chart" uri="{C3380CC4-5D6E-409C-BE32-E72D297353CC}">
                  <c16:uniqueId val="{0000001F-3D1A-422A-A4E1-2870DE015BD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0.80851637245654229</c:v>
                </c:pt>
                <c:pt idx="1">
                  <c:v>-2.5</c:v>
                </c:pt>
                <c:pt idx="2">
                  <c:v>4.7619047619047619</c:v>
                </c:pt>
                <c:pt idx="3">
                  <c:v>-10.384615384615385</c:v>
                </c:pt>
                <c:pt idx="4">
                  <c:v>-7.8947368421052628</c:v>
                </c:pt>
                <c:pt idx="5">
                  <c:v>-10.367892976588628</c:v>
                </c:pt>
                <c:pt idx="6">
                  <c:v>-15.942028985507246</c:v>
                </c:pt>
                <c:pt idx="7">
                  <c:v>3.3582089552238807</c:v>
                </c:pt>
                <c:pt idx="8">
                  <c:v>7.0707070707070709</c:v>
                </c:pt>
                <c:pt idx="9">
                  <c:v>-5.7835820895522385</c:v>
                </c:pt>
                <c:pt idx="10">
                  <c:v>-1.0416666666666667</c:v>
                </c:pt>
                <c:pt idx="11">
                  <c:v>15.555555555555555</c:v>
                </c:pt>
                <c:pt idx="12">
                  <c:v>0</c:v>
                </c:pt>
                <c:pt idx="13">
                  <c:v>0.87463556851311952</c:v>
                </c:pt>
                <c:pt idx="14">
                  <c:v>-13.796680497925312</c:v>
                </c:pt>
                <c:pt idx="15">
                  <c:v>105.35714285714286</c:v>
                </c:pt>
                <c:pt idx="16">
                  <c:v>5.3571428571428568</c:v>
                </c:pt>
                <c:pt idx="17">
                  <c:v>7.03125</c:v>
                </c:pt>
                <c:pt idx="18">
                  <c:v>-0.84745762711864403</c:v>
                </c:pt>
                <c:pt idx="19">
                  <c:v>-2.1341463414634148</c:v>
                </c:pt>
                <c:pt idx="20">
                  <c:v>-2.030456852791878</c:v>
                </c:pt>
                <c:pt idx="21">
                  <c:v>0</c:v>
                </c:pt>
                <c:pt idx="23">
                  <c:v>-2.5</c:v>
                </c:pt>
                <c:pt idx="24">
                  <c:v>-2.9490616621983916</c:v>
                </c:pt>
                <c:pt idx="25">
                  <c:v>1.6060308095706326</c:v>
                </c:pt>
              </c:numCache>
            </c:numRef>
          </c:val>
          <c:extLst>
            <c:ext xmlns:c16="http://schemas.microsoft.com/office/drawing/2014/chart" uri="{C3380CC4-5D6E-409C-BE32-E72D297353CC}">
              <c16:uniqueId val="{00000020-3D1A-422A-A4E1-2870DE015BD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{7E444B6A-0334-4240-93DA-3ADED1FA0C97}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D1A-422A-A4E1-2870DE015BD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{415FF4C3-976A-4390-A702-8526E57FDD04}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D1A-422A-A4E1-2870DE015BD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{28A27CBB-DFBB-44D6-9860-C00679AA2C94}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D1A-422A-A4E1-2870DE015BD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{FAFAFC6C-221D-4085-B04B-BAA5C8633733}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D1A-422A-A4E1-2870DE015BD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{B72C0AA7-8336-430D-B86C-B24DC0C0C3AD}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D1A-422A-A4E1-2870DE015BD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{E783E3EF-129F-48DE-B69F-5C8DE9477C68}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D1A-422A-A4E1-2870DE015BD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{69C7D6F7-B9EA-4513-88A8-75576B4E3D68}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D1A-422A-A4E1-2870DE015BD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{5595AD8F-809C-49F5-BE5D-5AE88ADFFE46}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D1A-422A-A4E1-2870DE015BD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{81A1A2FC-0C17-4529-BE81-48DE405DD1FF}</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D1A-422A-A4E1-2870DE015BD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{D062E829-266E-4973-965A-42BF1154DE05}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D1A-422A-A4E1-2870DE015BD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{718F8091-A8BF-45C4-BF7E-2E51EC48CF77}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D1A-422A-A4E1-2870DE015BD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{6473C4D9-B0C1-4155-8724-56EC603E28EA}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D1A-422A-A4E1-2870DE015BD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{F011176B-2A69-42D9-BD53-620ED79B3A76}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D1A-422A-A4E1-2870DE015BD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{5AB494E5-AFA7-4B48-837A-F9657986B8A8}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D1A-422A-A4E1-2870DE015BD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{81791FAB-C96A-4DD6-A863-9F97E1B05FC8}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D1A-422A-A4E1-2870DE015BDA}"/>
                </c:ext>
              </c:extLst>
            </c:dLbl>
            <c:dLbl>
              <c:idx val="15"/>
              <c:tx>
                <c:strRef>
                  <c:f>Daten_Diagramme!$G$29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{3D52B3CD-AD3F-4648-9532-92B7A6F7DD23}</c15:txfldGUID>
                      <c15:f>Daten_Diagramme!$G$29</c15:f>
                      <c15:dlblFieldTableCache>
                        <c:ptCount val="1"/>
                        <c:pt idx="0">
                          <c:v>&gt; 50</c:v>
                        </c:pt>
                      </c15:dlblFieldTableCache>
                    </c15:dlblFTEntry>
                  </c15:dlblFieldTable>
                  <c15:showDataLabelsRange val="0"/>
                </c:ext>
                <c:ext xmlns:c16="http://schemas.microsoft.com/office/drawing/2014/chart" uri="{C3380CC4-5D6E-409C-BE32-E72D297353CC}">
                  <c16:uniqueId val="{00000030-3D1A-422A-A4E1-2870DE015BD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{AB6B9C76-BFD3-406D-B77A-283D533FDAA9}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D1A-422A-A4E1-2870DE015BD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{BD219F39-8BE7-48EC-9CD1-16085061ECFE}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D1A-422A-A4E1-2870DE015BD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{A47511F1-4778-41B8-ACC0-ADCD6F6EB481}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D1A-422A-A4E1-2870DE015BD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{DD83CAD5-68FC-493E-8485-7691BADBD5C2}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D1A-422A-A4E1-2870DE015BD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{78BD97E5-32E7-45A8-852F-A33A8C683F05}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D1A-422A-A4E1-2870DE015BD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{321D92C2-2B94-4A34-9D0C-67ED66C1F596}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D1A-422A-A4E1-2870DE015BD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{C4460234-F05D-450E-A6C1-61DDD070468D}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D1A-422A-A4E1-2870DE015BD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{1F6D11F8-0EB9-4FAC-B454-C3E3E9E54C82}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D1A-422A-A4E1-2870DE015BD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{E5E97A87-5CC3-4CAB-B490-2CA5150C2D95}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D1A-422A-A4E1-2870DE015BD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{332509DC-DFB7-4EE4-B5A0-44477591A596}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D1A-422A-A4E1-2870DE015BD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{AAFCECB0-299F-431D-AC22-2FB99CCF2A90}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D1A-422A-A4E1-2870DE015BD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{0E011B51-3F53-45DE-9927-B4F8281F04A6}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D1A-422A-A4E1-2870DE015BD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{6D6F512E-7460-4B1A-8C29-30B0EC0E4949}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D1A-422A-A4E1-2870DE015BD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{FCD2AF4E-EEEF-40C3-8550-3B75F525614C}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D1A-422A-A4E1-2870DE015BD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{694DFDAA-67CF-4CF3-ACC2-2F89AA2F7A90}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D1A-422A-A4E1-2870DE015BD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{2E8667C1-4E12-44DA-B9A4-E73D3A730D40}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D1A-422A-A4E1-2870DE015BD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D1A-422A-A4E1-2870DE015BD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D1A-422A-A4E1-2870DE015BD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{829468F7-32FA-4177-B343-217B6FC03BCF}</c15:txfldGUID>
                      <c15:f>Diagramm!$I$46</c15:f>
                      <c15:dlblFieldTableCache>
                        <c:ptCount val="1"/>
                      </c15:dlblFieldTableCache>
                    </c15:dlblFTEntry>
                  </c15:dlblFieldTable>
                  <c15:showDataLabelsRange val="0"/>
                </c:ext>
                <c:ext xmlns:c16="http://schemas.microsoft.com/office/drawing/2014/chart" uri="{C3380CC4-5D6E-409C-BE32-E72D297353CC}">
                  <c16:uniqueId val="{00000000-4806-4B4F-860C-F4B0D7938AF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{6FA991DE-FA27-4E06-8F1D-AAF7315F7FAC}</c15:txfldGUID>
                      <c15:f>Diagramm!$I$47</c15:f>
                      <c15:dlblFieldTableCache>
                        <c:ptCount val="1"/>
                      </c15:dlblFieldTableCache>
                    </c15:dlblFTEntry>
                  </c15:dlblFieldTable>
                  <c15:showDataLabelsRange val="0"/>
                </c:ext>
                <c:ext xmlns:c16="http://schemas.microsoft.com/office/drawing/2014/chart" uri="{C3380CC4-5D6E-409C-BE32-E72D297353CC}">
                  <c16:uniqueId val="{00000001-4806-4B4F-860C-F4B0D7938AF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{E3CBD5A1-8E93-4FEB-A99A-B8FD2E004718}</c15:txfldGUID>
                      <c15:f>Diagramm!$I$48</c15:f>
                      <c15:dlblFieldTableCache>
                        <c:ptCount val="1"/>
                      </c15:dlblFieldTableCache>
                    </c15:dlblFTEntry>
                  </c15:dlblFieldTable>
                  <c15:showDataLabelsRange val="0"/>
                </c:ext>
                <c:ext xmlns:c16="http://schemas.microsoft.com/office/drawing/2014/chart" uri="{C3380CC4-5D6E-409C-BE32-E72D297353CC}">
                  <c16:uniqueId val="{00000002-4806-4B4F-860C-F4B0D7938AF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{3DEB0044-EF24-40EF-953A-CE26BDD99F16}</c15:txfldGUID>
                      <c15:f>Diagramm!$I$49</c15:f>
                      <c15:dlblFieldTableCache>
                        <c:ptCount val="1"/>
                      </c15:dlblFieldTableCache>
                    </c15:dlblFTEntry>
                  </c15:dlblFieldTable>
                  <c15:showDataLabelsRange val="0"/>
                </c:ext>
                <c:ext xmlns:c16="http://schemas.microsoft.com/office/drawing/2014/chart" uri="{C3380CC4-5D6E-409C-BE32-E72D297353CC}">
                  <c16:uniqueId val="{00000003-4806-4B4F-860C-F4B0D7938AF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{5DD40D91-84AB-4F3A-B1C8-62894599CD1C}</c15:txfldGUID>
                      <c15:f>Diagramm!$I$50</c15:f>
                      <c15:dlblFieldTableCache>
                        <c:ptCount val="1"/>
                      </c15:dlblFieldTableCache>
                    </c15:dlblFTEntry>
                  </c15:dlblFieldTable>
                  <c15:showDataLabelsRange val="0"/>
                </c:ext>
                <c:ext xmlns:c16="http://schemas.microsoft.com/office/drawing/2014/chart" uri="{C3380CC4-5D6E-409C-BE32-E72D297353CC}">
                  <c16:uniqueId val="{00000004-4806-4B4F-860C-F4B0D7938AF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{2C4854B0-ED2A-408C-8813-70351D8693ED}</c15:txfldGUID>
                      <c15:f>Diagramm!$I$51</c15:f>
                      <c15:dlblFieldTableCache>
                        <c:ptCount val="1"/>
                      </c15:dlblFieldTableCache>
                    </c15:dlblFTEntry>
                  </c15:dlblFieldTable>
                  <c15:showDataLabelsRange val="0"/>
                </c:ext>
                <c:ext xmlns:c16="http://schemas.microsoft.com/office/drawing/2014/chart" uri="{C3380CC4-5D6E-409C-BE32-E72D297353CC}">
                  <c16:uniqueId val="{00000005-4806-4B4F-860C-F4B0D7938AF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{8254F4DA-46AC-4FF3-B297-F560608DB438}</c15:txfldGUID>
                      <c15:f>Diagramm!$I$52</c15:f>
                      <c15:dlblFieldTableCache>
                        <c:ptCount val="1"/>
                      </c15:dlblFieldTableCache>
                    </c15:dlblFTEntry>
                  </c15:dlblFieldTable>
                  <c15:showDataLabelsRange val="0"/>
                </c:ext>
                <c:ext xmlns:c16="http://schemas.microsoft.com/office/drawing/2014/chart" uri="{C3380CC4-5D6E-409C-BE32-E72D297353CC}">
                  <c16:uniqueId val="{00000006-4806-4B4F-860C-F4B0D7938AF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{C90F8246-4F5E-455F-83C1-8502B07BA3C9}</c15:txfldGUID>
                      <c15:f>Diagramm!$I$53</c15:f>
                      <c15:dlblFieldTableCache>
                        <c:ptCount val="1"/>
                      </c15:dlblFieldTableCache>
                    </c15:dlblFTEntry>
                  </c15:dlblFieldTable>
                  <c15:showDataLabelsRange val="0"/>
                </c:ext>
                <c:ext xmlns:c16="http://schemas.microsoft.com/office/drawing/2014/chart" uri="{C3380CC4-5D6E-409C-BE32-E72D297353CC}">
                  <c16:uniqueId val="{00000007-4806-4B4F-860C-F4B0D7938AF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{E2D6E8AC-B7A3-4189-BAE6-1D79284E4930}</c15:txfldGUID>
                      <c15:f>Diagramm!$I$54</c15:f>
                      <c15:dlblFieldTableCache>
                        <c:ptCount val="1"/>
                      </c15:dlblFieldTableCache>
                    </c15:dlblFTEntry>
                  </c15:dlblFieldTable>
                  <c15:showDataLabelsRange val="0"/>
                </c:ext>
                <c:ext xmlns:c16="http://schemas.microsoft.com/office/drawing/2014/chart" uri="{C3380CC4-5D6E-409C-BE32-E72D297353CC}">
                  <c16:uniqueId val="{00000008-4806-4B4F-860C-F4B0D7938AF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{8B4FB710-D1C3-4443-AA24-74DBA58DAAE6}</c15:txfldGUID>
                      <c15:f>Diagramm!$I$55</c15:f>
                      <c15:dlblFieldTableCache>
                        <c:ptCount val="1"/>
                      </c15:dlblFieldTableCache>
                    </c15:dlblFTEntry>
                  </c15:dlblFieldTable>
                  <c15:showDataLabelsRange val="0"/>
                </c:ext>
                <c:ext xmlns:c16="http://schemas.microsoft.com/office/drawing/2014/chart" uri="{C3380CC4-5D6E-409C-BE32-E72D297353CC}">
                  <c16:uniqueId val="{00000009-4806-4B4F-860C-F4B0D7938AF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{D86FCBA4-3866-413C-AE0B-11130B38D470}</c15:txfldGUID>
                      <c15:f>Diagramm!$I$56</c15:f>
                      <c15:dlblFieldTableCache>
                        <c:ptCount val="1"/>
                      </c15:dlblFieldTableCache>
                    </c15:dlblFTEntry>
                  </c15:dlblFieldTable>
                  <c15:showDataLabelsRange val="0"/>
                </c:ext>
                <c:ext xmlns:c16="http://schemas.microsoft.com/office/drawing/2014/chart" uri="{C3380CC4-5D6E-409C-BE32-E72D297353CC}">
                  <c16:uniqueId val="{0000000A-4806-4B4F-860C-F4B0D7938AF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{3F2FCA41-02A9-432A-8008-6014CFFA237C}</c15:txfldGUID>
                      <c15:f>Diagramm!$I$57</c15:f>
                      <c15:dlblFieldTableCache>
                        <c:ptCount val="1"/>
                      </c15:dlblFieldTableCache>
                    </c15:dlblFTEntry>
                  </c15:dlblFieldTable>
                  <c15:showDataLabelsRange val="0"/>
                </c:ext>
                <c:ext xmlns:c16="http://schemas.microsoft.com/office/drawing/2014/chart" uri="{C3380CC4-5D6E-409C-BE32-E72D297353CC}">
                  <c16:uniqueId val="{0000000B-4806-4B4F-860C-F4B0D7938AF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{0681D8DC-160E-49F0-9002-69F648B7D5DB}</c15:txfldGUID>
                      <c15:f>Diagramm!$I$58</c15:f>
                      <c15:dlblFieldTableCache>
                        <c:ptCount val="1"/>
                      </c15:dlblFieldTableCache>
                    </c15:dlblFTEntry>
                  </c15:dlblFieldTable>
                  <c15:showDataLabelsRange val="0"/>
                </c:ext>
                <c:ext xmlns:c16="http://schemas.microsoft.com/office/drawing/2014/chart" uri="{C3380CC4-5D6E-409C-BE32-E72D297353CC}">
                  <c16:uniqueId val="{0000000C-4806-4B4F-860C-F4B0D7938AF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{AE3B03D3-4846-4BFF-B230-CCA5B062C314}</c15:txfldGUID>
                      <c15:f>Diagramm!$I$59</c15:f>
                      <c15:dlblFieldTableCache>
                        <c:ptCount val="1"/>
                      </c15:dlblFieldTableCache>
                    </c15:dlblFTEntry>
                  </c15:dlblFieldTable>
                  <c15:showDataLabelsRange val="0"/>
                </c:ext>
                <c:ext xmlns:c16="http://schemas.microsoft.com/office/drawing/2014/chart" uri="{C3380CC4-5D6E-409C-BE32-E72D297353CC}">
                  <c16:uniqueId val="{0000000D-4806-4B4F-860C-F4B0D7938AF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{46CD9665-667F-4BC7-8C75-ADFD4651D56F}</c15:txfldGUID>
                      <c15:f>Diagramm!$I$60</c15:f>
                      <c15:dlblFieldTableCache>
                        <c:ptCount val="1"/>
                      </c15:dlblFieldTableCache>
                    </c15:dlblFTEntry>
                  </c15:dlblFieldTable>
                  <c15:showDataLabelsRange val="0"/>
                </c:ext>
                <c:ext xmlns:c16="http://schemas.microsoft.com/office/drawing/2014/chart" uri="{C3380CC4-5D6E-409C-BE32-E72D297353CC}">
                  <c16:uniqueId val="{0000000E-4806-4B4F-860C-F4B0D7938AF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{81A21963-5692-4BA8-9A6D-49DF8FDB1F2A}</c15:txfldGUID>
                      <c15:f>Diagramm!$I$61</c15:f>
                      <c15:dlblFieldTableCache>
                        <c:ptCount val="1"/>
                      </c15:dlblFieldTableCache>
                    </c15:dlblFTEntry>
                  </c15:dlblFieldTable>
                  <c15:showDataLabelsRange val="0"/>
                </c:ext>
                <c:ext xmlns:c16="http://schemas.microsoft.com/office/drawing/2014/chart" uri="{C3380CC4-5D6E-409C-BE32-E72D297353CC}">
                  <c16:uniqueId val="{0000000F-4806-4B4F-860C-F4B0D7938AF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{F8E8B663-C71F-4971-AACA-656CD417534C}</c15:txfldGUID>
                      <c15:f>Diagramm!$I$62</c15:f>
                      <c15:dlblFieldTableCache>
                        <c:ptCount val="1"/>
                      </c15:dlblFieldTableCache>
                    </c15:dlblFTEntry>
                  </c15:dlblFieldTable>
                  <c15:showDataLabelsRange val="0"/>
                </c:ext>
                <c:ext xmlns:c16="http://schemas.microsoft.com/office/drawing/2014/chart" uri="{C3380CC4-5D6E-409C-BE32-E72D297353CC}">
                  <c16:uniqueId val="{00000010-4806-4B4F-860C-F4B0D7938AF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{A7007C1E-5BE5-4617-B48E-DC6249084E24}</c15:txfldGUID>
                      <c15:f>Diagramm!$I$63</c15:f>
                      <c15:dlblFieldTableCache>
                        <c:ptCount val="1"/>
                      </c15:dlblFieldTableCache>
                    </c15:dlblFTEntry>
                  </c15:dlblFieldTable>
                  <c15:showDataLabelsRange val="0"/>
                </c:ext>
                <c:ext xmlns:c16="http://schemas.microsoft.com/office/drawing/2014/chart" uri="{C3380CC4-5D6E-409C-BE32-E72D297353CC}">
                  <c16:uniqueId val="{00000011-4806-4B4F-860C-F4B0D7938AF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{A9FA2033-0BFE-463E-9FF9-BC4A0C789E59}</c15:txfldGUID>
                      <c15:f>Diagramm!$I$64</c15:f>
                      <c15:dlblFieldTableCache>
                        <c:ptCount val="1"/>
                      </c15:dlblFieldTableCache>
                    </c15:dlblFTEntry>
                  </c15:dlblFieldTable>
                  <c15:showDataLabelsRange val="0"/>
                </c:ext>
                <c:ext xmlns:c16="http://schemas.microsoft.com/office/drawing/2014/chart" uri="{C3380CC4-5D6E-409C-BE32-E72D297353CC}">
                  <c16:uniqueId val="{00000012-4806-4B4F-860C-F4B0D7938AF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{A402DCF0-6776-473E-AAEE-8E18082568E5}</c15:txfldGUID>
                      <c15:f>Diagramm!$I$65</c15:f>
                      <c15:dlblFieldTableCache>
                        <c:ptCount val="1"/>
                      </c15:dlblFieldTableCache>
                    </c15:dlblFTEntry>
                  </c15:dlblFieldTable>
                  <c15:showDataLabelsRange val="0"/>
                </c:ext>
                <c:ext xmlns:c16="http://schemas.microsoft.com/office/drawing/2014/chart" uri="{C3380CC4-5D6E-409C-BE32-E72D297353CC}">
                  <c16:uniqueId val="{00000013-4806-4B4F-860C-F4B0D7938AF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{1BB0092A-ED45-4F6C-91E9-C23A8F2CF80E}</c15:txfldGUID>
                      <c15:f>Diagramm!$I$66</c15:f>
                      <c15:dlblFieldTableCache>
                        <c:ptCount val="1"/>
                      </c15:dlblFieldTableCache>
                    </c15:dlblFTEntry>
                  </c15:dlblFieldTable>
                  <c15:showDataLabelsRange val="0"/>
                </c:ext>
                <c:ext xmlns:c16="http://schemas.microsoft.com/office/drawing/2014/chart" uri="{C3380CC4-5D6E-409C-BE32-E72D297353CC}">
                  <c16:uniqueId val="{00000014-4806-4B4F-860C-F4B0D7938AF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{BCC411AA-986A-4F44-8EF4-2C5F13B082C3}</c15:txfldGUID>
                      <c15:f>Diagramm!$I$67</c15:f>
                      <c15:dlblFieldTableCache>
                        <c:ptCount val="1"/>
                      </c15:dlblFieldTableCache>
                    </c15:dlblFTEntry>
                  </c15:dlblFieldTable>
                  <c15:showDataLabelsRange val="0"/>
                </c:ext>
                <c:ext xmlns:c16="http://schemas.microsoft.com/office/drawing/2014/chart" uri="{C3380CC4-5D6E-409C-BE32-E72D297353CC}">
                  <c16:uniqueId val="{00000015-4806-4B4F-860C-F4B0D7938AF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806-4B4F-860C-F4B0D7938AF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{DFD075F0-669E-487C-AFFC-BF32EDC7B4E3}</c15:txfldGUID>
                      <c15:f>Diagramm!$K$46</c15:f>
                      <c15:dlblFieldTableCache>
                        <c:ptCount val="1"/>
                      </c15:dlblFieldTableCache>
                    </c15:dlblFTEntry>
                  </c15:dlblFieldTable>
                  <c15:showDataLabelsRange val="0"/>
                </c:ext>
                <c:ext xmlns:c16="http://schemas.microsoft.com/office/drawing/2014/chart" uri="{C3380CC4-5D6E-409C-BE32-E72D297353CC}">
                  <c16:uniqueId val="{00000017-4806-4B4F-860C-F4B0D7938AF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{349E0524-5CD3-44C3-8CBC-E81DB8EBC510}</c15:txfldGUID>
                      <c15:f>Diagramm!$K$47</c15:f>
                      <c15:dlblFieldTableCache>
                        <c:ptCount val="1"/>
                      </c15:dlblFieldTableCache>
                    </c15:dlblFTEntry>
                  </c15:dlblFieldTable>
                  <c15:showDataLabelsRange val="0"/>
                </c:ext>
                <c:ext xmlns:c16="http://schemas.microsoft.com/office/drawing/2014/chart" uri="{C3380CC4-5D6E-409C-BE32-E72D297353CC}">
                  <c16:uniqueId val="{00000018-4806-4B4F-860C-F4B0D7938AF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{B29637C7-85CF-48EB-9645-F1E3DE96E360}</c15:txfldGUID>
                      <c15:f>Diagramm!$K$48</c15:f>
                      <c15:dlblFieldTableCache>
                        <c:ptCount val="1"/>
                      </c15:dlblFieldTableCache>
                    </c15:dlblFTEntry>
                  </c15:dlblFieldTable>
                  <c15:showDataLabelsRange val="0"/>
                </c:ext>
                <c:ext xmlns:c16="http://schemas.microsoft.com/office/drawing/2014/chart" uri="{C3380CC4-5D6E-409C-BE32-E72D297353CC}">
                  <c16:uniqueId val="{00000019-4806-4B4F-860C-F4B0D7938AF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{B398F1CF-6A0A-49E8-9D53-1A3E8156A3F6}</c15:txfldGUID>
                      <c15:f>Diagramm!$K$49</c15:f>
                      <c15:dlblFieldTableCache>
                        <c:ptCount val="1"/>
                      </c15:dlblFieldTableCache>
                    </c15:dlblFTEntry>
                  </c15:dlblFieldTable>
                  <c15:showDataLabelsRange val="0"/>
                </c:ext>
                <c:ext xmlns:c16="http://schemas.microsoft.com/office/drawing/2014/chart" uri="{C3380CC4-5D6E-409C-BE32-E72D297353CC}">
                  <c16:uniqueId val="{0000001A-4806-4B4F-860C-F4B0D7938AF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{5019E39A-9258-4732-B3E7-0545EFE4B536}</c15:txfldGUID>
                      <c15:f>Diagramm!$K$50</c15:f>
                      <c15:dlblFieldTableCache>
                        <c:ptCount val="1"/>
                      </c15:dlblFieldTableCache>
                    </c15:dlblFTEntry>
                  </c15:dlblFieldTable>
                  <c15:showDataLabelsRange val="0"/>
                </c:ext>
                <c:ext xmlns:c16="http://schemas.microsoft.com/office/drawing/2014/chart" uri="{C3380CC4-5D6E-409C-BE32-E72D297353CC}">
                  <c16:uniqueId val="{0000001B-4806-4B4F-860C-F4B0D7938AF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{C0751800-0FB0-4004-856A-329FD74E85CB}</c15:txfldGUID>
                      <c15:f>Diagramm!$K$51</c15:f>
                      <c15:dlblFieldTableCache>
                        <c:ptCount val="1"/>
                      </c15:dlblFieldTableCache>
                    </c15:dlblFTEntry>
                  </c15:dlblFieldTable>
                  <c15:showDataLabelsRange val="0"/>
                </c:ext>
                <c:ext xmlns:c16="http://schemas.microsoft.com/office/drawing/2014/chart" uri="{C3380CC4-5D6E-409C-BE32-E72D297353CC}">
                  <c16:uniqueId val="{0000001C-4806-4B4F-860C-F4B0D7938AF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{C679BF5C-6D52-4547-B815-C689B6695AFB}</c15:txfldGUID>
                      <c15:f>Diagramm!$K$52</c15:f>
                      <c15:dlblFieldTableCache>
                        <c:ptCount val="1"/>
                      </c15:dlblFieldTableCache>
                    </c15:dlblFTEntry>
                  </c15:dlblFieldTable>
                  <c15:showDataLabelsRange val="0"/>
                </c:ext>
                <c:ext xmlns:c16="http://schemas.microsoft.com/office/drawing/2014/chart" uri="{C3380CC4-5D6E-409C-BE32-E72D297353CC}">
                  <c16:uniqueId val="{0000001D-4806-4B4F-860C-F4B0D7938AF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{DE63E68F-38C0-4DD3-BF70-7F1AE9F6F47F}</c15:txfldGUID>
                      <c15:f>Diagramm!$K$53</c15:f>
                      <c15:dlblFieldTableCache>
                        <c:ptCount val="1"/>
                      </c15:dlblFieldTableCache>
                    </c15:dlblFTEntry>
                  </c15:dlblFieldTable>
                  <c15:showDataLabelsRange val="0"/>
                </c:ext>
                <c:ext xmlns:c16="http://schemas.microsoft.com/office/drawing/2014/chart" uri="{C3380CC4-5D6E-409C-BE32-E72D297353CC}">
                  <c16:uniqueId val="{0000001E-4806-4B4F-860C-F4B0D7938AF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{30A3B315-0D97-4741-98DE-3772565D1B92}</c15:txfldGUID>
                      <c15:f>Diagramm!$K$54</c15:f>
                      <c15:dlblFieldTableCache>
                        <c:ptCount val="1"/>
                      </c15:dlblFieldTableCache>
                    </c15:dlblFTEntry>
                  </c15:dlblFieldTable>
                  <c15:showDataLabelsRange val="0"/>
                </c:ext>
                <c:ext xmlns:c16="http://schemas.microsoft.com/office/drawing/2014/chart" uri="{C3380CC4-5D6E-409C-BE32-E72D297353CC}">
                  <c16:uniqueId val="{0000001F-4806-4B4F-860C-F4B0D7938AF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{978E5F2C-A14B-4A4E-8FCD-6164431E6E11}</c15:txfldGUID>
                      <c15:f>Diagramm!$K$55</c15:f>
                      <c15:dlblFieldTableCache>
                        <c:ptCount val="1"/>
                      </c15:dlblFieldTableCache>
                    </c15:dlblFTEntry>
                  </c15:dlblFieldTable>
                  <c15:showDataLabelsRange val="0"/>
                </c:ext>
                <c:ext xmlns:c16="http://schemas.microsoft.com/office/drawing/2014/chart" uri="{C3380CC4-5D6E-409C-BE32-E72D297353CC}">
                  <c16:uniqueId val="{00000020-4806-4B4F-860C-F4B0D7938AF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{A59BBA30-ADFB-40B2-A2C5-62AA3FA29FA3}</c15:txfldGUID>
                      <c15:f>Diagramm!$K$56</c15:f>
                      <c15:dlblFieldTableCache>
                        <c:ptCount val="1"/>
                      </c15:dlblFieldTableCache>
                    </c15:dlblFTEntry>
                  </c15:dlblFieldTable>
                  <c15:showDataLabelsRange val="0"/>
                </c:ext>
                <c:ext xmlns:c16="http://schemas.microsoft.com/office/drawing/2014/chart" uri="{C3380CC4-5D6E-409C-BE32-E72D297353CC}">
                  <c16:uniqueId val="{00000021-4806-4B4F-860C-F4B0D7938AF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{BD8D9FDF-F63A-481F-9BEA-DB078F25CBED}</c15:txfldGUID>
                      <c15:f>Diagramm!$K$57</c15:f>
                      <c15:dlblFieldTableCache>
                        <c:ptCount val="1"/>
                      </c15:dlblFieldTableCache>
                    </c15:dlblFTEntry>
                  </c15:dlblFieldTable>
                  <c15:showDataLabelsRange val="0"/>
                </c:ext>
                <c:ext xmlns:c16="http://schemas.microsoft.com/office/drawing/2014/chart" uri="{C3380CC4-5D6E-409C-BE32-E72D297353CC}">
                  <c16:uniqueId val="{00000022-4806-4B4F-860C-F4B0D7938AF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{75CE349E-9B2C-4F0F-BFA0-19DD7882AE01}</c15:txfldGUID>
                      <c15:f>Diagramm!$K$58</c15:f>
                      <c15:dlblFieldTableCache>
                        <c:ptCount val="1"/>
                      </c15:dlblFieldTableCache>
                    </c15:dlblFTEntry>
                  </c15:dlblFieldTable>
                  <c15:showDataLabelsRange val="0"/>
                </c:ext>
                <c:ext xmlns:c16="http://schemas.microsoft.com/office/drawing/2014/chart" uri="{C3380CC4-5D6E-409C-BE32-E72D297353CC}">
                  <c16:uniqueId val="{00000023-4806-4B4F-860C-F4B0D7938AF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{9D676F0B-F833-4B96-B1CF-2A6516AF40BD}</c15:txfldGUID>
                      <c15:f>Diagramm!$K$59</c15:f>
                      <c15:dlblFieldTableCache>
                        <c:ptCount val="1"/>
                      </c15:dlblFieldTableCache>
                    </c15:dlblFTEntry>
                  </c15:dlblFieldTable>
                  <c15:showDataLabelsRange val="0"/>
                </c:ext>
                <c:ext xmlns:c16="http://schemas.microsoft.com/office/drawing/2014/chart" uri="{C3380CC4-5D6E-409C-BE32-E72D297353CC}">
                  <c16:uniqueId val="{00000024-4806-4B4F-860C-F4B0D7938AF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{DB18E857-6077-4E4A-890F-DDCD70993D85}</c15:txfldGUID>
                      <c15:f>Diagramm!$K$60</c15:f>
                      <c15:dlblFieldTableCache>
                        <c:ptCount val="1"/>
                      </c15:dlblFieldTableCache>
                    </c15:dlblFTEntry>
                  </c15:dlblFieldTable>
                  <c15:showDataLabelsRange val="0"/>
                </c:ext>
                <c:ext xmlns:c16="http://schemas.microsoft.com/office/drawing/2014/chart" uri="{C3380CC4-5D6E-409C-BE32-E72D297353CC}">
                  <c16:uniqueId val="{00000025-4806-4B4F-860C-F4B0D7938AF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{43978AAF-C60E-489A-AC8B-AB5D29DB8B7F}</c15:txfldGUID>
                      <c15:f>Diagramm!$K$61</c15:f>
                      <c15:dlblFieldTableCache>
                        <c:ptCount val="1"/>
                      </c15:dlblFieldTableCache>
                    </c15:dlblFTEntry>
                  </c15:dlblFieldTable>
                  <c15:showDataLabelsRange val="0"/>
                </c:ext>
                <c:ext xmlns:c16="http://schemas.microsoft.com/office/drawing/2014/chart" uri="{C3380CC4-5D6E-409C-BE32-E72D297353CC}">
                  <c16:uniqueId val="{00000026-4806-4B4F-860C-F4B0D7938AF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{C1386489-5807-4118-AC74-BF6D51C13BE1}</c15:txfldGUID>
                      <c15:f>Diagramm!$K$62</c15:f>
                      <c15:dlblFieldTableCache>
                        <c:ptCount val="1"/>
                      </c15:dlblFieldTableCache>
                    </c15:dlblFTEntry>
                  </c15:dlblFieldTable>
                  <c15:showDataLabelsRange val="0"/>
                </c:ext>
                <c:ext xmlns:c16="http://schemas.microsoft.com/office/drawing/2014/chart" uri="{C3380CC4-5D6E-409C-BE32-E72D297353CC}">
                  <c16:uniqueId val="{00000027-4806-4B4F-860C-F4B0D7938AF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{DEC4C488-0AD5-4941-9EC8-50962B202862}</c15:txfldGUID>
                      <c15:f>Diagramm!$K$63</c15:f>
                      <c15:dlblFieldTableCache>
                        <c:ptCount val="1"/>
                      </c15:dlblFieldTableCache>
                    </c15:dlblFTEntry>
                  </c15:dlblFieldTable>
                  <c15:showDataLabelsRange val="0"/>
                </c:ext>
                <c:ext xmlns:c16="http://schemas.microsoft.com/office/drawing/2014/chart" uri="{C3380CC4-5D6E-409C-BE32-E72D297353CC}">
                  <c16:uniqueId val="{00000028-4806-4B4F-860C-F4B0D7938AF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{BE403C3D-392C-47AF-B2B6-1BFFB049889E}</c15:txfldGUID>
                      <c15:f>Diagramm!$K$64</c15:f>
                      <c15:dlblFieldTableCache>
                        <c:ptCount val="1"/>
                      </c15:dlblFieldTableCache>
                    </c15:dlblFTEntry>
                  </c15:dlblFieldTable>
                  <c15:showDataLabelsRange val="0"/>
                </c:ext>
                <c:ext xmlns:c16="http://schemas.microsoft.com/office/drawing/2014/chart" uri="{C3380CC4-5D6E-409C-BE32-E72D297353CC}">
                  <c16:uniqueId val="{00000029-4806-4B4F-860C-F4B0D7938AF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{6167D8E9-A919-4083-AFDE-CF0DCB52B476}</c15:txfldGUID>
                      <c15:f>Diagramm!$K$65</c15:f>
                      <c15:dlblFieldTableCache>
                        <c:ptCount val="1"/>
                      </c15:dlblFieldTableCache>
                    </c15:dlblFTEntry>
                  </c15:dlblFieldTable>
                  <c15:showDataLabelsRange val="0"/>
                </c:ext>
                <c:ext xmlns:c16="http://schemas.microsoft.com/office/drawing/2014/chart" uri="{C3380CC4-5D6E-409C-BE32-E72D297353CC}">
                  <c16:uniqueId val="{0000002A-4806-4B4F-860C-F4B0D7938AF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{43F0B51F-3352-492B-A785-E31F5AC7A66E}</c15:txfldGUID>
                      <c15:f>Diagramm!$K$66</c15:f>
                      <c15:dlblFieldTableCache>
                        <c:ptCount val="1"/>
                      </c15:dlblFieldTableCache>
                    </c15:dlblFTEntry>
                  </c15:dlblFieldTable>
                  <c15:showDataLabelsRange val="0"/>
                </c:ext>
                <c:ext xmlns:c16="http://schemas.microsoft.com/office/drawing/2014/chart" uri="{C3380CC4-5D6E-409C-BE32-E72D297353CC}">
                  <c16:uniqueId val="{0000002B-4806-4B4F-860C-F4B0D7938AF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{BBABDA6E-98A2-4992-97A3-11EB2E1D19CE}</c15:txfldGUID>
                      <c15:f>Diagramm!$K$67</c15:f>
                      <c15:dlblFieldTableCache>
                        <c:ptCount val="1"/>
                      </c15:dlblFieldTableCache>
                    </c15:dlblFTEntry>
                  </c15:dlblFieldTable>
                  <c15:showDataLabelsRange val="0"/>
                </c:ext>
                <c:ext xmlns:c16="http://schemas.microsoft.com/office/drawing/2014/chart" uri="{C3380CC4-5D6E-409C-BE32-E72D297353CC}">
                  <c16:uniqueId val="{0000002C-4806-4B4F-860C-F4B0D7938AF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806-4B4F-860C-F4B0D7938AF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{71F353D3-25D3-4CAD-A20F-84B285FDADF3}</c15:txfldGUID>
                      <c15:f>Diagramm!$J$46</c15:f>
                      <c15:dlblFieldTableCache>
                        <c:ptCount val="1"/>
                      </c15:dlblFieldTableCache>
                    </c15:dlblFTEntry>
                  </c15:dlblFieldTable>
                  <c15:showDataLabelsRange val="0"/>
                </c:ext>
                <c:ext xmlns:c16="http://schemas.microsoft.com/office/drawing/2014/chart" uri="{C3380CC4-5D6E-409C-BE32-E72D297353CC}">
                  <c16:uniqueId val="{0000002E-4806-4B4F-860C-F4B0D7938AF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{934619E1-A058-4D6A-8E22-6C7A38485ACD}</c15:txfldGUID>
                      <c15:f>Diagramm!$J$47</c15:f>
                      <c15:dlblFieldTableCache>
                        <c:ptCount val="1"/>
                      </c15:dlblFieldTableCache>
                    </c15:dlblFTEntry>
                  </c15:dlblFieldTable>
                  <c15:showDataLabelsRange val="0"/>
                </c:ext>
                <c:ext xmlns:c16="http://schemas.microsoft.com/office/drawing/2014/chart" uri="{C3380CC4-5D6E-409C-BE32-E72D297353CC}">
                  <c16:uniqueId val="{0000002F-4806-4B4F-860C-F4B0D7938AF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{13012E4A-2BDB-475D-8880-109433B971A3}</c15:txfldGUID>
                      <c15:f>Diagramm!$J$48</c15:f>
                      <c15:dlblFieldTableCache>
                        <c:ptCount val="1"/>
                      </c15:dlblFieldTableCache>
                    </c15:dlblFTEntry>
                  </c15:dlblFieldTable>
                  <c15:showDataLabelsRange val="0"/>
                </c:ext>
                <c:ext xmlns:c16="http://schemas.microsoft.com/office/drawing/2014/chart" uri="{C3380CC4-5D6E-409C-BE32-E72D297353CC}">
                  <c16:uniqueId val="{00000030-4806-4B4F-860C-F4B0D7938AF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{7B517FDA-BDFC-4DD8-839D-2CC5493D6B60}</c15:txfldGUID>
                      <c15:f>Diagramm!$J$49</c15:f>
                      <c15:dlblFieldTableCache>
                        <c:ptCount val="1"/>
                      </c15:dlblFieldTableCache>
                    </c15:dlblFTEntry>
                  </c15:dlblFieldTable>
                  <c15:showDataLabelsRange val="0"/>
                </c:ext>
                <c:ext xmlns:c16="http://schemas.microsoft.com/office/drawing/2014/chart" uri="{C3380CC4-5D6E-409C-BE32-E72D297353CC}">
                  <c16:uniqueId val="{00000031-4806-4B4F-860C-F4B0D7938AF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{0E72EF5A-BF9C-4C9C-A557-559D935A273F}</c15:txfldGUID>
                      <c15:f>Diagramm!$J$50</c15:f>
                      <c15:dlblFieldTableCache>
                        <c:ptCount val="1"/>
                      </c15:dlblFieldTableCache>
                    </c15:dlblFTEntry>
                  </c15:dlblFieldTable>
                  <c15:showDataLabelsRange val="0"/>
                </c:ext>
                <c:ext xmlns:c16="http://schemas.microsoft.com/office/drawing/2014/chart" uri="{C3380CC4-5D6E-409C-BE32-E72D297353CC}">
                  <c16:uniqueId val="{00000032-4806-4B4F-860C-F4B0D7938AF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{F64E42B2-19C5-4853-BED4-B66D85CAC1F8}</c15:txfldGUID>
                      <c15:f>Diagramm!$J$51</c15:f>
                      <c15:dlblFieldTableCache>
                        <c:ptCount val="1"/>
                      </c15:dlblFieldTableCache>
                    </c15:dlblFTEntry>
                  </c15:dlblFieldTable>
                  <c15:showDataLabelsRange val="0"/>
                </c:ext>
                <c:ext xmlns:c16="http://schemas.microsoft.com/office/drawing/2014/chart" uri="{C3380CC4-5D6E-409C-BE32-E72D297353CC}">
                  <c16:uniqueId val="{00000033-4806-4B4F-860C-F4B0D7938AF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{FAC862F6-D1DE-42D3-86D8-8BAF2CC1EC37}</c15:txfldGUID>
                      <c15:f>Diagramm!$J$52</c15:f>
                      <c15:dlblFieldTableCache>
                        <c:ptCount val="1"/>
                      </c15:dlblFieldTableCache>
                    </c15:dlblFTEntry>
                  </c15:dlblFieldTable>
                  <c15:showDataLabelsRange val="0"/>
                </c:ext>
                <c:ext xmlns:c16="http://schemas.microsoft.com/office/drawing/2014/chart" uri="{C3380CC4-5D6E-409C-BE32-E72D297353CC}">
                  <c16:uniqueId val="{00000034-4806-4B4F-860C-F4B0D7938AF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{EF3C050B-B04A-437E-BD48-1775110B21ED}</c15:txfldGUID>
                      <c15:f>Diagramm!$J$53</c15:f>
                      <c15:dlblFieldTableCache>
                        <c:ptCount val="1"/>
                      </c15:dlblFieldTableCache>
                    </c15:dlblFTEntry>
                  </c15:dlblFieldTable>
                  <c15:showDataLabelsRange val="0"/>
                </c:ext>
                <c:ext xmlns:c16="http://schemas.microsoft.com/office/drawing/2014/chart" uri="{C3380CC4-5D6E-409C-BE32-E72D297353CC}">
                  <c16:uniqueId val="{00000035-4806-4B4F-860C-F4B0D7938AF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{545347C6-34BC-42D5-848A-A3F60CC64277}</c15:txfldGUID>
                      <c15:f>Diagramm!$J$54</c15:f>
                      <c15:dlblFieldTableCache>
                        <c:ptCount val="1"/>
                      </c15:dlblFieldTableCache>
                    </c15:dlblFTEntry>
                  </c15:dlblFieldTable>
                  <c15:showDataLabelsRange val="0"/>
                </c:ext>
                <c:ext xmlns:c16="http://schemas.microsoft.com/office/drawing/2014/chart" uri="{C3380CC4-5D6E-409C-BE32-E72D297353CC}">
                  <c16:uniqueId val="{00000036-4806-4B4F-860C-F4B0D7938AF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{45321E78-DA94-4E27-B827-E862D2A1DBAD}</c15:txfldGUID>
                      <c15:f>Diagramm!$J$55</c15:f>
                      <c15:dlblFieldTableCache>
                        <c:ptCount val="1"/>
                      </c15:dlblFieldTableCache>
                    </c15:dlblFTEntry>
                  </c15:dlblFieldTable>
                  <c15:showDataLabelsRange val="0"/>
                </c:ext>
                <c:ext xmlns:c16="http://schemas.microsoft.com/office/drawing/2014/chart" uri="{C3380CC4-5D6E-409C-BE32-E72D297353CC}">
                  <c16:uniqueId val="{00000037-4806-4B4F-860C-F4B0D7938AF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{E8B579F1-2246-4119-8EE7-473FC265B8F5}</c15:txfldGUID>
                      <c15:f>Diagramm!$J$56</c15:f>
                      <c15:dlblFieldTableCache>
                        <c:ptCount val="1"/>
                      </c15:dlblFieldTableCache>
                    </c15:dlblFTEntry>
                  </c15:dlblFieldTable>
                  <c15:showDataLabelsRange val="0"/>
                </c:ext>
                <c:ext xmlns:c16="http://schemas.microsoft.com/office/drawing/2014/chart" uri="{C3380CC4-5D6E-409C-BE32-E72D297353CC}">
                  <c16:uniqueId val="{00000038-4806-4B4F-860C-F4B0D7938AF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{5CB7FEC2-D609-4C0A-943D-422AF556556C}</c15:txfldGUID>
                      <c15:f>Diagramm!$J$57</c15:f>
                      <c15:dlblFieldTableCache>
                        <c:ptCount val="1"/>
                      </c15:dlblFieldTableCache>
                    </c15:dlblFTEntry>
                  </c15:dlblFieldTable>
                  <c15:showDataLabelsRange val="0"/>
                </c:ext>
                <c:ext xmlns:c16="http://schemas.microsoft.com/office/drawing/2014/chart" uri="{C3380CC4-5D6E-409C-BE32-E72D297353CC}">
                  <c16:uniqueId val="{00000039-4806-4B4F-860C-F4B0D7938AF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{C5B2B89D-F589-4F3F-AD8C-21E8F59CB5BF}</c15:txfldGUID>
                      <c15:f>Diagramm!$J$58</c15:f>
                      <c15:dlblFieldTableCache>
                        <c:ptCount val="1"/>
                      </c15:dlblFieldTableCache>
                    </c15:dlblFTEntry>
                  </c15:dlblFieldTable>
                  <c15:showDataLabelsRange val="0"/>
                </c:ext>
                <c:ext xmlns:c16="http://schemas.microsoft.com/office/drawing/2014/chart" uri="{C3380CC4-5D6E-409C-BE32-E72D297353CC}">
                  <c16:uniqueId val="{0000003A-4806-4B4F-860C-F4B0D7938AF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{F700BCAE-12F5-435F-8996-C196336C1CB3}</c15:txfldGUID>
                      <c15:f>Diagramm!$J$59</c15:f>
                      <c15:dlblFieldTableCache>
                        <c:ptCount val="1"/>
                      </c15:dlblFieldTableCache>
                    </c15:dlblFTEntry>
                  </c15:dlblFieldTable>
                  <c15:showDataLabelsRange val="0"/>
                </c:ext>
                <c:ext xmlns:c16="http://schemas.microsoft.com/office/drawing/2014/chart" uri="{C3380CC4-5D6E-409C-BE32-E72D297353CC}">
                  <c16:uniqueId val="{0000003B-4806-4B4F-860C-F4B0D7938AF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{7F38C79E-C184-4DF7-AC84-D2B964ECE26D}</c15:txfldGUID>
                      <c15:f>Diagramm!$J$60</c15:f>
                      <c15:dlblFieldTableCache>
                        <c:ptCount val="1"/>
                      </c15:dlblFieldTableCache>
                    </c15:dlblFTEntry>
                  </c15:dlblFieldTable>
                  <c15:showDataLabelsRange val="0"/>
                </c:ext>
                <c:ext xmlns:c16="http://schemas.microsoft.com/office/drawing/2014/chart" uri="{C3380CC4-5D6E-409C-BE32-E72D297353CC}">
                  <c16:uniqueId val="{0000003C-4806-4B4F-860C-F4B0D7938AF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{59728571-70A6-493C-AE68-5E9B90012E17}</c15:txfldGUID>
                      <c15:f>Diagramm!$J$61</c15:f>
                      <c15:dlblFieldTableCache>
                        <c:ptCount val="1"/>
                      </c15:dlblFieldTableCache>
                    </c15:dlblFTEntry>
                  </c15:dlblFieldTable>
                  <c15:showDataLabelsRange val="0"/>
                </c:ext>
                <c:ext xmlns:c16="http://schemas.microsoft.com/office/drawing/2014/chart" uri="{C3380CC4-5D6E-409C-BE32-E72D297353CC}">
                  <c16:uniqueId val="{0000003D-4806-4B4F-860C-F4B0D7938AF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{BC6D2A42-17AA-4BC9-B722-14B2D4C417CC}</c15:txfldGUID>
                      <c15:f>Diagramm!$J$62</c15:f>
                      <c15:dlblFieldTableCache>
                        <c:ptCount val="1"/>
                      </c15:dlblFieldTableCache>
                    </c15:dlblFTEntry>
                  </c15:dlblFieldTable>
                  <c15:showDataLabelsRange val="0"/>
                </c:ext>
                <c:ext xmlns:c16="http://schemas.microsoft.com/office/drawing/2014/chart" uri="{C3380CC4-5D6E-409C-BE32-E72D297353CC}">
                  <c16:uniqueId val="{0000003E-4806-4B4F-860C-F4B0D7938AF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{A5C251D9-BC4D-4C01-B078-9BC2C4C04FA5}</c15:txfldGUID>
                      <c15:f>Diagramm!$J$63</c15:f>
                      <c15:dlblFieldTableCache>
                        <c:ptCount val="1"/>
                      </c15:dlblFieldTableCache>
                    </c15:dlblFTEntry>
                  </c15:dlblFieldTable>
                  <c15:showDataLabelsRange val="0"/>
                </c:ext>
                <c:ext xmlns:c16="http://schemas.microsoft.com/office/drawing/2014/chart" uri="{C3380CC4-5D6E-409C-BE32-E72D297353CC}">
                  <c16:uniqueId val="{0000003F-4806-4B4F-860C-F4B0D7938AF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{3E7A432D-3D6B-4B56-848A-B74719C7CABD}</c15:txfldGUID>
                      <c15:f>Diagramm!$J$64</c15:f>
                      <c15:dlblFieldTableCache>
                        <c:ptCount val="1"/>
                      </c15:dlblFieldTableCache>
                    </c15:dlblFTEntry>
                  </c15:dlblFieldTable>
                  <c15:showDataLabelsRange val="0"/>
                </c:ext>
                <c:ext xmlns:c16="http://schemas.microsoft.com/office/drawing/2014/chart" uri="{C3380CC4-5D6E-409C-BE32-E72D297353CC}">
                  <c16:uniqueId val="{00000040-4806-4B4F-860C-F4B0D7938AF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{45618F67-FB63-4AC7-9E81-3DFA56B7DC99}</c15:txfldGUID>
                      <c15:f>Diagramm!$J$65</c15:f>
                      <c15:dlblFieldTableCache>
                        <c:ptCount val="1"/>
                      </c15:dlblFieldTableCache>
                    </c15:dlblFTEntry>
                  </c15:dlblFieldTable>
                  <c15:showDataLabelsRange val="0"/>
                </c:ext>
                <c:ext xmlns:c16="http://schemas.microsoft.com/office/drawing/2014/chart" uri="{C3380CC4-5D6E-409C-BE32-E72D297353CC}">
                  <c16:uniqueId val="{00000041-4806-4B4F-860C-F4B0D7938AF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{4B1E11C4-3C35-4615-8BA5-A7F8018919F0}</c15:txfldGUID>
                      <c15:f>Diagramm!$J$66</c15:f>
                      <c15:dlblFieldTableCache>
                        <c:ptCount val="1"/>
                      </c15:dlblFieldTableCache>
                    </c15:dlblFTEntry>
                  </c15:dlblFieldTable>
                  <c15:showDataLabelsRange val="0"/>
                </c:ext>
                <c:ext xmlns:c16="http://schemas.microsoft.com/office/drawing/2014/chart" uri="{C3380CC4-5D6E-409C-BE32-E72D297353CC}">
                  <c16:uniqueId val="{00000042-4806-4B4F-860C-F4B0D7938AF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{A7A36FB8-BF4E-429F-AD3C-DAF5DF4C86ED}</c15:txfldGUID>
                      <c15:f>Diagramm!$J$67</c15:f>
                      <c15:dlblFieldTableCache>
                        <c:ptCount val="1"/>
                      </c15:dlblFieldTableCache>
                    </c15:dlblFTEntry>
                  </c15:dlblFieldTable>
                  <c15:showDataLabelsRange val="0"/>
                </c:ext>
                <c:ext xmlns:c16="http://schemas.microsoft.com/office/drawing/2014/chart" uri="{C3380CC4-5D6E-409C-BE32-E72D297353CC}">
                  <c16:uniqueId val="{00000043-4806-4B4F-860C-F4B0D7938AF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806-4B4F-860C-F4B0D7938AF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076-4A7B-B50E-7FB950CC2E3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76-4A7B-B50E-7FB950CC2E3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076-4A7B-B50E-7FB950CC2E3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76-4A7B-B50E-7FB950CC2E3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076-4A7B-B50E-7FB950CC2E3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076-4A7B-B50E-7FB950CC2E3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076-4A7B-B50E-7FB950CC2E3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076-4A7B-B50E-7FB950CC2E3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076-4A7B-B50E-7FB950CC2E3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076-4A7B-B50E-7FB950CC2E3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076-4A7B-B50E-7FB950CC2E3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076-4A7B-B50E-7FB950CC2E3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076-4A7B-B50E-7FB950CC2E3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076-4A7B-B50E-7FB950CC2E3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076-4A7B-B50E-7FB950CC2E3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076-4A7B-B50E-7FB950CC2E3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076-4A7B-B50E-7FB950CC2E3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076-4A7B-B50E-7FB950CC2E3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076-4A7B-B50E-7FB950CC2E3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076-4A7B-B50E-7FB950CC2E3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076-4A7B-B50E-7FB950CC2E3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076-4A7B-B50E-7FB950CC2E3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076-4A7B-B50E-7FB950CC2E3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076-4A7B-B50E-7FB950CC2E3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076-4A7B-B50E-7FB950CC2E3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076-4A7B-B50E-7FB950CC2E3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076-4A7B-B50E-7FB950CC2E3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076-4A7B-B50E-7FB950CC2E3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076-4A7B-B50E-7FB950CC2E3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076-4A7B-B50E-7FB950CC2E3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076-4A7B-B50E-7FB950CC2E3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076-4A7B-B50E-7FB950CC2E3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076-4A7B-B50E-7FB950CC2E3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076-4A7B-B50E-7FB950CC2E3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076-4A7B-B50E-7FB950CC2E3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076-4A7B-B50E-7FB950CC2E3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076-4A7B-B50E-7FB950CC2E3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076-4A7B-B50E-7FB950CC2E3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076-4A7B-B50E-7FB950CC2E3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076-4A7B-B50E-7FB950CC2E3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076-4A7B-B50E-7FB950CC2E3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076-4A7B-B50E-7FB950CC2E3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076-4A7B-B50E-7FB950CC2E3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076-4A7B-B50E-7FB950CC2E3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076-4A7B-B50E-7FB950CC2E3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076-4A7B-B50E-7FB950CC2E3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076-4A7B-B50E-7FB950CC2E3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076-4A7B-B50E-7FB950CC2E3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076-4A7B-B50E-7FB950CC2E3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076-4A7B-B50E-7FB950CC2E3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076-4A7B-B50E-7FB950CC2E3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076-4A7B-B50E-7FB950CC2E3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076-4A7B-B50E-7FB950CC2E3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076-4A7B-B50E-7FB950CC2E3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076-4A7B-B50E-7FB950CC2E3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076-4A7B-B50E-7FB950CC2E3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076-4A7B-B50E-7FB950CC2E3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076-4A7B-B50E-7FB950CC2E3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076-4A7B-B50E-7FB950CC2E3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076-4A7B-B50E-7FB950CC2E3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076-4A7B-B50E-7FB950CC2E3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076-4A7B-B50E-7FB950CC2E3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076-4A7B-B50E-7FB950CC2E3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076-4A7B-B50E-7FB950CC2E3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076-4A7B-B50E-7FB950CC2E3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076-4A7B-B50E-7FB950CC2E3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076-4A7B-B50E-7FB950CC2E3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076-4A7B-B50E-7FB950CC2E3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076-4A7B-B50E-7FB950CC2E3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101.23483692888793</c:v>
                </c:pt>
                <c:pt idx="2">
                  <c:v>103.1125154354616</c:v>
                </c:pt>
                <c:pt idx="3">
                  <c:v>102.61858066390643</c:v>
                </c:pt>
                <c:pt idx="4">
                  <c:v>102.98539986925257</c:v>
                </c:pt>
                <c:pt idx="5">
                  <c:v>104.28379458124502</c:v>
                </c:pt>
                <c:pt idx="6">
                  <c:v>106.26134960412581</c:v>
                </c:pt>
                <c:pt idx="7">
                  <c:v>105.41330718384543</c:v>
                </c:pt>
                <c:pt idx="8">
                  <c:v>106.73712500907968</c:v>
                </c:pt>
                <c:pt idx="9">
                  <c:v>107.70865112224885</c:v>
                </c:pt>
                <c:pt idx="10">
                  <c:v>109.28125226992083</c:v>
                </c:pt>
                <c:pt idx="11">
                  <c:v>108.74010314520231</c:v>
                </c:pt>
                <c:pt idx="12">
                  <c:v>109.41018377279002</c:v>
                </c:pt>
                <c:pt idx="13">
                  <c:v>111.23338417955981</c:v>
                </c:pt>
                <c:pt idx="14">
                  <c:v>114.1334350257863</c:v>
                </c:pt>
                <c:pt idx="15">
                  <c:v>114.78172441345247</c:v>
                </c:pt>
                <c:pt idx="16">
                  <c:v>116.35432556112444</c:v>
                </c:pt>
                <c:pt idx="17">
                  <c:v>117.63819277983585</c:v>
                </c:pt>
                <c:pt idx="18">
                  <c:v>119.37059635359918</c:v>
                </c:pt>
                <c:pt idx="19">
                  <c:v>119.58487687949444</c:v>
                </c:pt>
                <c:pt idx="20">
                  <c:v>118.68780416939057</c:v>
                </c:pt>
                <c:pt idx="21">
                  <c:v>118.01045979516233</c:v>
                </c:pt>
                <c:pt idx="22">
                  <c:v>118.49531488341687</c:v>
                </c:pt>
                <c:pt idx="23">
                  <c:v>117.26592576450933</c:v>
                </c:pt>
                <c:pt idx="24">
                  <c:v>116.6249001234837</c:v>
                </c:pt>
              </c:numCache>
            </c:numRef>
          </c:val>
          <c:smooth val="0"/>
          <c:extLst>
            <c:ext xmlns:c16="http://schemas.microsoft.com/office/drawing/2014/chart" uri="{C3380CC4-5D6E-409C-BE32-E72D297353CC}">
              <c16:uniqueId val="{00000000-93DE-4B37-8FCE-4B42CAAF050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103.74331550802138</c:v>
                </c:pt>
                <c:pt idx="2">
                  <c:v>109.67428293631502</c:v>
                </c:pt>
                <c:pt idx="3">
                  <c:v>107.09771511910549</c:v>
                </c:pt>
                <c:pt idx="4">
                  <c:v>103.64608653378707</c:v>
                </c:pt>
                <c:pt idx="5">
                  <c:v>108.65337870685465</c:v>
                </c:pt>
                <c:pt idx="6">
                  <c:v>110.79241614000972</c:v>
                </c:pt>
                <c:pt idx="7">
                  <c:v>107.43801652892562</c:v>
                </c:pt>
                <c:pt idx="8">
                  <c:v>106.27126883811376</c:v>
                </c:pt>
                <c:pt idx="9">
                  <c:v>111.08410306271269</c:v>
                </c:pt>
                <c:pt idx="10">
                  <c:v>111.91054934370442</c:v>
                </c:pt>
                <c:pt idx="11">
                  <c:v>107.58385999027711</c:v>
                </c:pt>
                <c:pt idx="12">
                  <c:v>109.18813806514341</c:v>
                </c:pt>
                <c:pt idx="13">
                  <c:v>113.5634419056879</c:v>
                </c:pt>
                <c:pt idx="14">
                  <c:v>119.83471074380165</c:v>
                </c:pt>
                <c:pt idx="15">
                  <c:v>115.79970831307729</c:v>
                </c:pt>
                <c:pt idx="16">
                  <c:v>116.18862421001459</c:v>
                </c:pt>
                <c:pt idx="17">
                  <c:v>122.21682061254253</c:v>
                </c:pt>
                <c:pt idx="18">
                  <c:v>125.47399124939231</c:v>
                </c:pt>
                <c:pt idx="19">
                  <c:v>123.09188138065143</c:v>
                </c:pt>
                <c:pt idx="20">
                  <c:v>121.92513368983957</c:v>
                </c:pt>
                <c:pt idx="21">
                  <c:v>127.32134175984444</c:v>
                </c:pt>
                <c:pt idx="22">
                  <c:v>127.36995624696159</c:v>
                </c:pt>
                <c:pt idx="23">
                  <c:v>126.88381137578999</c:v>
                </c:pt>
                <c:pt idx="24">
                  <c:v>123.09188138065143</c:v>
                </c:pt>
              </c:numCache>
            </c:numRef>
          </c:val>
          <c:smooth val="0"/>
          <c:extLst>
            <c:ext xmlns:c16="http://schemas.microsoft.com/office/drawing/2014/chart" uri="{C3380CC4-5D6E-409C-BE32-E72D297353CC}">
              <c16:uniqueId val="{00000001-93DE-4B37-8FCE-4B42CAAF050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100.78387458006719</c:v>
                </c:pt>
                <c:pt idx="2">
                  <c:v>100.33594624860022</c:v>
                </c:pt>
                <c:pt idx="3">
                  <c:v>98.842851810377013</c:v>
                </c:pt>
                <c:pt idx="4">
                  <c:v>95.166106756252333</c:v>
                </c:pt>
                <c:pt idx="5">
                  <c:v>96.360582306830906</c:v>
                </c:pt>
                <c:pt idx="6">
                  <c:v>94.139604329973864</c:v>
                </c:pt>
                <c:pt idx="7">
                  <c:v>91.675998506905572</c:v>
                </c:pt>
                <c:pt idx="8">
                  <c:v>89.604329973870847</c:v>
                </c:pt>
                <c:pt idx="9">
                  <c:v>93.206420306084354</c:v>
                </c:pt>
                <c:pt idx="10">
                  <c:v>93.001119820828677</c:v>
                </c:pt>
                <c:pt idx="11">
                  <c:v>91.955953714072407</c:v>
                </c:pt>
                <c:pt idx="12">
                  <c:v>92.086599477416939</c:v>
                </c:pt>
                <c:pt idx="13">
                  <c:v>96.080627099664056</c:v>
                </c:pt>
                <c:pt idx="14">
                  <c:v>96.155281821575215</c:v>
                </c:pt>
                <c:pt idx="15">
                  <c:v>94.606196341918618</c:v>
                </c:pt>
                <c:pt idx="16">
                  <c:v>93.411720791340045</c:v>
                </c:pt>
                <c:pt idx="17">
                  <c:v>98.11496827174318</c:v>
                </c:pt>
                <c:pt idx="18">
                  <c:v>94.718178424785364</c:v>
                </c:pt>
                <c:pt idx="19">
                  <c:v>96.733855916386716</c:v>
                </c:pt>
                <c:pt idx="20">
                  <c:v>91.694662187383344</c:v>
                </c:pt>
                <c:pt idx="21">
                  <c:v>96.696528555431129</c:v>
                </c:pt>
                <c:pt idx="22">
                  <c:v>94.531541620007459</c:v>
                </c:pt>
                <c:pt idx="23">
                  <c:v>95.166106756252333</c:v>
                </c:pt>
                <c:pt idx="24">
                  <c:v>92.366554684583804</c:v>
                </c:pt>
              </c:numCache>
            </c:numRef>
          </c:val>
          <c:smooth val="0"/>
          <c:extLst>
            <c:ext xmlns:c16="http://schemas.microsoft.com/office/drawing/2014/chart" uri="{C3380CC4-5D6E-409C-BE32-E72D297353CC}">
              <c16:uniqueId val="{00000002-93DE-4B37-8FCE-4B42CAAF050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3DE-4B37-8FCE-4B42CAAF0508}"/>
                </c:ext>
              </c:extLst>
            </c:dLbl>
            <c:dLbl>
              <c:idx val="1"/>
              <c:delete val="1"/>
              <c:extLst>
                <c:ext xmlns:c15="http://schemas.microsoft.com/office/drawing/2012/chart" uri="{CE6537A1-D6FC-4f65-9D91-7224C49458BB}"/>
                <c:ext xmlns:c16="http://schemas.microsoft.com/office/drawing/2014/chart" uri="{C3380CC4-5D6E-409C-BE32-E72D297353CC}">
                  <c16:uniqueId val="{00000004-93DE-4B37-8FCE-4B42CAAF0508}"/>
                </c:ext>
              </c:extLst>
            </c:dLbl>
            <c:dLbl>
              <c:idx val="2"/>
              <c:delete val="1"/>
              <c:extLst>
                <c:ext xmlns:c15="http://schemas.microsoft.com/office/drawing/2012/chart" uri="{CE6537A1-D6FC-4f65-9D91-7224C49458BB}"/>
                <c:ext xmlns:c16="http://schemas.microsoft.com/office/drawing/2014/chart" uri="{C3380CC4-5D6E-409C-BE32-E72D297353CC}">
                  <c16:uniqueId val="{00000005-93DE-4B37-8FCE-4B42CAAF0508}"/>
                </c:ext>
              </c:extLst>
            </c:dLbl>
            <c:dLbl>
              <c:idx val="3"/>
              <c:delete val="1"/>
              <c:extLst>
                <c:ext xmlns:c15="http://schemas.microsoft.com/office/drawing/2012/chart" uri="{CE6537A1-D6FC-4f65-9D91-7224C49458BB}"/>
                <c:ext xmlns:c16="http://schemas.microsoft.com/office/drawing/2014/chart" uri="{C3380CC4-5D6E-409C-BE32-E72D297353CC}">
                  <c16:uniqueId val="{00000006-93DE-4B37-8FCE-4B42CAAF0508}"/>
                </c:ext>
              </c:extLst>
            </c:dLbl>
            <c:dLbl>
              <c:idx val="4"/>
              <c:delete val="1"/>
              <c:extLst>
                <c:ext xmlns:c15="http://schemas.microsoft.com/office/drawing/2012/chart" uri="{CE6537A1-D6FC-4f65-9D91-7224C49458BB}"/>
                <c:ext xmlns:c16="http://schemas.microsoft.com/office/drawing/2014/chart" uri="{C3380CC4-5D6E-409C-BE32-E72D297353CC}">
                  <c16:uniqueId val="{00000007-93DE-4B37-8FCE-4B42CAAF0508}"/>
                </c:ext>
              </c:extLst>
            </c:dLbl>
            <c:dLbl>
              <c:idx val="5"/>
              <c:delete val="1"/>
              <c:extLst>
                <c:ext xmlns:c15="http://schemas.microsoft.com/office/drawing/2012/chart" uri="{CE6537A1-D6FC-4f65-9D91-7224C49458BB}"/>
                <c:ext xmlns:c16="http://schemas.microsoft.com/office/drawing/2014/chart" uri="{C3380CC4-5D6E-409C-BE32-E72D297353CC}">
                  <c16:uniqueId val="{00000008-93DE-4B37-8FCE-4B42CAAF0508}"/>
                </c:ext>
              </c:extLst>
            </c:dLbl>
            <c:dLbl>
              <c:idx val="6"/>
              <c:delete val="1"/>
              <c:extLst>
                <c:ext xmlns:c15="http://schemas.microsoft.com/office/drawing/2012/chart" uri="{CE6537A1-D6FC-4f65-9D91-7224C49458BB}"/>
                <c:ext xmlns:c16="http://schemas.microsoft.com/office/drawing/2014/chart" uri="{C3380CC4-5D6E-409C-BE32-E72D297353CC}">
                  <c16:uniqueId val="{00000009-93DE-4B37-8FCE-4B42CAAF0508}"/>
                </c:ext>
              </c:extLst>
            </c:dLbl>
            <c:dLbl>
              <c:idx val="7"/>
              <c:delete val="1"/>
              <c:extLst>
                <c:ext xmlns:c15="http://schemas.microsoft.com/office/drawing/2012/chart" uri="{CE6537A1-D6FC-4f65-9D91-7224C49458BB}"/>
                <c:ext xmlns:c16="http://schemas.microsoft.com/office/drawing/2014/chart" uri="{C3380CC4-5D6E-409C-BE32-E72D297353CC}">
                  <c16:uniqueId val="{0000000A-93DE-4B37-8FCE-4B42CAAF0508}"/>
                </c:ext>
              </c:extLst>
            </c:dLbl>
            <c:dLbl>
              <c:idx val="8"/>
              <c:delete val="1"/>
              <c:extLst>
                <c:ext xmlns:c15="http://schemas.microsoft.com/office/drawing/2012/chart" uri="{CE6537A1-D6FC-4f65-9D91-7224C49458BB}"/>
                <c:ext xmlns:c16="http://schemas.microsoft.com/office/drawing/2014/chart" uri="{C3380CC4-5D6E-409C-BE32-E72D297353CC}">
                  <c16:uniqueId val="{0000000B-93DE-4B37-8FCE-4B42CAAF0508}"/>
                </c:ext>
              </c:extLst>
            </c:dLbl>
            <c:dLbl>
              <c:idx val="9"/>
              <c:delete val="1"/>
              <c:extLst>
                <c:ext xmlns:c15="http://schemas.microsoft.com/office/drawing/2012/chart" uri="{CE6537A1-D6FC-4f65-9D91-7224C49458BB}"/>
                <c:ext xmlns:c16="http://schemas.microsoft.com/office/drawing/2014/chart" uri="{C3380CC4-5D6E-409C-BE32-E72D297353CC}">
                  <c16:uniqueId val="{0000000C-93DE-4B37-8FCE-4B42CAAF0508}"/>
                </c:ext>
              </c:extLst>
            </c:dLbl>
            <c:dLbl>
              <c:idx val="10"/>
              <c:delete val="1"/>
              <c:extLst>
                <c:ext xmlns:c15="http://schemas.microsoft.com/office/drawing/2012/chart" uri="{CE6537A1-D6FC-4f65-9D91-7224C49458BB}"/>
                <c:ext xmlns:c16="http://schemas.microsoft.com/office/drawing/2014/chart" uri="{C3380CC4-5D6E-409C-BE32-E72D297353CC}">
                  <c16:uniqueId val="{0000000D-93DE-4B37-8FCE-4B42CAAF0508}"/>
                </c:ext>
              </c:extLst>
            </c:dLbl>
            <c:dLbl>
              <c:idx val="11"/>
              <c:delete val="1"/>
              <c:extLst>
                <c:ext xmlns:c15="http://schemas.microsoft.com/office/drawing/2012/chart" uri="{CE6537A1-D6FC-4f65-9D91-7224C49458BB}"/>
                <c:ext xmlns:c16="http://schemas.microsoft.com/office/drawing/2014/chart" uri="{C3380CC4-5D6E-409C-BE32-E72D297353CC}">
                  <c16:uniqueId val="{0000000E-93DE-4B37-8FCE-4B42CAAF0508}"/>
                </c:ext>
              </c:extLst>
            </c:dLbl>
            <c:dLbl>
              <c:idx val="12"/>
              <c:delete val="1"/>
              <c:extLst>
                <c:ext xmlns:c15="http://schemas.microsoft.com/office/drawing/2012/chart" uri="{CE6537A1-D6FC-4f65-9D91-7224C49458BB}"/>
                <c:ext xmlns:c16="http://schemas.microsoft.com/office/drawing/2014/chart" uri="{C3380CC4-5D6E-409C-BE32-E72D297353CC}">
                  <c16:uniqueId val="{0000000F-93DE-4B37-8FCE-4B42CAAF050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3DE-4B37-8FCE-4B42CAAF0508}"/>
                </c:ext>
              </c:extLst>
            </c:dLbl>
            <c:dLbl>
              <c:idx val="14"/>
              <c:delete val="1"/>
              <c:extLst>
                <c:ext xmlns:c15="http://schemas.microsoft.com/office/drawing/2012/chart" uri="{CE6537A1-D6FC-4f65-9D91-7224C49458BB}"/>
                <c:ext xmlns:c16="http://schemas.microsoft.com/office/drawing/2014/chart" uri="{C3380CC4-5D6E-409C-BE32-E72D297353CC}">
                  <c16:uniqueId val="{00000011-93DE-4B37-8FCE-4B42CAAF0508}"/>
                </c:ext>
              </c:extLst>
            </c:dLbl>
            <c:dLbl>
              <c:idx val="15"/>
              <c:delete val="1"/>
              <c:extLst>
                <c:ext xmlns:c15="http://schemas.microsoft.com/office/drawing/2012/chart" uri="{CE6537A1-D6FC-4f65-9D91-7224C49458BB}"/>
                <c:ext xmlns:c16="http://schemas.microsoft.com/office/drawing/2014/chart" uri="{C3380CC4-5D6E-409C-BE32-E72D297353CC}">
                  <c16:uniqueId val="{00000012-93DE-4B37-8FCE-4B42CAAF0508}"/>
                </c:ext>
              </c:extLst>
            </c:dLbl>
            <c:dLbl>
              <c:idx val="16"/>
              <c:delete val="1"/>
              <c:extLst>
                <c:ext xmlns:c15="http://schemas.microsoft.com/office/drawing/2012/chart" uri="{CE6537A1-D6FC-4f65-9D91-7224C49458BB}"/>
                <c:ext xmlns:c16="http://schemas.microsoft.com/office/drawing/2014/chart" uri="{C3380CC4-5D6E-409C-BE32-E72D297353CC}">
                  <c16:uniqueId val="{00000013-93DE-4B37-8FCE-4B42CAAF0508}"/>
                </c:ext>
              </c:extLst>
            </c:dLbl>
            <c:dLbl>
              <c:idx val="17"/>
              <c:delete val="1"/>
              <c:extLst>
                <c:ext xmlns:c15="http://schemas.microsoft.com/office/drawing/2012/chart" uri="{CE6537A1-D6FC-4f65-9D91-7224C49458BB}"/>
                <c:ext xmlns:c16="http://schemas.microsoft.com/office/drawing/2014/chart" uri="{C3380CC4-5D6E-409C-BE32-E72D297353CC}">
                  <c16:uniqueId val="{00000014-93DE-4B37-8FCE-4B42CAAF0508}"/>
                </c:ext>
              </c:extLst>
            </c:dLbl>
            <c:dLbl>
              <c:idx val="18"/>
              <c:delete val="1"/>
              <c:extLst>
                <c:ext xmlns:c15="http://schemas.microsoft.com/office/drawing/2012/chart" uri="{CE6537A1-D6FC-4f65-9D91-7224C49458BB}"/>
                <c:ext xmlns:c16="http://schemas.microsoft.com/office/drawing/2014/chart" uri="{C3380CC4-5D6E-409C-BE32-E72D297353CC}">
                  <c16:uniqueId val="{00000015-93DE-4B37-8FCE-4B42CAAF0508}"/>
                </c:ext>
              </c:extLst>
            </c:dLbl>
            <c:dLbl>
              <c:idx val="19"/>
              <c:delete val="1"/>
              <c:extLst>
                <c:ext xmlns:c15="http://schemas.microsoft.com/office/drawing/2012/chart" uri="{CE6537A1-D6FC-4f65-9D91-7224C49458BB}"/>
                <c:ext xmlns:c16="http://schemas.microsoft.com/office/drawing/2014/chart" uri="{C3380CC4-5D6E-409C-BE32-E72D297353CC}">
                  <c16:uniqueId val="{00000016-93DE-4B37-8FCE-4B42CAAF0508}"/>
                </c:ext>
              </c:extLst>
            </c:dLbl>
            <c:dLbl>
              <c:idx val="20"/>
              <c:delete val="1"/>
              <c:extLst>
                <c:ext xmlns:c15="http://schemas.microsoft.com/office/drawing/2012/chart" uri="{CE6537A1-D6FC-4f65-9D91-7224C49458BB}"/>
                <c:ext xmlns:c16="http://schemas.microsoft.com/office/drawing/2014/chart" uri="{C3380CC4-5D6E-409C-BE32-E72D297353CC}">
                  <c16:uniqueId val="{00000017-93DE-4B37-8FCE-4B42CAAF0508}"/>
                </c:ext>
              </c:extLst>
            </c:dLbl>
            <c:dLbl>
              <c:idx val="21"/>
              <c:delete val="1"/>
              <c:extLst>
                <c:ext xmlns:c15="http://schemas.microsoft.com/office/drawing/2012/chart" uri="{CE6537A1-D6FC-4f65-9D91-7224C49458BB}"/>
                <c:ext xmlns:c16="http://schemas.microsoft.com/office/drawing/2014/chart" uri="{C3380CC4-5D6E-409C-BE32-E72D297353CC}">
                  <c16:uniqueId val="{00000018-93DE-4B37-8FCE-4B42CAAF0508}"/>
                </c:ext>
              </c:extLst>
            </c:dLbl>
            <c:dLbl>
              <c:idx val="22"/>
              <c:delete val="1"/>
              <c:extLst>
                <c:ext xmlns:c15="http://schemas.microsoft.com/office/drawing/2012/chart" uri="{CE6537A1-D6FC-4f65-9D91-7224C49458BB}"/>
                <c:ext xmlns:c16="http://schemas.microsoft.com/office/drawing/2014/chart" uri="{C3380CC4-5D6E-409C-BE32-E72D297353CC}">
                  <c16:uniqueId val="{00000019-93DE-4B37-8FCE-4B42CAAF0508}"/>
                </c:ext>
              </c:extLst>
            </c:dLbl>
            <c:dLbl>
              <c:idx val="23"/>
              <c:delete val="1"/>
              <c:extLst>
                <c:ext xmlns:c15="http://schemas.microsoft.com/office/drawing/2012/chart" uri="{CE6537A1-D6FC-4f65-9D91-7224C49458BB}"/>
                <c:ext xmlns:c16="http://schemas.microsoft.com/office/drawing/2014/chart" uri="{C3380CC4-5D6E-409C-BE32-E72D297353CC}">
                  <c16:uniqueId val="{0000001A-93DE-4B37-8FCE-4B42CAAF0508}"/>
                </c:ext>
              </c:extLst>
            </c:dLbl>
            <c:dLbl>
              <c:idx val="24"/>
              <c:delete val="1"/>
              <c:extLst>
                <c:ext xmlns:c15="http://schemas.microsoft.com/office/drawing/2012/chart" uri="{CE6537A1-D6FC-4f65-9D91-7224C49458BB}"/>
                <c:ext xmlns:c16="http://schemas.microsoft.com/office/drawing/2014/chart" uri="{C3380CC4-5D6E-409C-BE32-E72D297353CC}">
                  <c16:uniqueId val="{0000001B-93DE-4B37-8FCE-4B42CAAF050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3DE-4B37-8FCE-4B42CAAF050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Teltow-Fläming (12072)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64223</v>
      </c>
      <c r="F11" s="238">
        <v>64576</v>
      </c>
      <c r="G11" s="238">
        <v>65253</v>
      </c>
      <c r="H11" s="238">
        <v>64986</v>
      </c>
      <c r="I11" s="265">
        <v>65359</v>
      </c>
      <c r="J11" s="263">
        <v>-1136</v>
      </c>
      <c r="K11" s="266">
        <v>-1.738092688076623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20.545598928732698</v>
      </c>
      <c r="E13" s="115">
        <v>13195</v>
      </c>
      <c r="F13" s="114">
        <v>13208</v>
      </c>
      <c r="G13" s="114">
        <v>13488</v>
      </c>
      <c r="H13" s="114">
        <v>13800</v>
      </c>
      <c r="I13" s="140">
        <v>14105</v>
      </c>
      <c r="J13" s="115">
        <v>-910</v>
      </c>
      <c r="K13" s="116">
        <v>-6.4516129032258061</v>
      </c>
    </row>
    <row r="14" spans="1:255" ht="14.1" customHeight="1" x14ac:dyDescent="0.2">
      <c r="A14" s="306" t="s">
        <v>230</v>
      </c>
      <c r="B14" s="307"/>
      <c r="C14" s="308"/>
      <c r="D14" s="113">
        <v>58.630085794808714</v>
      </c>
      <c r="E14" s="115">
        <v>37654</v>
      </c>
      <c r="F14" s="114">
        <v>37989</v>
      </c>
      <c r="G14" s="114">
        <v>38375</v>
      </c>
      <c r="H14" s="114">
        <v>37996</v>
      </c>
      <c r="I14" s="140">
        <v>37995</v>
      </c>
      <c r="J14" s="115">
        <v>-341</v>
      </c>
      <c r="K14" s="116">
        <v>-0.89748651138307667</v>
      </c>
    </row>
    <row r="15" spans="1:255" ht="14.1" customHeight="1" x14ac:dyDescent="0.2">
      <c r="A15" s="306" t="s">
        <v>231</v>
      </c>
      <c r="B15" s="307"/>
      <c r="C15" s="308"/>
      <c r="D15" s="113">
        <v>11.279448172772994</v>
      </c>
      <c r="E15" s="115">
        <v>7244</v>
      </c>
      <c r="F15" s="114">
        <v>7230</v>
      </c>
      <c r="G15" s="114">
        <v>7239</v>
      </c>
      <c r="H15" s="114">
        <v>7111</v>
      </c>
      <c r="I15" s="140">
        <v>7113</v>
      </c>
      <c r="J15" s="115">
        <v>131</v>
      </c>
      <c r="K15" s="116">
        <v>1.8416982988893575</v>
      </c>
    </row>
    <row r="16" spans="1:255" ht="14.1" customHeight="1" x14ac:dyDescent="0.2">
      <c r="A16" s="306" t="s">
        <v>232</v>
      </c>
      <c r="B16" s="307"/>
      <c r="C16" s="308"/>
      <c r="D16" s="113">
        <v>9.5043831649097683</v>
      </c>
      <c r="E16" s="115">
        <v>6104</v>
      </c>
      <c r="F16" s="114">
        <v>6119</v>
      </c>
      <c r="G16" s="114">
        <v>6125</v>
      </c>
      <c r="H16" s="114">
        <v>6066</v>
      </c>
      <c r="I16" s="140">
        <v>6130</v>
      </c>
      <c r="J16" s="115">
        <v>-26</v>
      </c>
      <c r="K16" s="116">
        <v>-0.42414355628058725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1.8529187362782804</v>
      </c>
      <c r="E18" s="115">
        <v>1190</v>
      </c>
      <c r="F18" s="114">
        <v>1151</v>
      </c>
      <c r="G18" s="114">
        <v>1213</v>
      </c>
      <c r="H18" s="114">
        <v>1199</v>
      </c>
      <c r="I18" s="140">
        <v>1247</v>
      </c>
      <c r="J18" s="115">
        <v>-57</v>
      </c>
      <c r="K18" s="116">
        <v>-4.5709703287890937</v>
      </c>
    </row>
    <row r="19" spans="1:255" ht="14.1" customHeight="1" x14ac:dyDescent="0.2">
      <c r="A19" s="306" t="s">
        <v>235</v>
      </c>
      <c r="B19" s="307" t="s">
        <v>236</v>
      </c>
      <c r="C19" s="308"/>
      <c r="D19" s="113">
        <v>0.99029942543948435</v>
      </c>
      <c r="E19" s="115">
        <v>636</v>
      </c>
      <c r="F19" s="114">
        <v>598</v>
      </c>
      <c r="G19" s="114">
        <v>641</v>
      </c>
      <c r="H19" s="114">
        <v>633</v>
      </c>
      <c r="I19" s="140">
        <v>650</v>
      </c>
      <c r="J19" s="115">
        <v>-14</v>
      </c>
      <c r="K19" s="116">
        <v>-2.1538461538461537</v>
      </c>
    </row>
    <row r="20" spans="1:255" ht="14.1" customHeight="1" x14ac:dyDescent="0.2">
      <c r="A20" s="306">
        <v>12</v>
      </c>
      <c r="B20" s="307" t="s">
        <v>237</v>
      </c>
      <c r="C20" s="308"/>
      <c r="D20" s="113">
        <v>0.88753250393161331</v>
      </c>
      <c r="E20" s="115">
        <v>570</v>
      </c>
      <c r="F20" s="114">
        <v>510</v>
      </c>
      <c r="G20" s="114">
        <v>628</v>
      </c>
      <c r="H20" s="114">
        <v>596</v>
      </c>
      <c r="I20" s="140">
        <v>521</v>
      </c>
      <c r="J20" s="115">
        <v>49</v>
      </c>
      <c r="K20" s="116">
        <v>9.4049904030710181</v>
      </c>
    </row>
    <row r="21" spans="1:255" ht="14.1" customHeight="1" x14ac:dyDescent="0.2">
      <c r="A21" s="306">
        <v>21</v>
      </c>
      <c r="B21" s="307" t="s">
        <v>238</v>
      </c>
      <c r="C21" s="308"/>
      <c r="D21" s="113">
        <v>0.30051539168210767</v>
      </c>
      <c r="E21" s="115">
        <v>193</v>
      </c>
      <c r="F21" s="114">
        <v>187</v>
      </c>
      <c r="G21" s="114">
        <v>181</v>
      </c>
      <c r="H21" s="114">
        <v>179</v>
      </c>
      <c r="I21" s="140">
        <v>176</v>
      </c>
      <c r="J21" s="115">
        <v>17</v>
      </c>
      <c r="K21" s="116">
        <v>9.6590909090909083</v>
      </c>
    </row>
    <row r="22" spans="1:255" ht="14.1" customHeight="1" x14ac:dyDescent="0.2">
      <c r="A22" s="306">
        <v>22</v>
      </c>
      <c r="B22" s="307" t="s">
        <v>239</v>
      </c>
      <c r="C22" s="308"/>
      <c r="D22" s="113">
        <v>1.599115581645205</v>
      </c>
      <c r="E22" s="115">
        <v>1027</v>
      </c>
      <c r="F22" s="114">
        <v>1036</v>
      </c>
      <c r="G22" s="114">
        <v>1046</v>
      </c>
      <c r="H22" s="114">
        <v>1064</v>
      </c>
      <c r="I22" s="140">
        <v>1049</v>
      </c>
      <c r="J22" s="115">
        <v>-22</v>
      </c>
      <c r="K22" s="116">
        <v>-2.0972354623450906</v>
      </c>
    </row>
    <row r="23" spans="1:255" ht="14.1" customHeight="1" x14ac:dyDescent="0.2">
      <c r="A23" s="306">
        <v>23</v>
      </c>
      <c r="B23" s="307" t="s">
        <v>240</v>
      </c>
      <c r="C23" s="308"/>
      <c r="D23" s="113">
        <v>0.82213537206296805</v>
      </c>
      <c r="E23" s="115">
        <v>528</v>
      </c>
      <c r="F23" s="114">
        <v>521</v>
      </c>
      <c r="G23" s="114">
        <v>527</v>
      </c>
      <c r="H23" s="114">
        <v>517</v>
      </c>
      <c r="I23" s="140">
        <v>515</v>
      </c>
      <c r="J23" s="115">
        <v>13</v>
      </c>
      <c r="K23" s="116">
        <v>2.5242718446601944</v>
      </c>
    </row>
    <row r="24" spans="1:255" ht="14.1" customHeight="1" x14ac:dyDescent="0.2">
      <c r="A24" s="306">
        <v>24</v>
      </c>
      <c r="B24" s="307" t="s">
        <v>241</v>
      </c>
      <c r="C24" s="308"/>
      <c r="D24" s="113">
        <v>3.3508244709839152</v>
      </c>
      <c r="E24" s="115">
        <v>2152</v>
      </c>
      <c r="F24" s="114">
        <v>2130</v>
      </c>
      <c r="G24" s="114">
        <v>2188</v>
      </c>
      <c r="H24" s="114">
        <v>2273</v>
      </c>
      <c r="I24" s="140">
        <v>2317</v>
      </c>
      <c r="J24" s="115">
        <v>-165</v>
      </c>
      <c r="K24" s="116">
        <v>-7.121277514026759</v>
      </c>
    </row>
    <row r="25" spans="1:255" ht="14.1" customHeight="1" x14ac:dyDescent="0.2">
      <c r="A25" s="306">
        <v>25</v>
      </c>
      <c r="B25" s="307" t="s">
        <v>242</v>
      </c>
      <c r="C25" s="308"/>
      <c r="D25" s="113">
        <v>9.960606013421982</v>
      </c>
      <c r="E25" s="115">
        <v>6397</v>
      </c>
      <c r="F25" s="114">
        <v>6408</v>
      </c>
      <c r="G25" s="114">
        <v>6439</v>
      </c>
      <c r="H25" s="114">
        <v>6371</v>
      </c>
      <c r="I25" s="140">
        <v>6373</v>
      </c>
      <c r="J25" s="115">
        <v>24</v>
      </c>
      <c r="K25" s="116">
        <v>0.37658873372038287</v>
      </c>
    </row>
    <row r="26" spans="1:255" ht="14.1" customHeight="1" x14ac:dyDescent="0.2">
      <c r="A26" s="306">
        <v>26</v>
      </c>
      <c r="B26" s="307" t="s">
        <v>243</v>
      </c>
      <c r="C26" s="308"/>
      <c r="D26" s="113">
        <v>3.1188203603070552</v>
      </c>
      <c r="E26" s="115">
        <v>2003</v>
      </c>
      <c r="F26" s="114">
        <v>2006</v>
      </c>
      <c r="G26" s="114">
        <v>1999</v>
      </c>
      <c r="H26" s="114">
        <v>1906</v>
      </c>
      <c r="I26" s="140">
        <v>1920</v>
      </c>
      <c r="J26" s="115">
        <v>83</v>
      </c>
      <c r="K26" s="116">
        <v>4.322916666666667</v>
      </c>
    </row>
    <row r="27" spans="1:255" ht="14.1" customHeight="1" x14ac:dyDescent="0.2">
      <c r="A27" s="306">
        <v>27</v>
      </c>
      <c r="B27" s="307" t="s">
        <v>244</v>
      </c>
      <c r="C27" s="308"/>
      <c r="D27" s="113">
        <v>3.1561901499462808</v>
      </c>
      <c r="E27" s="115">
        <v>2027</v>
      </c>
      <c r="F27" s="114">
        <v>2000</v>
      </c>
      <c r="G27" s="114">
        <v>1997</v>
      </c>
      <c r="H27" s="114">
        <v>1941</v>
      </c>
      <c r="I27" s="140">
        <v>1939</v>
      </c>
      <c r="J27" s="115">
        <v>88</v>
      </c>
      <c r="K27" s="116">
        <v>4.5384218669417224</v>
      </c>
    </row>
    <row r="28" spans="1:255" ht="14.1" customHeight="1" x14ac:dyDescent="0.2">
      <c r="A28" s="306">
        <v>28</v>
      </c>
      <c r="B28" s="307" t="s">
        <v>245</v>
      </c>
      <c r="C28" s="308"/>
      <c r="D28" s="113">
        <v>0.1743923516497205</v>
      </c>
      <c r="E28" s="115">
        <v>112</v>
      </c>
      <c r="F28" s="114">
        <v>105</v>
      </c>
      <c r="G28" s="114">
        <v>108</v>
      </c>
      <c r="H28" s="114">
        <v>118</v>
      </c>
      <c r="I28" s="140">
        <v>118</v>
      </c>
      <c r="J28" s="115">
        <v>-6</v>
      </c>
      <c r="K28" s="116">
        <v>-5.0847457627118642</v>
      </c>
    </row>
    <row r="29" spans="1:255" ht="14.1" customHeight="1" x14ac:dyDescent="0.2">
      <c r="A29" s="306">
        <v>29</v>
      </c>
      <c r="B29" s="307" t="s">
        <v>246</v>
      </c>
      <c r="C29" s="308"/>
      <c r="D29" s="113">
        <v>2.3605250455444313</v>
      </c>
      <c r="E29" s="115">
        <v>1516</v>
      </c>
      <c r="F29" s="114">
        <v>1517</v>
      </c>
      <c r="G29" s="114">
        <v>1558</v>
      </c>
      <c r="H29" s="114">
        <v>1552</v>
      </c>
      <c r="I29" s="140">
        <v>1596</v>
      </c>
      <c r="J29" s="115">
        <v>-80</v>
      </c>
      <c r="K29" s="116">
        <v>-5.0125313283208017</v>
      </c>
    </row>
    <row r="30" spans="1:255" ht="14.1" customHeight="1" x14ac:dyDescent="0.2">
      <c r="A30" s="306" t="s">
        <v>247</v>
      </c>
      <c r="B30" s="307" t="s">
        <v>248</v>
      </c>
      <c r="C30" s="308"/>
      <c r="D30" s="113">
        <v>0.93424474098064558</v>
      </c>
      <c r="E30" s="115">
        <v>600</v>
      </c>
      <c r="F30" s="114">
        <v>576</v>
      </c>
      <c r="G30" s="114">
        <v>613</v>
      </c>
      <c r="H30" s="114">
        <v>607</v>
      </c>
      <c r="I30" s="140">
        <v>659</v>
      </c>
      <c r="J30" s="115">
        <v>-59</v>
      </c>
      <c r="K30" s="116">
        <v>-8.9529590288315628</v>
      </c>
    </row>
    <row r="31" spans="1:255" ht="14.1" customHeight="1" x14ac:dyDescent="0.2">
      <c r="A31" s="306" t="s">
        <v>249</v>
      </c>
      <c r="B31" s="307" t="s">
        <v>250</v>
      </c>
      <c r="C31" s="308"/>
      <c r="D31" s="113">
        <v>1.2596733257555703</v>
      </c>
      <c r="E31" s="115">
        <v>809</v>
      </c>
      <c r="F31" s="114">
        <v>836</v>
      </c>
      <c r="G31" s="114">
        <v>841</v>
      </c>
      <c r="H31" s="114">
        <v>839</v>
      </c>
      <c r="I31" s="140">
        <v>833</v>
      </c>
      <c r="J31" s="115">
        <v>-24</v>
      </c>
      <c r="K31" s="116">
        <v>-2.8811524609843939</v>
      </c>
    </row>
    <row r="32" spans="1:255" ht="14.1" customHeight="1" x14ac:dyDescent="0.2">
      <c r="A32" s="306">
        <v>31</v>
      </c>
      <c r="B32" s="307" t="s">
        <v>251</v>
      </c>
      <c r="C32" s="308"/>
      <c r="D32" s="113">
        <v>0.73805334537471001</v>
      </c>
      <c r="E32" s="115">
        <v>474</v>
      </c>
      <c r="F32" s="114">
        <v>474</v>
      </c>
      <c r="G32" s="114">
        <v>476</v>
      </c>
      <c r="H32" s="114">
        <v>467</v>
      </c>
      <c r="I32" s="140">
        <v>453</v>
      </c>
      <c r="J32" s="115">
        <v>21</v>
      </c>
      <c r="K32" s="116">
        <v>4.6357615894039732</v>
      </c>
    </row>
    <row r="33" spans="1:11" ht="14.1" customHeight="1" x14ac:dyDescent="0.2">
      <c r="A33" s="306">
        <v>32</v>
      </c>
      <c r="B33" s="307" t="s">
        <v>252</v>
      </c>
      <c r="C33" s="308"/>
      <c r="D33" s="113">
        <v>2.2344020055120439</v>
      </c>
      <c r="E33" s="115">
        <v>1435</v>
      </c>
      <c r="F33" s="114">
        <v>1408</v>
      </c>
      <c r="G33" s="114">
        <v>1445</v>
      </c>
      <c r="H33" s="114">
        <v>1446</v>
      </c>
      <c r="I33" s="140">
        <v>1459</v>
      </c>
      <c r="J33" s="115">
        <v>-24</v>
      </c>
      <c r="K33" s="116">
        <v>-1.6449623029472242</v>
      </c>
    </row>
    <row r="34" spans="1:11" ht="14.1" customHeight="1" x14ac:dyDescent="0.2">
      <c r="A34" s="306">
        <v>33</v>
      </c>
      <c r="B34" s="307" t="s">
        <v>253</v>
      </c>
      <c r="C34" s="308"/>
      <c r="D34" s="113">
        <v>0.99029942543948435</v>
      </c>
      <c r="E34" s="115">
        <v>636</v>
      </c>
      <c r="F34" s="114">
        <v>610</v>
      </c>
      <c r="G34" s="114">
        <v>629</v>
      </c>
      <c r="H34" s="114">
        <v>644</v>
      </c>
      <c r="I34" s="140">
        <v>640</v>
      </c>
      <c r="J34" s="115">
        <v>-4</v>
      </c>
      <c r="K34" s="116">
        <v>-0.625</v>
      </c>
    </row>
    <row r="35" spans="1:11" ht="14.1" customHeight="1" x14ac:dyDescent="0.2">
      <c r="A35" s="306">
        <v>34</v>
      </c>
      <c r="B35" s="307" t="s">
        <v>254</v>
      </c>
      <c r="C35" s="308"/>
      <c r="D35" s="113">
        <v>2.2266166326705386</v>
      </c>
      <c r="E35" s="115">
        <v>1430</v>
      </c>
      <c r="F35" s="114">
        <v>1444</v>
      </c>
      <c r="G35" s="114">
        <v>1467</v>
      </c>
      <c r="H35" s="114">
        <v>1490</v>
      </c>
      <c r="I35" s="140">
        <v>1455</v>
      </c>
      <c r="J35" s="115">
        <v>-25</v>
      </c>
      <c r="K35" s="116">
        <v>-1.7182130584192439</v>
      </c>
    </row>
    <row r="36" spans="1:11" ht="14.1" customHeight="1" x14ac:dyDescent="0.2">
      <c r="A36" s="306">
        <v>41</v>
      </c>
      <c r="B36" s="307" t="s">
        <v>255</v>
      </c>
      <c r="C36" s="308"/>
      <c r="D36" s="113">
        <v>0.67109913893776374</v>
      </c>
      <c r="E36" s="115">
        <v>431</v>
      </c>
      <c r="F36" s="114">
        <v>425</v>
      </c>
      <c r="G36" s="114">
        <v>427</v>
      </c>
      <c r="H36" s="114">
        <v>423</v>
      </c>
      <c r="I36" s="140">
        <v>418</v>
      </c>
      <c r="J36" s="115">
        <v>13</v>
      </c>
      <c r="K36" s="116">
        <v>3.1100478468899522</v>
      </c>
    </row>
    <row r="37" spans="1:11" ht="14.1" customHeight="1" x14ac:dyDescent="0.2">
      <c r="A37" s="306">
        <v>42</v>
      </c>
      <c r="B37" s="307" t="s">
        <v>256</v>
      </c>
      <c r="C37" s="308"/>
      <c r="D37" s="113">
        <v>0.11989474175918284</v>
      </c>
      <c r="E37" s="115">
        <v>77</v>
      </c>
      <c r="F37" s="114">
        <v>76</v>
      </c>
      <c r="G37" s="114">
        <v>74</v>
      </c>
      <c r="H37" s="114">
        <v>76</v>
      </c>
      <c r="I37" s="140">
        <v>78</v>
      </c>
      <c r="J37" s="115">
        <v>-1</v>
      </c>
      <c r="K37" s="116">
        <v>-1.2820512820512822</v>
      </c>
    </row>
    <row r="38" spans="1:11" ht="14.1" customHeight="1" x14ac:dyDescent="0.2">
      <c r="A38" s="306">
        <v>43</v>
      </c>
      <c r="B38" s="307" t="s">
        <v>257</v>
      </c>
      <c r="C38" s="308"/>
      <c r="D38" s="113">
        <v>0.78943680612864553</v>
      </c>
      <c r="E38" s="115">
        <v>507</v>
      </c>
      <c r="F38" s="114">
        <v>497</v>
      </c>
      <c r="G38" s="114">
        <v>496</v>
      </c>
      <c r="H38" s="114">
        <v>493</v>
      </c>
      <c r="I38" s="140">
        <v>487</v>
      </c>
      <c r="J38" s="115">
        <v>20</v>
      </c>
      <c r="K38" s="116">
        <v>4.1067761806981515</v>
      </c>
    </row>
    <row r="39" spans="1:11" ht="14.1" customHeight="1" x14ac:dyDescent="0.2">
      <c r="A39" s="306">
        <v>51</v>
      </c>
      <c r="B39" s="307" t="s">
        <v>258</v>
      </c>
      <c r="C39" s="308"/>
      <c r="D39" s="113">
        <v>14.631829718325211</v>
      </c>
      <c r="E39" s="115">
        <v>9397</v>
      </c>
      <c r="F39" s="114">
        <v>9555</v>
      </c>
      <c r="G39" s="114">
        <v>9620</v>
      </c>
      <c r="H39" s="114">
        <v>10009</v>
      </c>
      <c r="I39" s="140">
        <v>10494</v>
      </c>
      <c r="J39" s="115">
        <v>-1097</v>
      </c>
      <c r="K39" s="116">
        <v>-10.453592529064228</v>
      </c>
    </row>
    <row r="40" spans="1:11" ht="14.1" customHeight="1" x14ac:dyDescent="0.2">
      <c r="A40" s="306" t="s">
        <v>259</v>
      </c>
      <c r="B40" s="307" t="s">
        <v>260</v>
      </c>
      <c r="C40" s="308"/>
      <c r="D40" s="113">
        <v>13.020257540133597</v>
      </c>
      <c r="E40" s="115">
        <v>8362</v>
      </c>
      <c r="F40" s="114">
        <v>8514</v>
      </c>
      <c r="G40" s="114">
        <v>8564</v>
      </c>
      <c r="H40" s="114">
        <v>8936</v>
      </c>
      <c r="I40" s="140">
        <v>9357</v>
      </c>
      <c r="J40" s="115">
        <v>-995</v>
      </c>
      <c r="K40" s="116">
        <v>-10.633750133589826</v>
      </c>
    </row>
    <row r="41" spans="1:11" ht="14.1" customHeight="1" x14ac:dyDescent="0.2">
      <c r="A41" s="306"/>
      <c r="B41" s="307" t="s">
        <v>261</v>
      </c>
      <c r="C41" s="308"/>
      <c r="D41" s="113">
        <v>12.212135839185338</v>
      </c>
      <c r="E41" s="115">
        <v>7843</v>
      </c>
      <c r="F41" s="114">
        <v>7977</v>
      </c>
      <c r="G41" s="114">
        <v>8044</v>
      </c>
      <c r="H41" s="114">
        <v>8384</v>
      </c>
      <c r="I41" s="140">
        <v>8783</v>
      </c>
      <c r="J41" s="115">
        <v>-940</v>
      </c>
      <c r="K41" s="116">
        <v>-10.702493453261983</v>
      </c>
    </row>
    <row r="42" spans="1:11" ht="14.1" customHeight="1" x14ac:dyDescent="0.2">
      <c r="A42" s="306">
        <v>52</v>
      </c>
      <c r="B42" s="307" t="s">
        <v>262</v>
      </c>
      <c r="C42" s="308"/>
      <c r="D42" s="113">
        <v>5.7736324992603896</v>
      </c>
      <c r="E42" s="115">
        <v>3708</v>
      </c>
      <c r="F42" s="114">
        <v>3780</v>
      </c>
      <c r="G42" s="114">
        <v>3850</v>
      </c>
      <c r="H42" s="114">
        <v>3800</v>
      </c>
      <c r="I42" s="140">
        <v>3746</v>
      </c>
      <c r="J42" s="115">
        <v>-38</v>
      </c>
      <c r="K42" s="116">
        <v>-1.0144153764014949</v>
      </c>
    </row>
    <row r="43" spans="1:11" ht="14.1" customHeight="1" x14ac:dyDescent="0.2">
      <c r="A43" s="306" t="s">
        <v>263</v>
      </c>
      <c r="B43" s="307" t="s">
        <v>264</v>
      </c>
      <c r="C43" s="308"/>
      <c r="D43" s="113">
        <v>4.8580726530993568</v>
      </c>
      <c r="E43" s="115">
        <v>3120</v>
      </c>
      <c r="F43" s="114">
        <v>3202</v>
      </c>
      <c r="G43" s="114">
        <v>3263</v>
      </c>
      <c r="H43" s="114">
        <v>3217</v>
      </c>
      <c r="I43" s="140">
        <v>3167</v>
      </c>
      <c r="J43" s="115">
        <v>-47</v>
      </c>
      <c r="K43" s="116">
        <v>-1.484054310072624</v>
      </c>
    </row>
    <row r="44" spans="1:11" ht="14.1" customHeight="1" x14ac:dyDescent="0.2">
      <c r="A44" s="306">
        <v>53</v>
      </c>
      <c r="B44" s="307" t="s">
        <v>265</v>
      </c>
      <c r="C44" s="308"/>
      <c r="D44" s="113">
        <v>1.0089843202590971</v>
      </c>
      <c r="E44" s="115">
        <v>648</v>
      </c>
      <c r="F44" s="114">
        <v>692</v>
      </c>
      <c r="G44" s="114">
        <v>700</v>
      </c>
      <c r="H44" s="114">
        <v>670</v>
      </c>
      <c r="I44" s="140">
        <v>672</v>
      </c>
      <c r="J44" s="115">
        <v>-24</v>
      </c>
      <c r="K44" s="116">
        <v>-3.5714285714285716</v>
      </c>
    </row>
    <row r="45" spans="1:11" ht="14.1" customHeight="1" x14ac:dyDescent="0.2">
      <c r="A45" s="306" t="s">
        <v>266</v>
      </c>
      <c r="B45" s="307" t="s">
        <v>267</v>
      </c>
      <c r="C45" s="308"/>
      <c r="D45" s="113">
        <v>0.96227208321006497</v>
      </c>
      <c r="E45" s="115">
        <v>618</v>
      </c>
      <c r="F45" s="114">
        <v>660</v>
      </c>
      <c r="G45" s="114">
        <v>659</v>
      </c>
      <c r="H45" s="114">
        <v>633</v>
      </c>
      <c r="I45" s="140">
        <v>640</v>
      </c>
      <c r="J45" s="115">
        <v>-22</v>
      </c>
      <c r="K45" s="116">
        <v>-3.4375</v>
      </c>
    </row>
    <row r="46" spans="1:11" ht="14.1" customHeight="1" x14ac:dyDescent="0.2">
      <c r="A46" s="306">
        <v>54</v>
      </c>
      <c r="B46" s="307" t="s">
        <v>268</v>
      </c>
      <c r="C46" s="308"/>
      <c r="D46" s="113">
        <v>2.2499727511950547</v>
      </c>
      <c r="E46" s="115">
        <v>1445</v>
      </c>
      <c r="F46" s="114">
        <v>1493</v>
      </c>
      <c r="G46" s="114">
        <v>1543</v>
      </c>
      <c r="H46" s="114">
        <v>1569</v>
      </c>
      <c r="I46" s="140">
        <v>1553</v>
      </c>
      <c r="J46" s="115">
        <v>-108</v>
      </c>
      <c r="K46" s="116">
        <v>-6.9542820347714098</v>
      </c>
    </row>
    <row r="47" spans="1:11" ht="14.1" customHeight="1" x14ac:dyDescent="0.2">
      <c r="A47" s="306">
        <v>61</v>
      </c>
      <c r="B47" s="307" t="s">
        <v>269</v>
      </c>
      <c r="C47" s="308"/>
      <c r="D47" s="113">
        <v>2.665711660931442</v>
      </c>
      <c r="E47" s="115">
        <v>1712</v>
      </c>
      <c r="F47" s="114">
        <v>1717</v>
      </c>
      <c r="G47" s="114">
        <v>1738</v>
      </c>
      <c r="H47" s="114">
        <v>1680</v>
      </c>
      <c r="I47" s="140">
        <v>1685</v>
      </c>
      <c r="J47" s="115">
        <v>27</v>
      </c>
      <c r="K47" s="116">
        <v>1.6023738872403561</v>
      </c>
    </row>
    <row r="48" spans="1:11" ht="14.1" customHeight="1" x14ac:dyDescent="0.2">
      <c r="A48" s="306">
        <v>62</v>
      </c>
      <c r="B48" s="307" t="s">
        <v>270</v>
      </c>
      <c r="C48" s="308"/>
      <c r="D48" s="113">
        <v>6.4244896688102395</v>
      </c>
      <c r="E48" s="115">
        <v>4126</v>
      </c>
      <c r="F48" s="114">
        <v>4235</v>
      </c>
      <c r="G48" s="114">
        <v>4262</v>
      </c>
      <c r="H48" s="114">
        <v>4238</v>
      </c>
      <c r="I48" s="140">
        <v>4258</v>
      </c>
      <c r="J48" s="115">
        <v>-132</v>
      </c>
      <c r="K48" s="116">
        <v>-3.1000469704086426</v>
      </c>
    </row>
    <row r="49" spans="1:11" ht="14.1" customHeight="1" x14ac:dyDescent="0.2">
      <c r="A49" s="306">
        <v>63</v>
      </c>
      <c r="B49" s="307" t="s">
        <v>271</v>
      </c>
      <c r="C49" s="308"/>
      <c r="D49" s="113">
        <v>1.5041340329788393</v>
      </c>
      <c r="E49" s="115">
        <v>966</v>
      </c>
      <c r="F49" s="114">
        <v>980</v>
      </c>
      <c r="G49" s="114">
        <v>1016</v>
      </c>
      <c r="H49" s="114">
        <v>999</v>
      </c>
      <c r="I49" s="140">
        <v>928</v>
      </c>
      <c r="J49" s="115">
        <v>38</v>
      </c>
      <c r="K49" s="116">
        <v>4.0948275862068968</v>
      </c>
    </row>
    <row r="50" spans="1:11" ht="14.1" customHeight="1" x14ac:dyDescent="0.2">
      <c r="A50" s="306" t="s">
        <v>272</v>
      </c>
      <c r="B50" s="307" t="s">
        <v>273</v>
      </c>
      <c r="C50" s="308"/>
      <c r="D50" s="113">
        <v>0.3939398657801722</v>
      </c>
      <c r="E50" s="115">
        <v>253</v>
      </c>
      <c r="F50" s="114">
        <v>249</v>
      </c>
      <c r="G50" s="114">
        <v>263</v>
      </c>
      <c r="H50" s="114">
        <v>259</v>
      </c>
      <c r="I50" s="140">
        <v>247</v>
      </c>
      <c r="J50" s="115">
        <v>6</v>
      </c>
      <c r="K50" s="116">
        <v>2.42914979757085</v>
      </c>
    </row>
    <row r="51" spans="1:11" ht="14.1" customHeight="1" x14ac:dyDescent="0.2">
      <c r="A51" s="306" t="s">
        <v>274</v>
      </c>
      <c r="B51" s="307" t="s">
        <v>275</v>
      </c>
      <c r="C51" s="308"/>
      <c r="D51" s="113">
        <v>0.96850038148326922</v>
      </c>
      <c r="E51" s="115">
        <v>622</v>
      </c>
      <c r="F51" s="114">
        <v>642</v>
      </c>
      <c r="G51" s="114">
        <v>657</v>
      </c>
      <c r="H51" s="114">
        <v>654</v>
      </c>
      <c r="I51" s="140">
        <v>595</v>
      </c>
      <c r="J51" s="115">
        <v>27</v>
      </c>
      <c r="K51" s="116">
        <v>4.53781512605042</v>
      </c>
    </row>
    <row r="52" spans="1:11" ht="14.1" customHeight="1" x14ac:dyDescent="0.2">
      <c r="A52" s="306">
        <v>71</v>
      </c>
      <c r="B52" s="307" t="s">
        <v>276</v>
      </c>
      <c r="C52" s="308"/>
      <c r="D52" s="113">
        <v>11.338617006368436</v>
      </c>
      <c r="E52" s="115">
        <v>7282</v>
      </c>
      <c r="F52" s="114">
        <v>7398</v>
      </c>
      <c r="G52" s="114">
        <v>7433</v>
      </c>
      <c r="H52" s="114">
        <v>7222</v>
      </c>
      <c r="I52" s="140">
        <v>7211</v>
      </c>
      <c r="J52" s="115">
        <v>71</v>
      </c>
      <c r="K52" s="116">
        <v>0.9846068506448481</v>
      </c>
    </row>
    <row r="53" spans="1:11" ht="14.1" customHeight="1" x14ac:dyDescent="0.2">
      <c r="A53" s="306" t="s">
        <v>277</v>
      </c>
      <c r="B53" s="307" t="s">
        <v>278</v>
      </c>
      <c r="C53" s="308"/>
      <c r="D53" s="113">
        <v>5.4248477959609485</v>
      </c>
      <c r="E53" s="115">
        <v>3484</v>
      </c>
      <c r="F53" s="114">
        <v>3569</v>
      </c>
      <c r="G53" s="114">
        <v>3594</v>
      </c>
      <c r="H53" s="114">
        <v>3534</v>
      </c>
      <c r="I53" s="140">
        <v>3517</v>
      </c>
      <c r="J53" s="115">
        <v>-33</v>
      </c>
      <c r="K53" s="116">
        <v>-0.9382996872334376</v>
      </c>
    </row>
    <row r="54" spans="1:11" ht="14.1" customHeight="1" x14ac:dyDescent="0.2">
      <c r="A54" s="306" t="s">
        <v>279</v>
      </c>
      <c r="B54" s="307" t="s">
        <v>280</v>
      </c>
      <c r="C54" s="308"/>
      <c r="D54" s="113">
        <v>4.666552481198325</v>
      </c>
      <c r="E54" s="115">
        <v>2997</v>
      </c>
      <c r="F54" s="114">
        <v>3023</v>
      </c>
      <c r="G54" s="114">
        <v>3028</v>
      </c>
      <c r="H54" s="114">
        <v>2928</v>
      </c>
      <c r="I54" s="140">
        <v>2925</v>
      </c>
      <c r="J54" s="115">
        <v>72</v>
      </c>
      <c r="K54" s="116">
        <v>2.4615384615384617</v>
      </c>
    </row>
    <row r="55" spans="1:11" ht="14.1" customHeight="1" x14ac:dyDescent="0.2">
      <c r="A55" s="306">
        <v>72</v>
      </c>
      <c r="B55" s="307" t="s">
        <v>281</v>
      </c>
      <c r="C55" s="308"/>
      <c r="D55" s="113">
        <v>2.1783473210532054</v>
      </c>
      <c r="E55" s="115">
        <v>1399</v>
      </c>
      <c r="F55" s="114">
        <v>1409</v>
      </c>
      <c r="G55" s="114">
        <v>1404</v>
      </c>
      <c r="H55" s="114">
        <v>1403</v>
      </c>
      <c r="I55" s="140">
        <v>1427</v>
      </c>
      <c r="J55" s="115">
        <v>-28</v>
      </c>
      <c r="K55" s="116">
        <v>-1.9621583742116329</v>
      </c>
    </row>
    <row r="56" spans="1:11" ht="14.1" customHeight="1" x14ac:dyDescent="0.2">
      <c r="A56" s="306" t="s">
        <v>282</v>
      </c>
      <c r="B56" s="307" t="s">
        <v>283</v>
      </c>
      <c r="C56" s="308"/>
      <c r="D56" s="113">
        <v>0.71002600314529063</v>
      </c>
      <c r="E56" s="115">
        <v>456</v>
      </c>
      <c r="F56" s="114">
        <v>445</v>
      </c>
      <c r="G56" s="114">
        <v>436</v>
      </c>
      <c r="H56" s="114">
        <v>426</v>
      </c>
      <c r="I56" s="140">
        <v>450</v>
      </c>
      <c r="J56" s="115">
        <v>6</v>
      </c>
      <c r="K56" s="116">
        <v>1.3333333333333333</v>
      </c>
    </row>
    <row r="57" spans="1:11" ht="14.1" customHeight="1" x14ac:dyDescent="0.2">
      <c r="A57" s="306" t="s">
        <v>284</v>
      </c>
      <c r="B57" s="307" t="s">
        <v>285</v>
      </c>
      <c r="C57" s="308"/>
      <c r="D57" s="113">
        <v>1.2690157731653768</v>
      </c>
      <c r="E57" s="115">
        <v>815</v>
      </c>
      <c r="F57" s="114">
        <v>836</v>
      </c>
      <c r="G57" s="114">
        <v>835</v>
      </c>
      <c r="H57" s="114">
        <v>839</v>
      </c>
      <c r="I57" s="140">
        <v>841</v>
      </c>
      <c r="J57" s="115">
        <v>-26</v>
      </c>
      <c r="K57" s="116">
        <v>-3.0915576694411415</v>
      </c>
    </row>
    <row r="58" spans="1:11" ht="14.1" customHeight="1" x14ac:dyDescent="0.2">
      <c r="A58" s="306">
        <v>73</v>
      </c>
      <c r="B58" s="307" t="s">
        <v>286</v>
      </c>
      <c r="C58" s="308"/>
      <c r="D58" s="113">
        <v>2.7560219858929043</v>
      </c>
      <c r="E58" s="115">
        <v>1770</v>
      </c>
      <c r="F58" s="114">
        <v>1767</v>
      </c>
      <c r="G58" s="114">
        <v>1774</v>
      </c>
      <c r="H58" s="114">
        <v>1744</v>
      </c>
      <c r="I58" s="140">
        <v>1749</v>
      </c>
      <c r="J58" s="115">
        <v>21</v>
      </c>
      <c r="K58" s="116">
        <v>1.2006861063464838</v>
      </c>
    </row>
    <row r="59" spans="1:11" ht="14.1" customHeight="1" x14ac:dyDescent="0.2">
      <c r="A59" s="306" t="s">
        <v>287</v>
      </c>
      <c r="B59" s="307" t="s">
        <v>288</v>
      </c>
      <c r="C59" s="308"/>
      <c r="D59" s="113">
        <v>2.4196938791398721</v>
      </c>
      <c r="E59" s="115">
        <v>1554</v>
      </c>
      <c r="F59" s="114">
        <v>1548</v>
      </c>
      <c r="G59" s="114">
        <v>1554</v>
      </c>
      <c r="H59" s="114">
        <v>1527</v>
      </c>
      <c r="I59" s="140">
        <v>1525</v>
      </c>
      <c r="J59" s="115">
        <v>29</v>
      </c>
      <c r="K59" s="116">
        <v>1.901639344262295</v>
      </c>
    </row>
    <row r="60" spans="1:11" ht="14.1" customHeight="1" x14ac:dyDescent="0.2">
      <c r="A60" s="306">
        <v>81</v>
      </c>
      <c r="B60" s="307" t="s">
        <v>289</v>
      </c>
      <c r="C60" s="308"/>
      <c r="D60" s="113">
        <v>4.8253740871650344</v>
      </c>
      <c r="E60" s="115">
        <v>3099</v>
      </c>
      <c r="F60" s="114">
        <v>3089</v>
      </c>
      <c r="G60" s="114">
        <v>3050</v>
      </c>
      <c r="H60" s="114">
        <v>3039</v>
      </c>
      <c r="I60" s="140">
        <v>3020</v>
      </c>
      <c r="J60" s="115">
        <v>79</v>
      </c>
      <c r="K60" s="116">
        <v>2.6158940397350992</v>
      </c>
    </row>
    <row r="61" spans="1:11" ht="14.1" customHeight="1" x14ac:dyDescent="0.2">
      <c r="A61" s="306" t="s">
        <v>290</v>
      </c>
      <c r="B61" s="307" t="s">
        <v>291</v>
      </c>
      <c r="C61" s="308"/>
      <c r="D61" s="113">
        <v>1.2627874748921726</v>
      </c>
      <c r="E61" s="115">
        <v>811</v>
      </c>
      <c r="F61" s="114">
        <v>795</v>
      </c>
      <c r="G61" s="114">
        <v>795</v>
      </c>
      <c r="H61" s="114">
        <v>790</v>
      </c>
      <c r="I61" s="140">
        <v>769</v>
      </c>
      <c r="J61" s="115">
        <v>42</v>
      </c>
      <c r="K61" s="116">
        <v>5.4616384915474638</v>
      </c>
    </row>
    <row r="62" spans="1:11" ht="14.1" customHeight="1" x14ac:dyDescent="0.2">
      <c r="A62" s="306" t="s">
        <v>292</v>
      </c>
      <c r="B62" s="307" t="s">
        <v>293</v>
      </c>
      <c r="C62" s="308"/>
      <c r="D62" s="113">
        <v>2.2110458869875278</v>
      </c>
      <c r="E62" s="115">
        <v>1420</v>
      </c>
      <c r="F62" s="114">
        <v>1429</v>
      </c>
      <c r="G62" s="114">
        <v>1399</v>
      </c>
      <c r="H62" s="114">
        <v>1400</v>
      </c>
      <c r="I62" s="140">
        <v>1403</v>
      </c>
      <c r="J62" s="115">
        <v>17</v>
      </c>
      <c r="K62" s="116">
        <v>1.2116892373485388</v>
      </c>
    </row>
    <row r="63" spans="1:11" ht="14.1" customHeight="1" x14ac:dyDescent="0.2">
      <c r="A63" s="306"/>
      <c r="B63" s="307" t="s">
        <v>294</v>
      </c>
      <c r="C63" s="308"/>
      <c r="D63" s="113">
        <v>1.723681547109291</v>
      </c>
      <c r="E63" s="115">
        <v>1107</v>
      </c>
      <c r="F63" s="114">
        <v>1115</v>
      </c>
      <c r="G63" s="114">
        <v>1097</v>
      </c>
      <c r="H63" s="114">
        <v>1093</v>
      </c>
      <c r="I63" s="140">
        <v>1097</v>
      </c>
      <c r="J63" s="115">
        <v>10</v>
      </c>
      <c r="K63" s="116">
        <v>0.91157702825888787</v>
      </c>
    </row>
    <row r="64" spans="1:11" ht="14.1" customHeight="1" x14ac:dyDescent="0.2">
      <c r="A64" s="306" t="s">
        <v>295</v>
      </c>
      <c r="B64" s="307" t="s">
        <v>296</v>
      </c>
      <c r="C64" s="308"/>
      <c r="D64" s="113">
        <v>0.40483938775827977</v>
      </c>
      <c r="E64" s="115">
        <v>260</v>
      </c>
      <c r="F64" s="114">
        <v>255</v>
      </c>
      <c r="G64" s="114">
        <v>246</v>
      </c>
      <c r="H64" s="114">
        <v>233</v>
      </c>
      <c r="I64" s="140">
        <v>232</v>
      </c>
      <c r="J64" s="115">
        <v>28</v>
      </c>
      <c r="K64" s="116">
        <v>12.068965517241379</v>
      </c>
    </row>
    <row r="65" spans="1:11" ht="14.1" customHeight="1" x14ac:dyDescent="0.2">
      <c r="A65" s="306" t="s">
        <v>297</v>
      </c>
      <c r="B65" s="307" t="s">
        <v>298</v>
      </c>
      <c r="C65" s="308"/>
      <c r="D65" s="113">
        <v>0.49047848901483893</v>
      </c>
      <c r="E65" s="115">
        <v>315</v>
      </c>
      <c r="F65" s="114">
        <v>319</v>
      </c>
      <c r="G65" s="114">
        <v>321</v>
      </c>
      <c r="H65" s="114">
        <v>326</v>
      </c>
      <c r="I65" s="140">
        <v>329</v>
      </c>
      <c r="J65" s="115">
        <v>-14</v>
      </c>
      <c r="K65" s="116">
        <v>-4.2553191489361701</v>
      </c>
    </row>
    <row r="66" spans="1:11" ht="14.1" customHeight="1" x14ac:dyDescent="0.2">
      <c r="A66" s="306">
        <v>82</v>
      </c>
      <c r="B66" s="307" t="s">
        <v>299</v>
      </c>
      <c r="C66" s="308"/>
      <c r="D66" s="113">
        <v>2.3823240895006461</v>
      </c>
      <c r="E66" s="115">
        <v>1530</v>
      </c>
      <c r="F66" s="114">
        <v>1529</v>
      </c>
      <c r="G66" s="114">
        <v>1546</v>
      </c>
      <c r="H66" s="114">
        <v>1544</v>
      </c>
      <c r="I66" s="140">
        <v>1558</v>
      </c>
      <c r="J66" s="115">
        <v>-28</v>
      </c>
      <c r="K66" s="116">
        <v>-1.7971758664955071</v>
      </c>
    </row>
    <row r="67" spans="1:11" ht="14.1" customHeight="1" x14ac:dyDescent="0.2">
      <c r="A67" s="306" t="s">
        <v>300</v>
      </c>
      <c r="B67" s="307" t="s">
        <v>301</v>
      </c>
      <c r="C67" s="308"/>
      <c r="D67" s="113">
        <v>1.6411565949893341</v>
      </c>
      <c r="E67" s="115">
        <v>1054</v>
      </c>
      <c r="F67" s="114">
        <v>1048</v>
      </c>
      <c r="G67" s="114">
        <v>1070</v>
      </c>
      <c r="H67" s="114">
        <v>1077</v>
      </c>
      <c r="I67" s="140">
        <v>1082</v>
      </c>
      <c r="J67" s="115">
        <v>-28</v>
      </c>
      <c r="K67" s="116">
        <v>-2.587800369685767</v>
      </c>
    </row>
    <row r="68" spans="1:11" ht="14.1" customHeight="1" x14ac:dyDescent="0.2">
      <c r="A68" s="306" t="s">
        <v>302</v>
      </c>
      <c r="B68" s="307" t="s">
        <v>303</v>
      </c>
      <c r="C68" s="308"/>
      <c r="D68" s="113">
        <v>0.44688040110240879</v>
      </c>
      <c r="E68" s="115">
        <v>287</v>
      </c>
      <c r="F68" s="114">
        <v>292</v>
      </c>
      <c r="G68" s="114">
        <v>295</v>
      </c>
      <c r="H68" s="114">
        <v>290</v>
      </c>
      <c r="I68" s="140">
        <v>296</v>
      </c>
      <c r="J68" s="115">
        <v>-9</v>
      </c>
      <c r="K68" s="116">
        <v>-3.0405405405405403</v>
      </c>
    </row>
    <row r="69" spans="1:11" ht="14.1" customHeight="1" x14ac:dyDescent="0.2">
      <c r="A69" s="306">
        <v>83</v>
      </c>
      <c r="B69" s="307" t="s">
        <v>304</v>
      </c>
      <c r="C69" s="308"/>
      <c r="D69" s="113">
        <v>4.6852373760179375</v>
      </c>
      <c r="E69" s="115">
        <v>3009</v>
      </c>
      <c r="F69" s="114">
        <v>3026</v>
      </c>
      <c r="G69" s="114">
        <v>3033</v>
      </c>
      <c r="H69" s="114">
        <v>2938</v>
      </c>
      <c r="I69" s="140">
        <v>2912</v>
      </c>
      <c r="J69" s="115">
        <v>97</v>
      </c>
      <c r="K69" s="116">
        <v>3.3310439560439562</v>
      </c>
    </row>
    <row r="70" spans="1:11" ht="14.1" customHeight="1" x14ac:dyDescent="0.2">
      <c r="A70" s="306" t="s">
        <v>305</v>
      </c>
      <c r="B70" s="307" t="s">
        <v>306</v>
      </c>
      <c r="C70" s="308"/>
      <c r="D70" s="113">
        <v>4.2617130934400445</v>
      </c>
      <c r="E70" s="115">
        <v>2737</v>
      </c>
      <c r="F70" s="114">
        <v>2759</v>
      </c>
      <c r="G70" s="114">
        <v>2769</v>
      </c>
      <c r="H70" s="114">
        <v>2673</v>
      </c>
      <c r="I70" s="140">
        <v>2658</v>
      </c>
      <c r="J70" s="115">
        <v>79</v>
      </c>
      <c r="K70" s="116">
        <v>2.9721595184349137</v>
      </c>
    </row>
    <row r="71" spans="1:11" ht="14.1" customHeight="1" x14ac:dyDescent="0.2">
      <c r="A71" s="306"/>
      <c r="B71" s="307" t="s">
        <v>307</v>
      </c>
      <c r="C71" s="308"/>
      <c r="D71" s="113">
        <v>2.7700356570076141</v>
      </c>
      <c r="E71" s="115">
        <v>1779</v>
      </c>
      <c r="F71" s="114">
        <v>1785</v>
      </c>
      <c r="G71" s="114">
        <v>1787</v>
      </c>
      <c r="H71" s="114">
        <v>1697</v>
      </c>
      <c r="I71" s="140">
        <v>1678</v>
      </c>
      <c r="J71" s="115">
        <v>101</v>
      </c>
      <c r="K71" s="116">
        <v>6.0190703218116806</v>
      </c>
    </row>
    <row r="72" spans="1:11" ht="14.1" customHeight="1" x14ac:dyDescent="0.2">
      <c r="A72" s="306">
        <v>84</v>
      </c>
      <c r="B72" s="307" t="s">
        <v>308</v>
      </c>
      <c r="C72" s="308"/>
      <c r="D72" s="113">
        <v>1.289257742553291</v>
      </c>
      <c r="E72" s="115">
        <v>828</v>
      </c>
      <c r="F72" s="114">
        <v>814</v>
      </c>
      <c r="G72" s="114">
        <v>796</v>
      </c>
      <c r="H72" s="114">
        <v>794</v>
      </c>
      <c r="I72" s="140">
        <v>799</v>
      </c>
      <c r="J72" s="115">
        <v>29</v>
      </c>
      <c r="K72" s="116">
        <v>3.6295369211514394</v>
      </c>
    </row>
    <row r="73" spans="1:11" ht="14.1" customHeight="1" x14ac:dyDescent="0.2">
      <c r="A73" s="306" t="s">
        <v>309</v>
      </c>
      <c r="B73" s="307" t="s">
        <v>310</v>
      </c>
      <c r="C73" s="308"/>
      <c r="D73" s="113">
        <v>0.58234588854460245</v>
      </c>
      <c r="E73" s="115">
        <v>374</v>
      </c>
      <c r="F73" s="114">
        <v>372</v>
      </c>
      <c r="G73" s="114">
        <v>364</v>
      </c>
      <c r="H73" s="114">
        <v>368</v>
      </c>
      <c r="I73" s="140">
        <v>384</v>
      </c>
      <c r="J73" s="115">
        <v>-10</v>
      </c>
      <c r="K73" s="116">
        <v>-2.6041666666666665</v>
      </c>
    </row>
    <row r="74" spans="1:11" ht="14.1" customHeight="1" x14ac:dyDescent="0.2">
      <c r="A74" s="306" t="s">
        <v>311</v>
      </c>
      <c r="B74" s="307" t="s">
        <v>312</v>
      </c>
      <c r="C74" s="308"/>
      <c r="D74" s="113">
        <v>0.22733288697195708</v>
      </c>
      <c r="E74" s="115">
        <v>146</v>
      </c>
      <c r="F74" s="114">
        <v>142</v>
      </c>
      <c r="G74" s="114">
        <v>138</v>
      </c>
      <c r="H74" s="114">
        <v>131</v>
      </c>
      <c r="I74" s="140">
        <v>130</v>
      </c>
      <c r="J74" s="115">
        <v>16</v>
      </c>
      <c r="K74" s="116">
        <v>12.307692307692308</v>
      </c>
    </row>
    <row r="75" spans="1:11" ht="14.1" customHeight="1" x14ac:dyDescent="0.2">
      <c r="A75" s="306" t="s">
        <v>313</v>
      </c>
      <c r="B75" s="307" t="s">
        <v>314</v>
      </c>
      <c r="C75" s="308"/>
      <c r="D75" s="113">
        <v>0.18062064992292481</v>
      </c>
      <c r="E75" s="115">
        <v>116</v>
      </c>
      <c r="F75" s="114">
        <v>109</v>
      </c>
      <c r="G75" s="114">
        <v>103</v>
      </c>
      <c r="H75" s="114">
        <v>106</v>
      </c>
      <c r="I75" s="140">
        <v>99</v>
      </c>
      <c r="J75" s="115">
        <v>17</v>
      </c>
      <c r="K75" s="116">
        <v>17.171717171717173</v>
      </c>
    </row>
    <row r="76" spans="1:11" ht="14.1" customHeight="1" x14ac:dyDescent="0.2">
      <c r="A76" s="306">
        <v>91</v>
      </c>
      <c r="B76" s="307" t="s">
        <v>315</v>
      </c>
      <c r="C76" s="308"/>
      <c r="D76" s="113">
        <v>0.13702256201049468</v>
      </c>
      <c r="E76" s="115">
        <v>88</v>
      </c>
      <c r="F76" s="114">
        <v>87</v>
      </c>
      <c r="G76" s="114">
        <v>92</v>
      </c>
      <c r="H76" s="114">
        <v>85</v>
      </c>
      <c r="I76" s="140">
        <v>95</v>
      </c>
      <c r="J76" s="115">
        <v>-7</v>
      </c>
      <c r="K76" s="116">
        <v>-7.3684210526315788</v>
      </c>
    </row>
    <row r="77" spans="1:11" ht="14.1" customHeight="1" x14ac:dyDescent="0.2">
      <c r="A77" s="306">
        <v>92</v>
      </c>
      <c r="B77" s="307" t="s">
        <v>316</v>
      </c>
      <c r="C77" s="308"/>
      <c r="D77" s="113">
        <v>0.46556529592202173</v>
      </c>
      <c r="E77" s="115">
        <v>299</v>
      </c>
      <c r="F77" s="114">
        <v>279</v>
      </c>
      <c r="G77" s="114">
        <v>273</v>
      </c>
      <c r="H77" s="114">
        <v>290</v>
      </c>
      <c r="I77" s="140">
        <v>280</v>
      </c>
      <c r="J77" s="115">
        <v>19</v>
      </c>
      <c r="K77" s="116">
        <v>6.7857142857142856</v>
      </c>
    </row>
    <row r="78" spans="1:11" ht="14.1" customHeight="1" x14ac:dyDescent="0.2">
      <c r="A78" s="306">
        <v>93</v>
      </c>
      <c r="B78" s="307" t="s">
        <v>317</v>
      </c>
      <c r="C78" s="308"/>
      <c r="D78" s="113">
        <v>0.14325086028369899</v>
      </c>
      <c r="E78" s="115">
        <v>92</v>
      </c>
      <c r="F78" s="114">
        <v>96</v>
      </c>
      <c r="G78" s="114">
        <v>102</v>
      </c>
      <c r="H78" s="114">
        <v>102</v>
      </c>
      <c r="I78" s="140">
        <v>107</v>
      </c>
      <c r="J78" s="115">
        <v>-15</v>
      </c>
      <c r="K78" s="116">
        <v>-14.018691588785046</v>
      </c>
    </row>
    <row r="79" spans="1:11" ht="14.1" customHeight="1" x14ac:dyDescent="0.2">
      <c r="A79" s="306">
        <v>94</v>
      </c>
      <c r="B79" s="307" t="s">
        <v>318</v>
      </c>
      <c r="C79" s="308"/>
      <c r="D79" s="113">
        <v>0.14325086028369899</v>
      </c>
      <c r="E79" s="115">
        <v>92</v>
      </c>
      <c r="F79" s="114">
        <v>93</v>
      </c>
      <c r="G79" s="114">
        <v>96</v>
      </c>
      <c r="H79" s="114">
        <v>92</v>
      </c>
      <c r="I79" s="140">
        <v>88</v>
      </c>
      <c r="J79" s="115">
        <v>4</v>
      </c>
      <c r="K79" s="116">
        <v>4.5454545454545459</v>
      </c>
    </row>
    <row r="80" spans="1:11" ht="14.1" customHeight="1" x14ac:dyDescent="0.2">
      <c r="A80" s="306" t="s">
        <v>319</v>
      </c>
      <c r="B80" s="307" t="s">
        <v>320</v>
      </c>
      <c r="C80" s="308"/>
      <c r="D80" s="113" t="s">
        <v>513</v>
      </c>
      <c r="E80" s="115" t="s">
        <v>513</v>
      </c>
      <c r="F80" s="114" t="s">
        <v>513</v>
      </c>
      <c r="G80" s="114" t="s">
        <v>513</v>
      </c>
      <c r="H80" s="114">
        <v>0</v>
      </c>
      <c r="I80" s="140">
        <v>0</v>
      </c>
      <c r="J80" s="115" t="s">
        <v>513</v>
      </c>
      <c r="K80" s="116" t="s">
        <v>513</v>
      </c>
    </row>
    <row r="81" spans="1:11" ht="14.1" customHeight="1" x14ac:dyDescent="0.2">
      <c r="A81" s="310" t="s">
        <v>321</v>
      </c>
      <c r="B81" s="311" t="s">
        <v>224</v>
      </c>
      <c r="C81" s="312"/>
      <c r="D81" s="125" t="s">
        <v>513</v>
      </c>
      <c r="E81" s="143" t="s">
        <v>513</v>
      </c>
      <c r="F81" s="144" t="s">
        <v>513</v>
      </c>
      <c r="G81" s="144" t="s">
        <v>513</v>
      </c>
      <c r="H81" s="144">
        <v>13</v>
      </c>
      <c r="I81" s="145">
        <v>16</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7481</v>
      </c>
      <c r="E12" s="114">
        <v>7709</v>
      </c>
      <c r="F12" s="114">
        <v>7685</v>
      </c>
      <c r="G12" s="114">
        <v>7800</v>
      </c>
      <c r="H12" s="140">
        <v>7421</v>
      </c>
      <c r="I12" s="115">
        <v>60</v>
      </c>
      <c r="J12" s="116">
        <v>0.80851637245654229</v>
      </c>
      <c r="K12"/>
      <c r="L12"/>
      <c r="M12"/>
      <c r="N12"/>
      <c r="O12"/>
      <c r="P12"/>
    </row>
    <row r="13" spans="1:16" s="110" customFormat="1" ht="14.45" customHeight="1" x14ac:dyDescent="0.2">
      <c r="A13" s="120" t="s">
        <v>105</v>
      </c>
      <c r="B13" s="119" t="s">
        <v>106</v>
      </c>
      <c r="C13" s="113">
        <v>47.734260125651652</v>
      </c>
      <c r="D13" s="115">
        <v>3571</v>
      </c>
      <c r="E13" s="114">
        <v>3696</v>
      </c>
      <c r="F13" s="114">
        <v>3698</v>
      </c>
      <c r="G13" s="114">
        <v>3814</v>
      </c>
      <c r="H13" s="140">
        <v>3640</v>
      </c>
      <c r="I13" s="115">
        <v>-69</v>
      </c>
      <c r="J13" s="116">
        <v>-1.8956043956043955</v>
      </c>
      <c r="K13"/>
      <c r="L13"/>
      <c r="M13"/>
      <c r="N13"/>
      <c r="O13"/>
      <c r="P13"/>
    </row>
    <row r="14" spans="1:16" s="110" customFormat="1" ht="14.45" customHeight="1" x14ac:dyDescent="0.2">
      <c r="A14" s="120"/>
      <c r="B14" s="119" t="s">
        <v>107</v>
      </c>
      <c r="C14" s="113">
        <v>52.265739874348348</v>
      </c>
      <c r="D14" s="115">
        <v>3910</v>
      </c>
      <c r="E14" s="114">
        <v>4013</v>
      </c>
      <c r="F14" s="114">
        <v>3987</v>
      </c>
      <c r="G14" s="114">
        <v>3986</v>
      </c>
      <c r="H14" s="140">
        <v>3781</v>
      </c>
      <c r="I14" s="115">
        <v>129</v>
      </c>
      <c r="J14" s="116">
        <v>3.41179582121132</v>
      </c>
      <c r="K14"/>
      <c r="L14"/>
      <c r="M14"/>
      <c r="N14"/>
      <c r="O14"/>
      <c r="P14"/>
    </row>
    <row r="15" spans="1:16" s="110" customFormat="1" ht="14.45" customHeight="1" x14ac:dyDescent="0.2">
      <c r="A15" s="118" t="s">
        <v>105</v>
      </c>
      <c r="B15" s="121" t="s">
        <v>108</v>
      </c>
      <c r="C15" s="113">
        <v>15.305440449137816</v>
      </c>
      <c r="D15" s="115">
        <v>1145</v>
      </c>
      <c r="E15" s="114">
        <v>1182</v>
      </c>
      <c r="F15" s="114">
        <v>1196</v>
      </c>
      <c r="G15" s="114">
        <v>1216</v>
      </c>
      <c r="H15" s="140">
        <v>1051</v>
      </c>
      <c r="I15" s="115">
        <v>94</v>
      </c>
      <c r="J15" s="116">
        <v>8.943862987630828</v>
      </c>
      <c r="K15"/>
      <c r="L15"/>
      <c r="M15"/>
      <c r="N15"/>
      <c r="O15"/>
      <c r="P15"/>
    </row>
    <row r="16" spans="1:16" s="110" customFormat="1" ht="14.45" customHeight="1" x14ac:dyDescent="0.2">
      <c r="A16" s="118"/>
      <c r="B16" s="121" t="s">
        <v>109</v>
      </c>
      <c r="C16" s="113">
        <v>42.828498863788262</v>
      </c>
      <c r="D16" s="115">
        <v>3204</v>
      </c>
      <c r="E16" s="114">
        <v>3291</v>
      </c>
      <c r="F16" s="114">
        <v>3239</v>
      </c>
      <c r="G16" s="114">
        <v>3275</v>
      </c>
      <c r="H16" s="140">
        <v>3172</v>
      </c>
      <c r="I16" s="115">
        <v>32</v>
      </c>
      <c r="J16" s="116">
        <v>1.0088272383354351</v>
      </c>
      <c r="K16"/>
      <c r="L16"/>
      <c r="M16"/>
      <c r="N16"/>
      <c r="O16"/>
      <c r="P16"/>
    </row>
    <row r="17" spans="1:16" s="110" customFormat="1" ht="14.45" customHeight="1" x14ac:dyDescent="0.2">
      <c r="A17" s="118"/>
      <c r="B17" s="121" t="s">
        <v>110</v>
      </c>
      <c r="C17" s="113">
        <v>20.197834514102393</v>
      </c>
      <c r="D17" s="115">
        <v>1511</v>
      </c>
      <c r="E17" s="114">
        <v>1556</v>
      </c>
      <c r="F17" s="114">
        <v>1550</v>
      </c>
      <c r="G17" s="114">
        <v>1609</v>
      </c>
      <c r="H17" s="140">
        <v>1579</v>
      </c>
      <c r="I17" s="115">
        <v>-68</v>
      </c>
      <c r="J17" s="116">
        <v>-4.3065231158961366</v>
      </c>
      <c r="K17"/>
      <c r="L17"/>
      <c r="M17"/>
      <c r="N17"/>
      <c r="O17"/>
      <c r="P17"/>
    </row>
    <row r="18" spans="1:16" s="110" customFormat="1" ht="14.45" customHeight="1" x14ac:dyDescent="0.2">
      <c r="A18" s="120"/>
      <c r="B18" s="121" t="s">
        <v>111</v>
      </c>
      <c r="C18" s="113">
        <v>21.668226172971529</v>
      </c>
      <c r="D18" s="115">
        <v>1621</v>
      </c>
      <c r="E18" s="114">
        <v>1680</v>
      </c>
      <c r="F18" s="114">
        <v>1700</v>
      </c>
      <c r="G18" s="114">
        <v>1700</v>
      </c>
      <c r="H18" s="140">
        <v>1619</v>
      </c>
      <c r="I18" s="115">
        <v>2</v>
      </c>
      <c r="J18" s="116">
        <v>0.12353304508956146</v>
      </c>
      <c r="K18"/>
      <c r="L18"/>
      <c r="M18"/>
      <c r="N18"/>
      <c r="O18"/>
      <c r="P18"/>
    </row>
    <row r="19" spans="1:16" s="110" customFormat="1" ht="14.45" customHeight="1" x14ac:dyDescent="0.2">
      <c r="A19" s="120"/>
      <c r="B19" s="121" t="s">
        <v>112</v>
      </c>
      <c r="C19" s="113">
        <v>2.3927282448870471</v>
      </c>
      <c r="D19" s="115">
        <v>179</v>
      </c>
      <c r="E19" s="114">
        <v>177</v>
      </c>
      <c r="F19" s="114">
        <v>195</v>
      </c>
      <c r="G19" s="114">
        <v>166</v>
      </c>
      <c r="H19" s="140">
        <v>167</v>
      </c>
      <c r="I19" s="115">
        <v>12</v>
      </c>
      <c r="J19" s="116">
        <v>7.1856287425149699</v>
      </c>
      <c r="K19"/>
      <c r="L19"/>
      <c r="M19"/>
      <c r="N19"/>
      <c r="O19"/>
      <c r="P19"/>
    </row>
    <row r="20" spans="1:16" s="110" customFormat="1" ht="14.45" customHeight="1" x14ac:dyDescent="0.2">
      <c r="A20" s="120" t="s">
        <v>113</v>
      </c>
      <c r="B20" s="119" t="s">
        <v>116</v>
      </c>
      <c r="C20" s="113">
        <v>90.776634139820885</v>
      </c>
      <c r="D20" s="115">
        <v>6791</v>
      </c>
      <c r="E20" s="114">
        <v>6991</v>
      </c>
      <c r="F20" s="114">
        <v>7122</v>
      </c>
      <c r="G20" s="114">
        <v>7262</v>
      </c>
      <c r="H20" s="140">
        <v>6903</v>
      </c>
      <c r="I20" s="115">
        <v>-112</v>
      </c>
      <c r="J20" s="116">
        <v>-1.6224829784151817</v>
      </c>
      <c r="K20"/>
      <c r="L20"/>
      <c r="M20"/>
      <c r="N20"/>
      <c r="O20"/>
      <c r="P20"/>
    </row>
    <row r="21" spans="1:16" s="110" customFormat="1" ht="14.45" customHeight="1" x14ac:dyDescent="0.2">
      <c r="A21" s="123"/>
      <c r="B21" s="124" t="s">
        <v>117</v>
      </c>
      <c r="C21" s="125">
        <v>9.0896938911910166</v>
      </c>
      <c r="D21" s="143">
        <v>680</v>
      </c>
      <c r="E21" s="144">
        <v>707</v>
      </c>
      <c r="F21" s="144">
        <v>550</v>
      </c>
      <c r="G21" s="144">
        <v>528</v>
      </c>
      <c r="H21" s="145">
        <v>504</v>
      </c>
      <c r="I21" s="143">
        <v>176</v>
      </c>
      <c r="J21" s="146">
        <v>34.920634920634917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121792</v>
      </c>
      <c r="E23" s="114">
        <v>126422</v>
      </c>
      <c r="F23" s="114">
        <v>126864</v>
      </c>
      <c r="G23" s="114">
        <v>128228</v>
      </c>
      <c r="H23" s="140">
        <v>125044</v>
      </c>
      <c r="I23" s="115">
        <v>-3252</v>
      </c>
      <c r="J23" s="116">
        <v>-2.6006845590352197</v>
      </c>
      <c r="K23"/>
      <c r="L23"/>
      <c r="M23"/>
      <c r="N23"/>
      <c r="O23"/>
      <c r="P23"/>
    </row>
    <row r="24" spans="1:16" s="110" customFormat="1" ht="14.45" customHeight="1" x14ac:dyDescent="0.2">
      <c r="A24" s="120" t="s">
        <v>105</v>
      </c>
      <c r="B24" s="119" t="s">
        <v>106</v>
      </c>
      <c r="C24" s="113">
        <v>44.745139253809775</v>
      </c>
      <c r="D24" s="115">
        <v>54496</v>
      </c>
      <c r="E24" s="114">
        <v>56221</v>
      </c>
      <c r="F24" s="114">
        <v>56337</v>
      </c>
      <c r="G24" s="114">
        <v>56991</v>
      </c>
      <c r="H24" s="140">
        <v>55648</v>
      </c>
      <c r="I24" s="115">
        <v>-1152</v>
      </c>
      <c r="J24" s="116">
        <v>-2.0701552616446235</v>
      </c>
      <c r="K24"/>
      <c r="L24"/>
      <c r="M24"/>
      <c r="N24"/>
      <c r="O24"/>
      <c r="P24"/>
    </row>
    <row r="25" spans="1:16" s="110" customFormat="1" ht="14.45" customHeight="1" x14ac:dyDescent="0.2">
      <c r="A25" s="120"/>
      <c r="B25" s="119" t="s">
        <v>107</v>
      </c>
      <c r="C25" s="113">
        <v>55.254860746190225</v>
      </c>
      <c r="D25" s="115">
        <v>67296</v>
      </c>
      <c r="E25" s="114">
        <v>70201</v>
      </c>
      <c r="F25" s="114">
        <v>70527</v>
      </c>
      <c r="G25" s="114">
        <v>71237</v>
      </c>
      <c r="H25" s="140">
        <v>69396</v>
      </c>
      <c r="I25" s="115">
        <v>-2100</v>
      </c>
      <c r="J25" s="116">
        <v>-3.0261110150440946</v>
      </c>
      <c r="K25"/>
      <c r="L25"/>
      <c r="M25"/>
      <c r="N25"/>
      <c r="O25"/>
      <c r="P25"/>
    </row>
    <row r="26" spans="1:16" s="110" customFormat="1" ht="14.45" customHeight="1" x14ac:dyDescent="0.2">
      <c r="A26" s="118" t="s">
        <v>105</v>
      </c>
      <c r="B26" s="121" t="s">
        <v>108</v>
      </c>
      <c r="C26" s="113">
        <v>15.221853652128219</v>
      </c>
      <c r="D26" s="115">
        <v>18539</v>
      </c>
      <c r="E26" s="114">
        <v>19536</v>
      </c>
      <c r="F26" s="114">
        <v>19583</v>
      </c>
      <c r="G26" s="114">
        <v>20556</v>
      </c>
      <c r="H26" s="140">
        <v>18278</v>
      </c>
      <c r="I26" s="115">
        <v>261</v>
      </c>
      <c r="J26" s="116">
        <v>1.4279461647882701</v>
      </c>
      <c r="K26"/>
      <c r="L26"/>
      <c r="M26"/>
      <c r="N26"/>
      <c r="O26"/>
      <c r="P26"/>
    </row>
    <row r="27" spans="1:16" s="110" customFormat="1" ht="14.45" customHeight="1" x14ac:dyDescent="0.2">
      <c r="A27" s="118"/>
      <c r="B27" s="121" t="s">
        <v>109</v>
      </c>
      <c r="C27" s="113">
        <v>41.124211770888074</v>
      </c>
      <c r="D27" s="115">
        <v>50086</v>
      </c>
      <c r="E27" s="114">
        <v>52315</v>
      </c>
      <c r="F27" s="114">
        <v>52419</v>
      </c>
      <c r="G27" s="114">
        <v>52835</v>
      </c>
      <c r="H27" s="140">
        <v>52954</v>
      </c>
      <c r="I27" s="115">
        <v>-2868</v>
      </c>
      <c r="J27" s="116">
        <v>-5.4160214525814858</v>
      </c>
      <c r="K27"/>
      <c r="L27"/>
      <c r="M27"/>
      <c r="N27"/>
      <c r="O27"/>
      <c r="P27"/>
    </row>
    <row r="28" spans="1:16" s="110" customFormat="1" ht="14.45" customHeight="1" x14ac:dyDescent="0.2">
      <c r="A28" s="118"/>
      <c r="B28" s="121" t="s">
        <v>110</v>
      </c>
      <c r="C28" s="113">
        <v>21.836409616395166</v>
      </c>
      <c r="D28" s="115">
        <v>26595</v>
      </c>
      <c r="E28" s="114">
        <v>27262</v>
      </c>
      <c r="F28" s="114">
        <v>27616</v>
      </c>
      <c r="G28" s="114">
        <v>28005</v>
      </c>
      <c r="H28" s="140">
        <v>28144</v>
      </c>
      <c r="I28" s="115">
        <v>-1549</v>
      </c>
      <c r="J28" s="116">
        <v>-5.503837407617965</v>
      </c>
      <c r="K28"/>
      <c r="L28"/>
      <c r="M28"/>
      <c r="N28"/>
      <c r="O28"/>
      <c r="P28"/>
    </row>
    <row r="29" spans="1:16" s="110" customFormat="1" ht="14.45" customHeight="1" x14ac:dyDescent="0.2">
      <c r="A29" s="118"/>
      <c r="B29" s="121" t="s">
        <v>111</v>
      </c>
      <c r="C29" s="113">
        <v>21.816703888596951</v>
      </c>
      <c r="D29" s="115">
        <v>26571</v>
      </c>
      <c r="E29" s="114">
        <v>27308</v>
      </c>
      <c r="F29" s="114">
        <v>27245</v>
      </c>
      <c r="G29" s="114">
        <v>26831</v>
      </c>
      <c r="H29" s="140">
        <v>25668</v>
      </c>
      <c r="I29" s="115">
        <v>903</v>
      </c>
      <c r="J29" s="116">
        <v>3.5179990649836372</v>
      </c>
      <c r="K29"/>
      <c r="L29"/>
      <c r="M29"/>
      <c r="N29"/>
      <c r="O29"/>
      <c r="P29"/>
    </row>
    <row r="30" spans="1:16" s="110" customFormat="1" ht="14.45" customHeight="1" x14ac:dyDescent="0.2">
      <c r="A30" s="120"/>
      <c r="B30" s="121" t="s">
        <v>112</v>
      </c>
      <c r="C30" s="113">
        <v>2.6225039411455597</v>
      </c>
      <c r="D30" s="115">
        <v>3194</v>
      </c>
      <c r="E30" s="114">
        <v>3314</v>
      </c>
      <c r="F30" s="114">
        <v>3386</v>
      </c>
      <c r="G30" s="114">
        <v>2857</v>
      </c>
      <c r="H30" s="140">
        <v>2762</v>
      </c>
      <c r="I30" s="115">
        <v>432</v>
      </c>
      <c r="J30" s="116">
        <v>15.640839971035481</v>
      </c>
      <c r="K30"/>
      <c r="L30"/>
      <c r="M30"/>
      <c r="N30"/>
      <c r="O30"/>
      <c r="P30"/>
    </row>
    <row r="31" spans="1:16" s="110" customFormat="1" ht="14.45" customHeight="1" x14ac:dyDescent="0.2">
      <c r="A31" s="120" t="s">
        <v>113</v>
      </c>
      <c r="B31" s="119" t="s">
        <v>116</v>
      </c>
      <c r="C31" s="113">
        <v>93.941309774040988</v>
      </c>
      <c r="D31" s="115">
        <v>114413</v>
      </c>
      <c r="E31" s="114">
        <v>118509</v>
      </c>
      <c r="F31" s="114">
        <v>119471</v>
      </c>
      <c r="G31" s="114">
        <v>120876</v>
      </c>
      <c r="H31" s="140">
        <v>118079</v>
      </c>
      <c r="I31" s="115">
        <v>-3666</v>
      </c>
      <c r="J31" s="116">
        <v>-3.104701089948255</v>
      </c>
      <c r="K31"/>
      <c r="L31"/>
      <c r="M31"/>
      <c r="N31"/>
      <c r="O31"/>
      <c r="P31"/>
    </row>
    <row r="32" spans="1:16" s="110" customFormat="1" ht="14.45" customHeight="1" x14ac:dyDescent="0.2">
      <c r="A32" s="123"/>
      <c r="B32" s="124" t="s">
        <v>117</v>
      </c>
      <c r="C32" s="125">
        <v>5.8838018917498687</v>
      </c>
      <c r="D32" s="143">
        <v>7166</v>
      </c>
      <c r="E32" s="144">
        <v>7696</v>
      </c>
      <c r="F32" s="144">
        <v>7177</v>
      </c>
      <c r="G32" s="144">
        <v>7128</v>
      </c>
      <c r="H32" s="145">
        <v>6741</v>
      </c>
      <c r="I32" s="143">
        <v>425</v>
      </c>
      <c r="J32" s="146">
        <v>6.3047025663848091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8725</v>
      </c>
      <c r="E56" s="114">
        <v>8989</v>
      </c>
      <c r="F56" s="114">
        <v>9072</v>
      </c>
      <c r="G56" s="114">
        <v>9227</v>
      </c>
      <c r="H56" s="140">
        <v>8952</v>
      </c>
      <c r="I56" s="115">
        <v>-227</v>
      </c>
      <c r="J56" s="116">
        <v>-2.5357462019660413</v>
      </c>
      <c r="K56"/>
      <c r="L56"/>
      <c r="M56"/>
      <c r="N56"/>
      <c r="O56"/>
      <c r="P56"/>
    </row>
    <row r="57" spans="1:16" s="110" customFormat="1" ht="14.45" customHeight="1" x14ac:dyDescent="0.2">
      <c r="A57" s="120" t="s">
        <v>105</v>
      </c>
      <c r="B57" s="119" t="s">
        <v>106</v>
      </c>
      <c r="C57" s="113">
        <v>45.157593123209168</v>
      </c>
      <c r="D57" s="115">
        <v>3940</v>
      </c>
      <c r="E57" s="114">
        <v>4078</v>
      </c>
      <c r="F57" s="114">
        <v>4144</v>
      </c>
      <c r="G57" s="114">
        <v>4266</v>
      </c>
      <c r="H57" s="140">
        <v>4140</v>
      </c>
      <c r="I57" s="115">
        <v>-200</v>
      </c>
      <c r="J57" s="116">
        <v>-4.8309178743961354</v>
      </c>
    </row>
    <row r="58" spans="1:16" s="110" customFormat="1" ht="14.45" customHeight="1" x14ac:dyDescent="0.2">
      <c r="A58" s="120"/>
      <c r="B58" s="119" t="s">
        <v>107</v>
      </c>
      <c r="C58" s="113">
        <v>54.842406876790832</v>
      </c>
      <c r="D58" s="115">
        <v>4785</v>
      </c>
      <c r="E58" s="114">
        <v>4911</v>
      </c>
      <c r="F58" s="114">
        <v>4928</v>
      </c>
      <c r="G58" s="114">
        <v>4961</v>
      </c>
      <c r="H58" s="140">
        <v>4812</v>
      </c>
      <c r="I58" s="115">
        <v>-27</v>
      </c>
      <c r="J58" s="116">
        <v>-0.56109725685785539</v>
      </c>
    </row>
    <row r="59" spans="1:16" s="110" customFormat="1" ht="14.45" customHeight="1" x14ac:dyDescent="0.2">
      <c r="A59" s="118" t="s">
        <v>105</v>
      </c>
      <c r="B59" s="121" t="s">
        <v>108</v>
      </c>
      <c r="C59" s="113">
        <v>15.484240687679083</v>
      </c>
      <c r="D59" s="115">
        <v>1351</v>
      </c>
      <c r="E59" s="114">
        <v>1399</v>
      </c>
      <c r="F59" s="114">
        <v>1473</v>
      </c>
      <c r="G59" s="114">
        <v>1564</v>
      </c>
      <c r="H59" s="140">
        <v>1363</v>
      </c>
      <c r="I59" s="115">
        <v>-12</v>
      </c>
      <c r="J59" s="116">
        <v>-0.88041085840058697</v>
      </c>
    </row>
    <row r="60" spans="1:16" s="110" customFormat="1" ht="14.45" customHeight="1" x14ac:dyDescent="0.2">
      <c r="A60" s="118"/>
      <c r="B60" s="121" t="s">
        <v>109</v>
      </c>
      <c r="C60" s="113">
        <v>42.005730659025787</v>
      </c>
      <c r="D60" s="115">
        <v>3665</v>
      </c>
      <c r="E60" s="114">
        <v>3794</v>
      </c>
      <c r="F60" s="114">
        <v>3800</v>
      </c>
      <c r="G60" s="114">
        <v>3850</v>
      </c>
      <c r="H60" s="140">
        <v>3806</v>
      </c>
      <c r="I60" s="115">
        <v>-141</v>
      </c>
      <c r="J60" s="116">
        <v>-3.7046768260641092</v>
      </c>
    </row>
    <row r="61" spans="1:16" s="110" customFormat="1" ht="14.45" customHeight="1" x14ac:dyDescent="0.2">
      <c r="A61" s="118"/>
      <c r="B61" s="121" t="s">
        <v>110</v>
      </c>
      <c r="C61" s="113">
        <v>21.421203438395416</v>
      </c>
      <c r="D61" s="115">
        <v>1869</v>
      </c>
      <c r="E61" s="114">
        <v>1908</v>
      </c>
      <c r="F61" s="114">
        <v>1886</v>
      </c>
      <c r="G61" s="114">
        <v>1910</v>
      </c>
      <c r="H61" s="140">
        <v>1927</v>
      </c>
      <c r="I61" s="115">
        <v>-58</v>
      </c>
      <c r="J61" s="116">
        <v>-3.0098598858329009</v>
      </c>
    </row>
    <row r="62" spans="1:16" s="110" customFormat="1" ht="14.45" customHeight="1" x14ac:dyDescent="0.2">
      <c r="A62" s="120"/>
      <c r="B62" s="121" t="s">
        <v>111</v>
      </c>
      <c r="C62" s="113">
        <v>21.088825214899714</v>
      </c>
      <c r="D62" s="115">
        <v>1840</v>
      </c>
      <c r="E62" s="114">
        <v>1888</v>
      </c>
      <c r="F62" s="114">
        <v>1913</v>
      </c>
      <c r="G62" s="114">
        <v>1903</v>
      </c>
      <c r="H62" s="140">
        <v>1856</v>
      </c>
      <c r="I62" s="115">
        <v>-16</v>
      </c>
      <c r="J62" s="116">
        <v>-0.86206896551724133</v>
      </c>
    </row>
    <row r="63" spans="1:16" s="110" customFormat="1" ht="14.45" customHeight="1" x14ac:dyDescent="0.2">
      <c r="A63" s="120"/>
      <c r="B63" s="121" t="s">
        <v>112</v>
      </c>
      <c r="C63" s="113">
        <v>2.4068767908309456</v>
      </c>
      <c r="D63" s="115">
        <v>210</v>
      </c>
      <c r="E63" s="114">
        <v>208</v>
      </c>
      <c r="F63" s="114">
        <v>227</v>
      </c>
      <c r="G63" s="114">
        <v>188</v>
      </c>
      <c r="H63" s="140">
        <v>197</v>
      </c>
      <c r="I63" s="115">
        <v>13</v>
      </c>
      <c r="J63" s="116">
        <v>6.5989847715736039</v>
      </c>
    </row>
    <row r="64" spans="1:16" s="110" customFormat="1" ht="14.45" customHeight="1" x14ac:dyDescent="0.2">
      <c r="A64" s="120" t="s">
        <v>113</v>
      </c>
      <c r="B64" s="119" t="s">
        <v>116</v>
      </c>
      <c r="C64" s="113">
        <v>95.965616045845266</v>
      </c>
      <c r="D64" s="115">
        <v>8373</v>
      </c>
      <c r="E64" s="114">
        <v>8591</v>
      </c>
      <c r="F64" s="114">
        <v>8692</v>
      </c>
      <c r="G64" s="114">
        <v>8838</v>
      </c>
      <c r="H64" s="140">
        <v>8593</v>
      </c>
      <c r="I64" s="115">
        <v>-220</v>
      </c>
      <c r="J64" s="116">
        <v>-2.560223437681834</v>
      </c>
    </row>
    <row r="65" spans="1:10" s="110" customFormat="1" ht="14.45" customHeight="1" x14ac:dyDescent="0.2">
      <c r="A65" s="123"/>
      <c r="B65" s="124" t="s">
        <v>117</v>
      </c>
      <c r="C65" s="125">
        <v>3.9312320916905446</v>
      </c>
      <c r="D65" s="143">
        <v>343</v>
      </c>
      <c r="E65" s="144">
        <v>385</v>
      </c>
      <c r="F65" s="144">
        <v>368</v>
      </c>
      <c r="G65" s="144">
        <v>378</v>
      </c>
      <c r="H65" s="145">
        <v>347</v>
      </c>
      <c r="I65" s="143">
        <v>-4</v>
      </c>
      <c r="J65" s="146">
        <v>-1.1527377521613833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7481</v>
      </c>
      <c r="G11" s="114">
        <v>7709</v>
      </c>
      <c r="H11" s="114">
        <v>7685</v>
      </c>
      <c r="I11" s="114">
        <v>7800</v>
      </c>
      <c r="J11" s="140">
        <v>7421</v>
      </c>
      <c r="K11" s="114">
        <v>60</v>
      </c>
      <c r="L11" s="116">
        <v>0.80851637245654229</v>
      </c>
    </row>
    <row r="12" spans="1:17" s="110" customFormat="1" ht="24" customHeight="1" x14ac:dyDescent="0.2">
      <c r="A12" s="604" t="s">
        <v>185</v>
      </c>
      <c r="B12" s="605"/>
      <c r="C12" s="605"/>
      <c r="D12" s="606"/>
      <c r="E12" s="113">
        <v>47.734260125651652</v>
      </c>
      <c r="F12" s="115">
        <v>3571</v>
      </c>
      <c r="G12" s="114">
        <v>3696</v>
      </c>
      <c r="H12" s="114">
        <v>3698</v>
      </c>
      <c r="I12" s="114">
        <v>3814</v>
      </c>
      <c r="J12" s="140">
        <v>3640</v>
      </c>
      <c r="K12" s="114">
        <v>-69</v>
      </c>
      <c r="L12" s="116">
        <v>-1.8956043956043955</v>
      </c>
    </row>
    <row r="13" spans="1:17" s="110" customFormat="1" ht="15" customHeight="1" x14ac:dyDescent="0.2">
      <c r="A13" s="120"/>
      <c r="B13" s="612" t="s">
        <v>107</v>
      </c>
      <c r="C13" s="612"/>
      <c r="E13" s="113">
        <v>52.265739874348348</v>
      </c>
      <c r="F13" s="115">
        <v>3910</v>
      </c>
      <c r="G13" s="114">
        <v>4013</v>
      </c>
      <c r="H13" s="114">
        <v>3987</v>
      </c>
      <c r="I13" s="114">
        <v>3986</v>
      </c>
      <c r="J13" s="140">
        <v>3781</v>
      </c>
      <c r="K13" s="114">
        <v>129</v>
      </c>
      <c r="L13" s="116">
        <v>3.41179582121132</v>
      </c>
    </row>
    <row r="14" spans="1:17" s="110" customFormat="1" ht="22.5" customHeight="1" x14ac:dyDescent="0.2">
      <c r="A14" s="604" t="s">
        <v>186</v>
      </c>
      <c r="B14" s="605"/>
      <c r="C14" s="605"/>
      <c r="D14" s="606"/>
      <c r="E14" s="113">
        <v>15.305440449137816</v>
      </c>
      <c r="F14" s="115">
        <v>1145</v>
      </c>
      <c r="G14" s="114">
        <v>1182</v>
      </c>
      <c r="H14" s="114">
        <v>1196</v>
      </c>
      <c r="I14" s="114">
        <v>1216</v>
      </c>
      <c r="J14" s="140">
        <v>1051</v>
      </c>
      <c r="K14" s="114">
        <v>94</v>
      </c>
      <c r="L14" s="116">
        <v>8.943862987630828</v>
      </c>
    </row>
    <row r="15" spans="1:17" s="110" customFormat="1" ht="15" customHeight="1" x14ac:dyDescent="0.2">
      <c r="A15" s="120"/>
      <c r="B15" s="119"/>
      <c r="C15" s="258" t="s">
        <v>106</v>
      </c>
      <c r="E15" s="113">
        <v>47.4235807860262</v>
      </c>
      <c r="F15" s="115">
        <v>543</v>
      </c>
      <c r="G15" s="114">
        <v>584</v>
      </c>
      <c r="H15" s="114">
        <v>569</v>
      </c>
      <c r="I15" s="114">
        <v>603</v>
      </c>
      <c r="J15" s="140">
        <v>525</v>
      </c>
      <c r="K15" s="114">
        <v>18</v>
      </c>
      <c r="L15" s="116">
        <v>3.4285714285714284</v>
      </c>
    </row>
    <row r="16" spans="1:17" s="110" customFormat="1" ht="15" customHeight="1" x14ac:dyDescent="0.2">
      <c r="A16" s="120"/>
      <c r="B16" s="119"/>
      <c r="C16" s="258" t="s">
        <v>107</v>
      </c>
      <c r="E16" s="113">
        <v>52.5764192139738</v>
      </c>
      <c r="F16" s="115">
        <v>602</v>
      </c>
      <c r="G16" s="114">
        <v>598</v>
      </c>
      <c r="H16" s="114">
        <v>627</v>
      </c>
      <c r="I16" s="114">
        <v>613</v>
      </c>
      <c r="J16" s="140">
        <v>526</v>
      </c>
      <c r="K16" s="114">
        <v>76</v>
      </c>
      <c r="L16" s="116">
        <v>14.448669201520913</v>
      </c>
    </row>
    <row r="17" spans="1:12" s="110" customFormat="1" ht="15" customHeight="1" x14ac:dyDescent="0.2">
      <c r="A17" s="120"/>
      <c r="B17" s="121" t="s">
        <v>109</v>
      </c>
      <c r="C17" s="258"/>
      <c r="E17" s="113">
        <v>42.828498863788262</v>
      </c>
      <c r="F17" s="115">
        <v>3204</v>
      </c>
      <c r="G17" s="114">
        <v>3291</v>
      </c>
      <c r="H17" s="114">
        <v>3239</v>
      </c>
      <c r="I17" s="114">
        <v>3275</v>
      </c>
      <c r="J17" s="140">
        <v>3172</v>
      </c>
      <c r="K17" s="114">
        <v>32</v>
      </c>
      <c r="L17" s="116">
        <v>1.0088272383354351</v>
      </c>
    </row>
    <row r="18" spans="1:12" s="110" customFormat="1" ht="15" customHeight="1" x14ac:dyDescent="0.2">
      <c r="A18" s="120"/>
      <c r="B18" s="119"/>
      <c r="C18" s="258" t="s">
        <v>106</v>
      </c>
      <c r="E18" s="113">
        <v>42.696629213483149</v>
      </c>
      <c r="F18" s="115">
        <v>1368</v>
      </c>
      <c r="G18" s="114">
        <v>1390</v>
      </c>
      <c r="H18" s="114">
        <v>1378</v>
      </c>
      <c r="I18" s="114">
        <v>1418</v>
      </c>
      <c r="J18" s="140">
        <v>1394</v>
      </c>
      <c r="K18" s="114">
        <v>-26</v>
      </c>
      <c r="L18" s="116">
        <v>-1.8651362984218078</v>
      </c>
    </row>
    <row r="19" spans="1:12" s="110" customFormat="1" ht="15" customHeight="1" x14ac:dyDescent="0.2">
      <c r="A19" s="120"/>
      <c r="B19" s="119"/>
      <c r="C19" s="258" t="s">
        <v>107</v>
      </c>
      <c r="E19" s="113">
        <v>57.303370786516851</v>
      </c>
      <c r="F19" s="115">
        <v>1836</v>
      </c>
      <c r="G19" s="114">
        <v>1901</v>
      </c>
      <c r="H19" s="114">
        <v>1861</v>
      </c>
      <c r="I19" s="114">
        <v>1857</v>
      </c>
      <c r="J19" s="140">
        <v>1778</v>
      </c>
      <c r="K19" s="114">
        <v>58</v>
      </c>
      <c r="L19" s="116">
        <v>3.2620922384701911</v>
      </c>
    </row>
    <row r="20" spans="1:12" s="110" customFormat="1" ht="15" customHeight="1" x14ac:dyDescent="0.2">
      <c r="A20" s="120"/>
      <c r="B20" s="121" t="s">
        <v>110</v>
      </c>
      <c r="C20" s="258"/>
      <c r="E20" s="113">
        <v>20.197834514102393</v>
      </c>
      <c r="F20" s="115">
        <v>1511</v>
      </c>
      <c r="G20" s="114">
        <v>1556</v>
      </c>
      <c r="H20" s="114">
        <v>1550</v>
      </c>
      <c r="I20" s="114">
        <v>1609</v>
      </c>
      <c r="J20" s="140">
        <v>1579</v>
      </c>
      <c r="K20" s="114">
        <v>-68</v>
      </c>
      <c r="L20" s="116">
        <v>-4.3065231158961366</v>
      </c>
    </row>
    <row r="21" spans="1:12" s="110" customFormat="1" ht="15" customHeight="1" x14ac:dyDescent="0.2">
      <c r="A21" s="120"/>
      <c r="B21" s="119"/>
      <c r="C21" s="258" t="s">
        <v>106</v>
      </c>
      <c r="E21" s="113">
        <v>46.922567835870282</v>
      </c>
      <c r="F21" s="115">
        <v>709</v>
      </c>
      <c r="G21" s="114">
        <v>721</v>
      </c>
      <c r="H21" s="114">
        <v>725</v>
      </c>
      <c r="I21" s="114">
        <v>763</v>
      </c>
      <c r="J21" s="140">
        <v>749</v>
      </c>
      <c r="K21" s="114">
        <v>-40</v>
      </c>
      <c r="L21" s="116">
        <v>-5.3404539385847798</v>
      </c>
    </row>
    <row r="22" spans="1:12" s="110" customFormat="1" ht="15" customHeight="1" x14ac:dyDescent="0.2">
      <c r="A22" s="120"/>
      <c r="B22" s="119"/>
      <c r="C22" s="258" t="s">
        <v>107</v>
      </c>
      <c r="E22" s="113">
        <v>53.077432164129718</v>
      </c>
      <c r="F22" s="115">
        <v>802</v>
      </c>
      <c r="G22" s="114">
        <v>835</v>
      </c>
      <c r="H22" s="114">
        <v>825</v>
      </c>
      <c r="I22" s="114">
        <v>846</v>
      </c>
      <c r="J22" s="140">
        <v>830</v>
      </c>
      <c r="K22" s="114">
        <v>-28</v>
      </c>
      <c r="L22" s="116">
        <v>-3.3734939759036147</v>
      </c>
    </row>
    <row r="23" spans="1:12" s="110" customFormat="1" ht="15" customHeight="1" x14ac:dyDescent="0.2">
      <c r="A23" s="120"/>
      <c r="B23" s="121" t="s">
        <v>111</v>
      </c>
      <c r="C23" s="258"/>
      <c r="E23" s="113">
        <v>21.668226172971529</v>
      </c>
      <c r="F23" s="115">
        <v>1621</v>
      </c>
      <c r="G23" s="114">
        <v>1680</v>
      </c>
      <c r="H23" s="114">
        <v>1700</v>
      </c>
      <c r="I23" s="114">
        <v>1700</v>
      </c>
      <c r="J23" s="140">
        <v>1619</v>
      </c>
      <c r="K23" s="114">
        <v>2</v>
      </c>
      <c r="L23" s="116">
        <v>0.12353304508956146</v>
      </c>
    </row>
    <row r="24" spans="1:12" s="110" customFormat="1" ht="15" customHeight="1" x14ac:dyDescent="0.2">
      <c r="A24" s="120"/>
      <c r="B24" s="119"/>
      <c r="C24" s="258" t="s">
        <v>106</v>
      </c>
      <c r="E24" s="113">
        <v>58.667489204194943</v>
      </c>
      <c r="F24" s="115">
        <v>951</v>
      </c>
      <c r="G24" s="114">
        <v>1001</v>
      </c>
      <c r="H24" s="114">
        <v>1026</v>
      </c>
      <c r="I24" s="114">
        <v>1030</v>
      </c>
      <c r="J24" s="140">
        <v>972</v>
      </c>
      <c r="K24" s="114">
        <v>-21</v>
      </c>
      <c r="L24" s="116">
        <v>-2.1604938271604937</v>
      </c>
    </row>
    <row r="25" spans="1:12" s="110" customFormat="1" ht="15" customHeight="1" x14ac:dyDescent="0.2">
      <c r="A25" s="120"/>
      <c r="B25" s="119"/>
      <c r="C25" s="258" t="s">
        <v>107</v>
      </c>
      <c r="E25" s="113">
        <v>41.332510795805057</v>
      </c>
      <c r="F25" s="115">
        <v>670</v>
      </c>
      <c r="G25" s="114">
        <v>679</v>
      </c>
      <c r="H25" s="114">
        <v>674</v>
      </c>
      <c r="I25" s="114">
        <v>670</v>
      </c>
      <c r="J25" s="140">
        <v>647</v>
      </c>
      <c r="K25" s="114">
        <v>23</v>
      </c>
      <c r="L25" s="116">
        <v>3.554868624420402</v>
      </c>
    </row>
    <row r="26" spans="1:12" s="110" customFormat="1" ht="15" customHeight="1" x14ac:dyDescent="0.2">
      <c r="A26" s="120"/>
      <c r="C26" s="121" t="s">
        <v>187</v>
      </c>
      <c r="D26" s="110" t="s">
        <v>188</v>
      </c>
      <c r="E26" s="113">
        <v>2.3927282448870471</v>
      </c>
      <c r="F26" s="115">
        <v>179</v>
      </c>
      <c r="G26" s="114">
        <v>177</v>
      </c>
      <c r="H26" s="114">
        <v>195</v>
      </c>
      <c r="I26" s="114">
        <v>166</v>
      </c>
      <c r="J26" s="140">
        <v>167</v>
      </c>
      <c r="K26" s="114">
        <v>12</v>
      </c>
      <c r="L26" s="116">
        <v>7.1856287425149699</v>
      </c>
    </row>
    <row r="27" spans="1:12" s="110" customFormat="1" ht="15" customHeight="1" x14ac:dyDescent="0.2">
      <c r="A27" s="120"/>
      <c r="B27" s="119"/>
      <c r="D27" s="259" t="s">
        <v>106</v>
      </c>
      <c r="E27" s="113">
        <v>60.33519553072626</v>
      </c>
      <c r="F27" s="115">
        <v>108</v>
      </c>
      <c r="G27" s="114">
        <v>104</v>
      </c>
      <c r="H27" s="114">
        <v>114</v>
      </c>
      <c r="I27" s="114">
        <v>97</v>
      </c>
      <c r="J27" s="140">
        <v>98</v>
      </c>
      <c r="K27" s="114">
        <v>10</v>
      </c>
      <c r="L27" s="116">
        <v>10.204081632653061</v>
      </c>
    </row>
    <row r="28" spans="1:12" s="110" customFormat="1" ht="15" customHeight="1" x14ac:dyDescent="0.2">
      <c r="A28" s="120"/>
      <c r="B28" s="119"/>
      <c r="D28" s="259" t="s">
        <v>107</v>
      </c>
      <c r="E28" s="113">
        <v>39.66480446927374</v>
      </c>
      <c r="F28" s="115">
        <v>71</v>
      </c>
      <c r="G28" s="114">
        <v>73</v>
      </c>
      <c r="H28" s="114">
        <v>81</v>
      </c>
      <c r="I28" s="114">
        <v>69</v>
      </c>
      <c r="J28" s="140">
        <v>69</v>
      </c>
      <c r="K28" s="114">
        <v>2</v>
      </c>
      <c r="L28" s="116">
        <v>2.8985507246376812</v>
      </c>
    </row>
    <row r="29" spans="1:12" s="110" customFormat="1" ht="24" customHeight="1" x14ac:dyDescent="0.2">
      <c r="A29" s="604" t="s">
        <v>189</v>
      </c>
      <c r="B29" s="605"/>
      <c r="C29" s="605"/>
      <c r="D29" s="606"/>
      <c r="E29" s="113">
        <v>90.776634139820885</v>
      </c>
      <c r="F29" s="115">
        <v>6791</v>
      </c>
      <c r="G29" s="114">
        <v>6991</v>
      </c>
      <c r="H29" s="114">
        <v>7122</v>
      </c>
      <c r="I29" s="114">
        <v>7262</v>
      </c>
      <c r="J29" s="140">
        <v>6903</v>
      </c>
      <c r="K29" s="114">
        <v>-112</v>
      </c>
      <c r="L29" s="116">
        <v>-1.6224829784151817</v>
      </c>
    </row>
    <row r="30" spans="1:12" s="110" customFormat="1" ht="15" customHeight="1" x14ac:dyDescent="0.2">
      <c r="A30" s="120"/>
      <c r="B30" s="119"/>
      <c r="C30" s="258" t="s">
        <v>106</v>
      </c>
      <c r="E30" s="113">
        <v>47.165365925489617</v>
      </c>
      <c r="F30" s="115">
        <v>3203</v>
      </c>
      <c r="G30" s="114">
        <v>3303</v>
      </c>
      <c r="H30" s="114">
        <v>3364</v>
      </c>
      <c r="I30" s="114">
        <v>3497</v>
      </c>
      <c r="J30" s="140">
        <v>3334</v>
      </c>
      <c r="K30" s="114">
        <v>-131</v>
      </c>
      <c r="L30" s="116">
        <v>-3.9292141571685661</v>
      </c>
    </row>
    <row r="31" spans="1:12" s="110" customFormat="1" ht="15" customHeight="1" x14ac:dyDescent="0.2">
      <c r="A31" s="120"/>
      <c r="B31" s="119"/>
      <c r="C31" s="258" t="s">
        <v>107</v>
      </c>
      <c r="E31" s="113">
        <v>52.834634074510383</v>
      </c>
      <c r="F31" s="115">
        <v>3588</v>
      </c>
      <c r="G31" s="114">
        <v>3688</v>
      </c>
      <c r="H31" s="114">
        <v>3758</v>
      </c>
      <c r="I31" s="114">
        <v>3765</v>
      </c>
      <c r="J31" s="140">
        <v>3569</v>
      </c>
      <c r="K31" s="114">
        <v>19</v>
      </c>
      <c r="L31" s="116">
        <v>0.5323620061641916</v>
      </c>
    </row>
    <row r="32" spans="1:12" s="110" customFormat="1" ht="15" customHeight="1" x14ac:dyDescent="0.2">
      <c r="A32" s="120"/>
      <c r="B32" s="119" t="s">
        <v>117</v>
      </c>
      <c r="C32" s="258"/>
      <c r="E32" s="113">
        <v>9.0896938911910166</v>
      </c>
      <c r="F32" s="114">
        <v>680</v>
      </c>
      <c r="G32" s="114">
        <v>707</v>
      </c>
      <c r="H32" s="114">
        <v>550</v>
      </c>
      <c r="I32" s="114">
        <v>528</v>
      </c>
      <c r="J32" s="140">
        <v>504</v>
      </c>
      <c r="K32" s="114">
        <v>176</v>
      </c>
      <c r="L32" s="116">
        <v>34.920634920634917</v>
      </c>
    </row>
    <row r="33" spans="1:12" s="110" customFormat="1" ht="15" customHeight="1" x14ac:dyDescent="0.2">
      <c r="A33" s="120"/>
      <c r="B33" s="119"/>
      <c r="C33" s="258" t="s">
        <v>106</v>
      </c>
      <c r="E33" s="113">
        <v>53.088235294117645</v>
      </c>
      <c r="F33" s="114">
        <v>361</v>
      </c>
      <c r="G33" s="114">
        <v>387</v>
      </c>
      <c r="H33" s="114">
        <v>327</v>
      </c>
      <c r="I33" s="114">
        <v>310</v>
      </c>
      <c r="J33" s="140">
        <v>295</v>
      </c>
      <c r="K33" s="114">
        <v>66</v>
      </c>
      <c r="L33" s="116">
        <v>22.372881355932204</v>
      </c>
    </row>
    <row r="34" spans="1:12" s="110" customFormat="1" ht="15" customHeight="1" x14ac:dyDescent="0.2">
      <c r="A34" s="120"/>
      <c r="B34" s="119"/>
      <c r="C34" s="258" t="s">
        <v>107</v>
      </c>
      <c r="E34" s="113">
        <v>46.911764705882355</v>
      </c>
      <c r="F34" s="114">
        <v>319</v>
      </c>
      <c r="G34" s="114">
        <v>320</v>
      </c>
      <c r="H34" s="114">
        <v>223</v>
      </c>
      <c r="I34" s="114">
        <v>218</v>
      </c>
      <c r="J34" s="140">
        <v>209</v>
      </c>
      <c r="K34" s="114">
        <v>110</v>
      </c>
      <c r="L34" s="116">
        <v>52.631578947368418</v>
      </c>
    </row>
    <row r="35" spans="1:12" s="110" customFormat="1" ht="24" customHeight="1" x14ac:dyDescent="0.2">
      <c r="A35" s="604" t="s">
        <v>192</v>
      </c>
      <c r="B35" s="605"/>
      <c r="C35" s="605"/>
      <c r="D35" s="606"/>
      <c r="E35" s="113">
        <v>15.733190749899746</v>
      </c>
      <c r="F35" s="114">
        <v>1177</v>
      </c>
      <c r="G35" s="114">
        <v>1205</v>
      </c>
      <c r="H35" s="114">
        <v>1163</v>
      </c>
      <c r="I35" s="114">
        <v>1190</v>
      </c>
      <c r="J35" s="114">
        <v>1048</v>
      </c>
      <c r="K35" s="318">
        <v>129</v>
      </c>
      <c r="L35" s="319">
        <v>12.309160305343511</v>
      </c>
    </row>
    <row r="36" spans="1:12" s="110" customFormat="1" ht="15" customHeight="1" x14ac:dyDescent="0.2">
      <c r="A36" s="120"/>
      <c r="B36" s="119"/>
      <c r="C36" s="258" t="s">
        <v>106</v>
      </c>
      <c r="E36" s="113">
        <v>49.362786745964314</v>
      </c>
      <c r="F36" s="114">
        <v>581</v>
      </c>
      <c r="G36" s="114">
        <v>605</v>
      </c>
      <c r="H36" s="114">
        <v>568</v>
      </c>
      <c r="I36" s="114">
        <v>603</v>
      </c>
      <c r="J36" s="114">
        <v>532</v>
      </c>
      <c r="K36" s="318">
        <v>49</v>
      </c>
      <c r="L36" s="116">
        <v>9.2105263157894743</v>
      </c>
    </row>
    <row r="37" spans="1:12" s="110" customFormat="1" ht="15" customHeight="1" x14ac:dyDescent="0.2">
      <c r="A37" s="120"/>
      <c r="B37" s="119"/>
      <c r="C37" s="258" t="s">
        <v>107</v>
      </c>
      <c r="E37" s="113">
        <v>50.637213254035686</v>
      </c>
      <c r="F37" s="114">
        <v>596</v>
      </c>
      <c r="G37" s="114">
        <v>600</v>
      </c>
      <c r="H37" s="114">
        <v>595</v>
      </c>
      <c r="I37" s="114">
        <v>587</v>
      </c>
      <c r="J37" s="140">
        <v>516</v>
      </c>
      <c r="K37" s="114">
        <v>80</v>
      </c>
      <c r="L37" s="116">
        <v>15.503875968992247</v>
      </c>
    </row>
    <row r="38" spans="1:12" s="110" customFormat="1" ht="15" customHeight="1" x14ac:dyDescent="0.2">
      <c r="A38" s="120"/>
      <c r="B38" s="119" t="s">
        <v>328</v>
      </c>
      <c r="C38" s="258"/>
      <c r="E38" s="113">
        <v>58.494853629193955</v>
      </c>
      <c r="F38" s="114">
        <v>4376</v>
      </c>
      <c r="G38" s="114">
        <v>4513</v>
      </c>
      <c r="H38" s="114">
        <v>4508</v>
      </c>
      <c r="I38" s="114">
        <v>4542</v>
      </c>
      <c r="J38" s="140">
        <v>4414</v>
      </c>
      <c r="K38" s="114">
        <v>-38</v>
      </c>
      <c r="L38" s="116">
        <v>-0.86089714544630724</v>
      </c>
    </row>
    <row r="39" spans="1:12" s="110" customFormat="1" ht="15" customHeight="1" x14ac:dyDescent="0.2">
      <c r="A39" s="120"/>
      <c r="B39" s="119"/>
      <c r="C39" s="258" t="s">
        <v>106</v>
      </c>
      <c r="E39" s="113">
        <v>46.914990859232176</v>
      </c>
      <c r="F39" s="115">
        <v>2053</v>
      </c>
      <c r="G39" s="114">
        <v>2130</v>
      </c>
      <c r="H39" s="114">
        <v>2129</v>
      </c>
      <c r="I39" s="114">
        <v>2185</v>
      </c>
      <c r="J39" s="140">
        <v>2114</v>
      </c>
      <c r="K39" s="114">
        <v>-61</v>
      </c>
      <c r="L39" s="116">
        <v>-2.8855250709555347</v>
      </c>
    </row>
    <row r="40" spans="1:12" s="110" customFormat="1" ht="15" customHeight="1" x14ac:dyDescent="0.2">
      <c r="A40" s="120"/>
      <c r="B40" s="119"/>
      <c r="C40" s="258" t="s">
        <v>107</v>
      </c>
      <c r="E40" s="113">
        <v>53.085009140767824</v>
      </c>
      <c r="F40" s="115">
        <v>2323</v>
      </c>
      <c r="G40" s="114">
        <v>2383</v>
      </c>
      <c r="H40" s="114">
        <v>2379</v>
      </c>
      <c r="I40" s="114">
        <v>2357</v>
      </c>
      <c r="J40" s="140">
        <v>2300</v>
      </c>
      <c r="K40" s="114">
        <v>23</v>
      </c>
      <c r="L40" s="116">
        <v>1</v>
      </c>
    </row>
    <row r="41" spans="1:12" s="110" customFormat="1" ht="15" customHeight="1" x14ac:dyDescent="0.2">
      <c r="A41" s="120"/>
      <c r="B41" s="320" t="s">
        <v>515</v>
      </c>
      <c r="C41" s="258"/>
      <c r="E41" s="113">
        <v>8.9693891191017237</v>
      </c>
      <c r="F41" s="115">
        <v>671</v>
      </c>
      <c r="G41" s="114">
        <v>686</v>
      </c>
      <c r="H41" s="114">
        <v>686</v>
      </c>
      <c r="I41" s="114">
        <v>706</v>
      </c>
      <c r="J41" s="140">
        <v>617</v>
      </c>
      <c r="K41" s="114">
        <v>54</v>
      </c>
      <c r="L41" s="116">
        <v>8.7520259319286868</v>
      </c>
    </row>
    <row r="42" spans="1:12" s="110" customFormat="1" ht="15" customHeight="1" x14ac:dyDescent="0.2">
      <c r="A42" s="120"/>
      <c r="B42" s="119"/>
      <c r="C42" s="268" t="s">
        <v>106</v>
      </c>
      <c r="D42" s="182"/>
      <c r="E42" s="113">
        <v>46.348733233979132</v>
      </c>
      <c r="F42" s="115">
        <v>311</v>
      </c>
      <c r="G42" s="114">
        <v>320</v>
      </c>
      <c r="H42" s="114">
        <v>324</v>
      </c>
      <c r="I42" s="114">
        <v>335</v>
      </c>
      <c r="J42" s="140">
        <v>295</v>
      </c>
      <c r="K42" s="114">
        <v>16</v>
      </c>
      <c r="L42" s="116">
        <v>5.4237288135593218</v>
      </c>
    </row>
    <row r="43" spans="1:12" s="110" customFormat="1" ht="15" customHeight="1" x14ac:dyDescent="0.2">
      <c r="A43" s="120"/>
      <c r="B43" s="119"/>
      <c r="C43" s="268" t="s">
        <v>107</v>
      </c>
      <c r="D43" s="182"/>
      <c r="E43" s="113">
        <v>53.651266766020868</v>
      </c>
      <c r="F43" s="115">
        <v>360</v>
      </c>
      <c r="G43" s="114">
        <v>366</v>
      </c>
      <c r="H43" s="114">
        <v>362</v>
      </c>
      <c r="I43" s="114">
        <v>371</v>
      </c>
      <c r="J43" s="140">
        <v>322</v>
      </c>
      <c r="K43" s="114">
        <v>38</v>
      </c>
      <c r="L43" s="116">
        <v>11.801242236024844</v>
      </c>
    </row>
    <row r="44" spans="1:12" s="110" customFormat="1" ht="15" customHeight="1" x14ac:dyDescent="0.2">
      <c r="A44" s="120"/>
      <c r="B44" s="119" t="s">
        <v>205</v>
      </c>
      <c r="C44" s="268"/>
      <c r="D44" s="182"/>
      <c r="E44" s="113">
        <v>16.80256650180457</v>
      </c>
      <c r="F44" s="115">
        <v>1257</v>
      </c>
      <c r="G44" s="114">
        <v>1305</v>
      </c>
      <c r="H44" s="114">
        <v>1328</v>
      </c>
      <c r="I44" s="114">
        <v>1362</v>
      </c>
      <c r="J44" s="140">
        <v>1342</v>
      </c>
      <c r="K44" s="114">
        <v>-85</v>
      </c>
      <c r="L44" s="116">
        <v>-6.3338301043219074</v>
      </c>
    </row>
    <row r="45" spans="1:12" s="110" customFormat="1" ht="15" customHeight="1" x14ac:dyDescent="0.2">
      <c r="A45" s="120"/>
      <c r="B45" s="119"/>
      <c r="C45" s="268" t="s">
        <v>106</v>
      </c>
      <c r="D45" s="182"/>
      <c r="E45" s="113">
        <v>49.801113762927606</v>
      </c>
      <c r="F45" s="115">
        <v>626</v>
      </c>
      <c r="G45" s="114">
        <v>641</v>
      </c>
      <c r="H45" s="114">
        <v>677</v>
      </c>
      <c r="I45" s="114">
        <v>691</v>
      </c>
      <c r="J45" s="140">
        <v>699</v>
      </c>
      <c r="K45" s="114">
        <v>-73</v>
      </c>
      <c r="L45" s="116">
        <v>-10.44349070100143</v>
      </c>
    </row>
    <row r="46" spans="1:12" s="110" customFormat="1" ht="15" customHeight="1" x14ac:dyDescent="0.2">
      <c r="A46" s="123"/>
      <c r="B46" s="124"/>
      <c r="C46" s="260" t="s">
        <v>107</v>
      </c>
      <c r="D46" s="261"/>
      <c r="E46" s="125">
        <v>50.198886237072394</v>
      </c>
      <c r="F46" s="143">
        <v>631</v>
      </c>
      <c r="G46" s="144">
        <v>664</v>
      </c>
      <c r="H46" s="144">
        <v>651</v>
      </c>
      <c r="I46" s="144">
        <v>671</v>
      </c>
      <c r="J46" s="145">
        <v>643</v>
      </c>
      <c r="K46" s="144">
        <v>-12</v>
      </c>
      <c r="L46" s="146">
        <v>-1.8662519440124417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7481</v>
      </c>
      <c r="E11" s="114">
        <v>7709</v>
      </c>
      <c r="F11" s="114">
        <v>7685</v>
      </c>
      <c r="G11" s="114">
        <v>7800</v>
      </c>
      <c r="H11" s="140">
        <v>7421</v>
      </c>
      <c r="I11" s="115">
        <v>60</v>
      </c>
      <c r="J11" s="116">
        <v>0.80851637245654229</v>
      </c>
    </row>
    <row r="12" spans="1:15" s="110" customFormat="1" ht="24.95" customHeight="1" x14ac:dyDescent="0.2">
      <c r="A12" s="193" t="s">
        <v>132</v>
      </c>
      <c r="B12" s="194" t="s">
        <v>133</v>
      </c>
      <c r="C12" s="113">
        <v>2.6066033952680123</v>
      </c>
      <c r="D12" s="115">
        <v>195</v>
      </c>
      <c r="E12" s="114">
        <v>190</v>
      </c>
      <c r="F12" s="114">
        <v>191</v>
      </c>
      <c r="G12" s="114">
        <v>202</v>
      </c>
      <c r="H12" s="140">
        <v>200</v>
      </c>
      <c r="I12" s="115">
        <v>-5</v>
      </c>
      <c r="J12" s="116">
        <v>-2.5</v>
      </c>
    </row>
    <row r="13" spans="1:15" s="110" customFormat="1" ht="24.95" customHeight="1" x14ac:dyDescent="0.2">
      <c r="A13" s="193" t="s">
        <v>134</v>
      </c>
      <c r="B13" s="199" t="s">
        <v>214</v>
      </c>
      <c r="C13" s="113">
        <v>0.88223499532148109</v>
      </c>
      <c r="D13" s="115">
        <v>66</v>
      </c>
      <c r="E13" s="114">
        <v>68</v>
      </c>
      <c r="F13" s="114">
        <v>68</v>
      </c>
      <c r="G13" s="114">
        <v>65</v>
      </c>
      <c r="H13" s="140">
        <v>63</v>
      </c>
      <c r="I13" s="115">
        <v>3</v>
      </c>
      <c r="J13" s="116">
        <v>4.7619047619047619</v>
      </c>
    </row>
    <row r="14" spans="1:15" s="287" customFormat="1" ht="24.95" customHeight="1" x14ac:dyDescent="0.2">
      <c r="A14" s="193" t="s">
        <v>215</v>
      </c>
      <c r="B14" s="199" t="s">
        <v>137</v>
      </c>
      <c r="C14" s="113">
        <v>6.229113754845609</v>
      </c>
      <c r="D14" s="115">
        <v>466</v>
      </c>
      <c r="E14" s="114">
        <v>471</v>
      </c>
      <c r="F14" s="114">
        <v>495</v>
      </c>
      <c r="G14" s="114">
        <v>526</v>
      </c>
      <c r="H14" s="140">
        <v>520</v>
      </c>
      <c r="I14" s="115">
        <v>-54</v>
      </c>
      <c r="J14" s="116">
        <v>-10.384615384615385</v>
      </c>
      <c r="K14" s="110"/>
      <c r="L14" s="110"/>
      <c r="M14" s="110"/>
      <c r="N14" s="110"/>
      <c r="O14" s="110"/>
    </row>
    <row r="15" spans="1:15" s="110" customFormat="1" ht="24.95" customHeight="1" x14ac:dyDescent="0.2">
      <c r="A15" s="193" t="s">
        <v>216</v>
      </c>
      <c r="B15" s="199" t="s">
        <v>217</v>
      </c>
      <c r="C15" s="113">
        <v>1.8714075658334448</v>
      </c>
      <c r="D15" s="115">
        <v>140</v>
      </c>
      <c r="E15" s="114">
        <v>129</v>
      </c>
      <c r="F15" s="114">
        <v>136</v>
      </c>
      <c r="G15" s="114">
        <v>150</v>
      </c>
      <c r="H15" s="140">
        <v>152</v>
      </c>
      <c r="I15" s="115">
        <v>-12</v>
      </c>
      <c r="J15" s="116">
        <v>-7.8947368421052628</v>
      </c>
    </row>
    <row r="16" spans="1:15" s="287" customFormat="1" ht="24.95" customHeight="1" x14ac:dyDescent="0.2">
      <c r="A16" s="193" t="s">
        <v>218</v>
      </c>
      <c r="B16" s="199" t="s">
        <v>141</v>
      </c>
      <c r="C16" s="113">
        <v>3.5824087688811654</v>
      </c>
      <c r="D16" s="115">
        <v>268</v>
      </c>
      <c r="E16" s="114">
        <v>280</v>
      </c>
      <c r="F16" s="114">
        <v>294</v>
      </c>
      <c r="G16" s="114">
        <v>301</v>
      </c>
      <c r="H16" s="140">
        <v>299</v>
      </c>
      <c r="I16" s="115">
        <v>-31</v>
      </c>
      <c r="J16" s="116">
        <v>-10.367892976588628</v>
      </c>
      <c r="K16" s="110"/>
      <c r="L16" s="110"/>
      <c r="M16" s="110"/>
      <c r="N16" s="110"/>
      <c r="O16" s="110"/>
    </row>
    <row r="17" spans="1:15" s="110" customFormat="1" ht="24.95" customHeight="1" x14ac:dyDescent="0.2">
      <c r="A17" s="193" t="s">
        <v>142</v>
      </c>
      <c r="B17" s="199" t="s">
        <v>220</v>
      </c>
      <c r="C17" s="113">
        <v>0.77529742013099856</v>
      </c>
      <c r="D17" s="115">
        <v>58</v>
      </c>
      <c r="E17" s="114">
        <v>62</v>
      </c>
      <c r="F17" s="114">
        <v>65</v>
      </c>
      <c r="G17" s="114">
        <v>75</v>
      </c>
      <c r="H17" s="140">
        <v>69</v>
      </c>
      <c r="I17" s="115">
        <v>-11</v>
      </c>
      <c r="J17" s="116">
        <v>-15.942028985507246</v>
      </c>
    </row>
    <row r="18" spans="1:15" s="287" customFormat="1" ht="24.95" customHeight="1" x14ac:dyDescent="0.2">
      <c r="A18" s="201" t="s">
        <v>144</v>
      </c>
      <c r="B18" s="202" t="s">
        <v>145</v>
      </c>
      <c r="C18" s="113">
        <v>7.4054270819409167</v>
      </c>
      <c r="D18" s="115">
        <v>554</v>
      </c>
      <c r="E18" s="114">
        <v>547</v>
      </c>
      <c r="F18" s="114">
        <v>550</v>
      </c>
      <c r="G18" s="114">
        <v>546</v>
      </c>
      <c r="H18" s="140">
        <v>536</v>
      </c>
      <c r="I18" s="115">
        <v>18</v>
      </c>
      <c r="J18" s="116">
        <v>3.3582089552238807</v>
      </c>
      <c r="K18" s="110"/>
      <c r="L18" s="110"/>
      <c r="M18" s="110"/>
      <c r="N18" s="110"/>
      <c r="O18" s="110"/>
    </row>
    <row r="19" spans="1:15" s="110" customFormat="1" ht="24.95" customHeight="1" x14ac:dyDescent="0.2">
      <c r="A19" s="193" t="s">
        <v>146</v>
      </c>
      <c r="B19" s="199" t="s">
        <v>147</v>
      </c>
      <c r="C19" s="113">
        <v>18.419997326560619</v>
      </c>
      <c r="D19" s="115">
        <v>1378</v>
      </c>
      <c r="E19" s="114">
        <v>1355</v>
      </c>
      <c r="F19" s="114">
        <v>1380</v>
      </c>
      <c r="G19" s="114">
        <v>1391</v>
      </c>
      <c r="H19" s="140">
        <v>1287</v>
      </c>
      <c r="I19" s="115">
        <v>91</v>
      </c>
      <c r="J19" s="116">
        <v>7.0707070707070709</v>
      </c>
    </row>
    <row r="20" spans="1:15" s="287" customFormat="1" ht="24.95" customHeight="1" x14ac:dyDescent="0.2">
      <c r="A20" s="193" t="s">
        <v>148</v>
      </c>
      <c r="B20" s="199" t="s">
        <v>149</v>
      </c>
      <c r="C20" s="113">
        <v>6.7504344338992111</v>
      </c>
      <c r="D20" s="115">
        <v>505</v>
      </c>
      <c r="E20" s="114">
        <v>494</v>
      </c>
      <c r="F20" s="114">
        <v>517</v>
      </c>
      <c r="G20" s="114">
        <v>550</v>
      </c>
      <c r="H20" s="140">
        <v>536</v>
      </c>
      <c r="I20" s="115">
        <v>-31</v>
      </c>
      <c r="J20" s="116">
        <v>-5.7835820895522385</v>
      </c>
      <c r="K20" s="110"/>
      <c r="L20" s="110"/>
      <c r="M20" s="110"/>
      <c r="N20" s="110"/>
      <c r="O20" s="110"/>
    </row>
    <row r="21" spans="1:15" s="110" customFormat="1" ht="24.95" customHeight="1" x14ac:dyDescent="0.2">
      <c r="A21" s="201" t="s">
        <v>150</v>
      </c>
      <c r="B21" s="202" t="s">
        <v>151</v>
      </c>
      <c r="C21" s="113">
        <v>11.428953348482823</v>
      </c>
      <c r="D21" s="115">
        <v>855</v>
      </c>
      <c r="E21" s="114">
        <v>940</v>
      </c>
      <c r="F21" s="114">
        <v>1011</v>
      </c>
      <c r="G21" s="114">
        <v>989</v>
      </c>
      <c r="H21" s="140">
        <v>864</v>
      </c>
      <c r="I21" s="115">
        <v>-9</v>
      </c>
      <c r="J21" s="116">
        <v>-1.0416666666666667</v>
      </c>
    </row>
    <row r="22" spans="1:15" s="110" customFormat="1" ht="24.95" customHeight="1" x14ac:dyDescent="0.2">
      <c r="A22" s="201" t="s">
        <v>152</v>
      </c>
      <c r="B22" s="199" t="s">
        <v>153</v>
      </c>
      <c r="C22" s="113">
        <v>0.69509423873813658</v>
      </c>
      <c r="D22" s="115">
        <v>52</v>
      </c>
      <c r="E22" s="114">
        <v>54</v>
      </c>
      <c r="F22" s="114">
        <v>50</v>
      </c>
      <c r="G22" s="114">
        <v>50</v>
      </c>
      <c r="H22" s="140">
        <v>45</v>
      </c>
      <c r="I22" s="115">
        <v>7</v>
      </c>
      <c r="J22" s="116">
        <v>15.555555555555555</v>
      </c>
    </row>
    <row r="23" spans="1:15" s="110" customFormat="1" ht="24.95" customHeight="1" x14ac:dyDescent="0.2">
      <c r="A23" s="193" t="s">
        <v>154</v>
      </c>
      <c r="B23" s="199" t="s">
        <v>155</v>
      </c>
      <c r="C23" s="113">
        <v>1.2698837053869803</v>
      </c>
      <c r="D23" s="115">
        <v>95</v>
      </c>
      <c r="E23" s="114">
        <v>99</v>
      </c>
      <c r="F23" s="114">
        <v>96</v>
      </c>
      <c r="G23" s="114">
        <v>96</v>
      </c>
      <c r="H23" s="140">
        <v>95</v>
      </c>
      <c r="I23" s="115">
        <v>0</v>
      </c>
      <c r="J23" s="116">
        <v>0</v>
      </c>
    </row>
    <row r="24" spans="1:15" s="110" customFormat="1" ht="24.95" customHeight="1" x14ac:dyDescent="0.2">
      <c r="A24" s="193" t="s">
        <v>156</v>
      </c>
      <c r="B24" s="199" t="s">
        <v>221</v>
      </c>
      <c r="C24" s="113">
        <v>9.2501002539767416</v>
      </c>
      <c r="D24" s="115">
        <v>692</v>
      </c>
      <c r="E24" s="114">
        <v>708</v>
      </c>
      <c r="F24" s="114">
        <v>699</v>
      </c>
      <c r="G24" s="114">
        <v>695</v>
      </c>
      <c r="H24" s="140">
        <v>686</v>
      </c>
      <c r="I24" s="115">
        <v>6</v>
      </c>
      <c r="J24" s="116">
        <v>0.87463556851311952</v>
      </c>
    </row>
    <row r="25" spans="1:15" s="110" customFormat="1" ht="24.95" customHeight="1" x14ac:dyDescent="0.2">
      <c r="A25" s="193" t="s">
        <v>222</v>
      </c>
      <c r="B25" s="204" t="s">
        <v>159</v>
      </c>
      <c r="C25" s="113">
        <v>11.108140622911375</v>
      </c>
      <c r="D25" s="115">
        <v>831</v>
      </c>
      <c r="E25" s="114">
        <v>931</v>
      </c>
      <c r="F25" s="114">
        <v>925</v>
      </c>
      <c r="G25" s="114">
        <v>984</v>
      </c>
      <c r="H25" s="140">
        <v>964</v>
      </c>
      <c r="I25" s="115">
        <v>-133</v>
      </c>
      <c r="J25" s="116">
        <v>-13.796680497925312</v>
      </c>
    </row>
    <row r="26" spans="1:15" s="110" customFormat="1" ht="24.95" customHeight="1" x14ac:dyDescent="0.2">
      <c r="A26" s="201">
        <v>782.78300000000002</v>
      </c>
      <c r="B26" s="203" t="s">
        <v>160</v>
      </c>
      <c r="C26" s="113">
        <v>4.6116829300895601</v>
      </c>
      <c r="D26" s="115">
        <v>345</v>
      </c>
      <c r="E26" s="114">
        <v>368</v>
      </c>
      <c r="F26" s="114">
        <v>197</v>
      </c>
      <c r="G26" s="114">
        <v>159</v>
      </c>
      <c r="H26" s="140">
        <v>168</v>
      </c>
      <c r="I26" s="115">
        <v>177</v>
      </c>
      <c r="J26" s="116">
        <v>105.35714285714286</v>
      </c>
    </row>
    <row r="27" spans="1:15" s="110" customFormat="1" ht="24.95" customHeight="1" x14ac:dyDescent="0.2">
      <c r="A27" s="193" t="s">
        <v>161</v>
      </c>
      <c r="B27" s="199" t="s">
        <v>162</v>
      </c>
      <c r="C27" s="113">
        <v>0.78866461702980883</v>
      </c>
      <c r="D27" s="115">
        <v>59</v>
      </c>
      <c r="E27" s="114">
        <v>58</v>
      </c>
      <c r="F27" s="114">
        <v>63</v>
      </c>
      <c r="G27" s="114">
        <v>66</v>
      </c>
      <c r="H27" s="140">
        <v>56</v>
      </c>
      <c r="I27" s="115">
        <v>3</v>
      </c>
      <c r="J27" s="116">
        <v>5.3571428571428568</v>
      </c>
    </row>
    <row r="28" spans="1:15" s="110" customFormat="1" ht="24.95" customHeight="1" x14ac:dyDescent="0.2">
      <c r="A28" s="193" t="s">
        <v>163</v>
      </c>
      <c r="B28" s="199" t="s">
        <v>164</v>
      </c>
      <c r="C28" s="113">
        <v>1.8313059751370138</v>
      </c>
      <c r="D28" s="115">
        <v>137</v>
      </c>
      <c r="E28" s="114">
        <v>132</v>
      </c>
      <c r="F28" s="114">
        <v>134</v>
      </c>
      <c r="G28" s="114">
        <v>132</v>
      </c>
      <c r="H28" s="140">
        <v>128</v>
      </c>
      <c r="I28" s="115">
        <v>9</v>
      </c>
      <c r="J28" s="116">
        <v>7.03125</v>
      </c>
    </row>
    <row r="29" spans="1:15" s="110" customFormat="1" ht="24.95" customHeight="1" x14ac:dyDescent="0.2">
      <c r="A29" s="193">
        <v>86</v>
      </c>
      <c r="B29" s="199" t="s">
        <v>165</v>
      </c>
      <c r="C29" s="113">
        <v>4.6918861114824217</v>
      </c>
      <c r="D29" s="115">
        <v>351</v>
      </c>
      <c r="E29" s="114">
        <v>356</v>
      </c>
      <c r="F29" s="114">
        <v>351</v>
      </c>
      <c r="G29" s="114">
        <v>352</v>
      </c>
      <c r="H29" s="140">
        <v>354</v>
      </c>
      <c r="I29" s="115">
        <v>-3</v>
      </c>
      <c r="J29" s="116">
        <v>-0.84745762711864403</v>
      </c>
    </row>
    <row r="30" spans="1:15" s="110" customFormat="1" ht="24.95" customHeight="1" x14ac:dyDescent="0.2">
      <c r="A30" s="193">
        <v>87.88</v>
      </c>
      <c r="B30" s="204" t="s">
        <v>166</v>
      </c>
      <c r="C30" s="113">
        <v>4.2908702045181126</v>
      </c>
      <c r="D30" s="115">
        <v>321</v>
      </c>
      <c r="E30" s="114">
        <v>326</v>
      </c>
      <c r="F30" s="114">
        <v>330</v>
      </c>
      <c r="G30" s="114">
        <v>342</v>
      </c>
      <c r="H30" s="140">
        <v>328</v>
      </c>
      <c r="I30" s="115">
        <v>-7</v>
      </c>
      <c r="J30" s="116">
        <v>-2.1341463414634148</v>
      </c>
    </row>
    <row r="31" spans="1:15" s="110" customFormat="1" ht="24.95" customHeight="1" x14ac:dyDescent="0.2">
      <c r="A31" s="193" t="s">
        <v>167</v>
      </c>
      <c r="B31" s="199" t="s">
        <v>168</v>
      </c>
      <c r="C31" s="113">
        <v>7.7396070044111749</v>
      </c>
      <c r="D31" s="115">
        <v>579</v>
      </c>
      <c r="E31" s="114">
        <v>612</v>
      </c>
      <c r="F31" s="114">
        <v>628</v>
      </c>
      <c r="G31" s="114">
        <v>655</v>
      </c>
      <c r="H31" s="140">
        <v>591</v>
      </c>
      <c r="I31" s="115">
        <v>-12</v>
      </c>
      <c r="J31" s="116">
        <v>-2.030456852791878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2.6066033952680123</v>
      </c>
      <c r="D34" s="115">
        <v>195</v>
      </c>
      <c r="E34" s="114">
        <v>190</v>
      </c>
      <c r="F34" s="114">
        <v>191</v>
      </c>
      <c r="G34" s="114">
        <v>202</v>
      </c>
      <c r="H34" s="140">
        <v>200</v>
      </c>
      <c r="I34" s="115">
        <v>-5</v>
      </c>
      <c r="J34" s="116">
        <v>-2.5</v>
      </c>
    </row>
    <row r="35" spans="1:10" s="110" customFormat="1" ht="24.95" customHeight="1" x14ac:dyDescent="0.2">
      <c r="A35" s="292" t="s">
        <v>171</v>
      </c>
      <c r="B35" s="293" t="s">
        <v>172</v>
      </c>
      <c r="C35" s="113">
        <v>14.516775832108006</v>
      </c>
      <c r="D35" s="115">
        <v>1086</v>
      </c>
      <c r="E35" s="114">
        <v>1086</v>
      </c>
      <c r="F35" s="114">
        <v>1113</v>
      </c>
      <c r="G35" s="114">
        <v>1137</v>
      </c>
      <c r="H35" s="140">
        <v>1119</v>
      </c>
      <c r="I35" s="115">
        <v>-33</v>
      </c>
      <c r="J35" s="116">
        <v>-2.9490616621983916</v>
      </c>
    </row>
    <row r="36" spans="1:10" s="110" customFormat="1" ht="24.95" customHeight="1" x14ac:dyDescent="0.2">
      <c r="A36" s="294" t="s">
        <v>173</v>
      </c>
      <c r="B36" s="295" t="s">
        <v>174</v>
      </c>
      <c r="C36" s="125">
        <v>82.87662077262398</v>
      </c>
      <c r="D36" s="143">
        <v>6200</v>
      </c>
      <c r="E36" s="144">
        <v>6433</v>
      </c>
      <c r="F36" s="144">
        <v>6381</v>
      </c>
      <c r="G36" s="144">
        <v>6461</v>
      </c>
      <c r="H36" s="145">
        <v>6102</v>
      </c>
      <c r="I36" s="143">
        <v>98</v>
      </c>
      <c r="J36" s="146">
        <v>1.6060308095706326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7481</v>
      </c>
      <c r="F11" s="264">
        <v>7709</v>
      </c>
      <c r="G11" s="264">
        <v>7685</v>
      </c>
      <c r="H11" s="264">
        <v>7800</v>
      </c>
      <c r="I11" s="265">
        <v>7421</v>
      </c>
      <c r="J11" s="263">
        <v>60</v>
      </c>
      <c r="K11" s="266">
        <v>0.80851637245654229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40.85015372276434</v>
      </c>
      <c r="E13" s="115">
        <v>3056</v>
      </c>
      <c r="F13" s="114">
        <v>3166</v>
      </c>
      <c r="G13" s="114">
        <v>3089</v>
      </c>
      <c r="H13" s="114">
        <v>3123</v>
      </c>
      <c r="I13" s="140">
        <v>2958</v>
      </c>
      <c r="J13" s="115">
        <v>98</v>
      </c>
      <c r="K13" s="116">
        <v>3.313049357674104</v>
      </c>
    </row>
    <row r="14" spans="1:15" ht="15.95" customHeight="1" x14ac:dyDescent="0.2">
      <c r="A14" s="306" t="s">
        <v>230</v>
      </c>
      <c r="B14" s="307"/>
      <c r="C14" s="308"/>
      <c r="D14" s="113">
        <v>47.039165886913516</v>
      </c>
      <c r="E14" s="115">
        <v>3519</v>
      </c>
      <c r="F14" s="114">
        <v>3638</v>
      </c>
      <c r="G14" s="114">
        <v>3722</v>
      </c>
      <c r="H14" s="114">
        <v>3775</v>
      </c>
      <c r="I14" s="140">
        <v>3582</v>
      </c>
      <c r="J14" s="115">
        <v>-63</v>
      </c>
      <c r="K14" s="116">
        <v>-1.7587939698492463</v>
      </c>
    </row>
    <row r="15" spans="1:15" ht="15.95" customHeight="1" x14ac:dyDescent="0.2">
      <c r="A15" s="306" t="s">
        <v>231</v>
      </c>
      <c r="B15" s="307"/>
      <c r="C15" s="308"/>
      <c r="D15" s="113">
        <v>6.6301296618099181</v>
      </c>
      <c r="E15" s="115">
        <v>496</v>
      </c>
      <c r="F15" s="114">
        <v>480</v>
      </c>
      <c r="G15" s="114">
        <v>459</v>
      </c>
      <c r="H15" s="114">
        <v>473</v>
      </c>
      <c r="I15" s="140">
        <v>462</v>
      </c>
      <c r="J15" s="115">
        <v>34</v>
      </c>
      <c r="K15" s="116">
        <v>7.3593073593073592</v>
      </c>
    </row>
    <row r="16" spans="1:15" ht="15.95" customHeight="1" x14ac:dyDescent="0.2">
      <c r="A16" s="306" t="s">
        <v>232</v>
      </c>
      <c r="B16" s="307"/>
      <c r="C16" s="308"/>
      <c r="D16" s="113">
        <v>3.0477208929287527</v>
      </c>
      <c r="E16" s="115">
        <v>228</v>
      </c>
      <c r="F16" s="114">
        <v>230</v>
      </c>
      <c r="G16" s="114">
        <v>227</v>
      </c>
      <c r="H16" s="114">
        <v>235</v>
      </c>
      <c r="I16" s="140">
        <v>233</v>
      </c>
      <c r="J16" s="115">
        <v>-5</v>
      </c>
      <c r="K16" s="116">
        <v>-2.1459227467811157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2.1253843069108407</v>
      </c>
      <c r="E18" s="115">
        <v>159</v>
      </c>
      <c r="F18" s="114">
        <v>160</v>
      </c>
      <c r="G18" s="114">
        <v>146</v>
      </c>
      <c r="H18" s="114">
        <v>158</v>
      </c>
      <c r="I18" s="140">
        <v>166</v>
      </c>
      <c r="J18" s="115">
        <v>-7</v>
      </c>
      <c r="K18" s="116">
        <v>-4.2168674698795181</v>
      </c>
    </row>
    <row r="19" spans="1:11" ht="14.1" customHeight="1" x14ac:dyDescent="0.2">
      <c r="A19" s="306" t="s">
        <v>235</v>
      </c>
      <c r="B19" s="307" t="s">
        <v>236</v>
      </c>
      <c r="C19" s="308"/>
      <c r="D19" s="113">
        <v>0.9357037829167224</v>
      </c>
      <c r="E19" s="115">
        <v>70</v>
      </c>
      <c r="F19" s="114">
        <v>69</v>
      </c>
      <c r="G19" s="114">
        <v>73</v>
      </c>
      <c r="H19" s="114">
        <v>85</v>
      </c>
      <c r="I19" s="140">
        <v>74</v>
      </c>
      <c r="J19" s="115">
        <v>-4</v>
      </c>
      <c r="K19" s="116">
        <v>-5.4054054054054053</v>
      </c>
    </row>
    <row r="20" spans="1:11" ht="14.1" customHeight="1" x14ac:dyDescent="0.2">
      <c r="A20" s="306">
        <v>12</v>
      </c>
      <c r="B20" s="307" t="s">
        <v>237</v>
      </c>
      <c r="C20" s="308"/>
      <c r="D20" s="113">
        <v>1.0693757519048255</v>
      </c>
      <c r="E20" s="115">
        <v>80</v>
      </c>
      <c r="F20" s="114">
        <v>88</v>
      </c>
      <c r="G20" s="114">
        <v>95</v>
      </c>
      <c r="H20" s="114">
        <v>94</v>
      </c>
      <c r="I20" s="140">
        <v>79</v>
      </c>
      <c r="J20" s="115">
        <v>1</v>
      </c>
      <c r="K20" s="116">
        <v>1.2658227848101267</v>
      </c>
    </row>
    <row r="21" spans="1:11" ht="14.1" customHeight="1" x14ac:dyDescent="0.2">
      <c r="A21" s="306">
        <v>21</v>
      </c>
      <c r="B21" s="307" t="s">
        <v>238</v>
      </c>
      <c r="C21" s="308"/>
      <c r="D21" s="113">
        <v>0.12030477208929287</v>
      </c>
      <c r="E21" s="115">
        <v>9</v>
      </c>
      <c r="F21" s="114">
        <v>10</v>
      </c>
      <c r="G21" s="114">
        <v>10</v>
      </c>
      <c r="H21" s="114">
        <v>11</v>
      </c>
      <c r="I21" s="140">
        <v>11</v>
      </c>
      <c r="J21" s="115">
        <v>-2</v>
      </c>
      <c r="K21" s="116">
        <v>-18.181818181818183</v>
      </c>
    </row>
    <row r="22" spans="1:11" ht="14.1" customHeight="1" x14ac:dyDescent="0.2">
      <c r="A22" s="306">
        <v>22</v>
      </c>
      <c r="B22" s="307" t="s">
        <v>239</v>
      </c>
      <c r="C22" s="308"/>
      <c r="D22" s="113">
        <v>0.44111749766074054</v>
      </c>
      <c r="E22" s="115">
        <v>33</v>
      </c>
      <c r="F22" s="114">
        <v>33</v>
      </c>
      <c r="G22" s="114">
        <v>31</v>
      </c>
      <c r="H22" s="114">
        <v>32</v>
      </c>
      <c r="I22" s="140">
        <v>29</v>
      </c>
      <c r="J22" s="115">
        <v>4</v>
      </c>
      <c r="K22" s="116">
        <v>13.793103448275861</v>
      </c>
    </row>
    <row r="23" spans="1:11" ht="14.1" customHeight="1" x14ac:dyDescent="0.2">
      <c r="A23" s="306">
        <v>23</v>
      </c>
      <c r="B23" s="307" t="s">
        <v>240</v>
      </c>
      <c r="C23" s="308"/>
      <c r="D23" s="113">
        <v>0.42775030076193021</v>
      </c>
      <c r="E23" s="115">
        <v>32</v>
      </c>
      <c r="F23" s="114">
        <v>30</v>
      </c>
      <c r="G23" s="114">
        <v>28</v>
      </c>
      <c r="H23" s="114">
        <v>30</v>
      </c>
      <c r="I23" s="140">
        <v>26</v>
      </c>
      <c r="J23" s="115">
        <v>6</v>
      </c>
      <c r="K23" s="116">
        <v>23.076923076923077</v>
      </c>
    </row>
    <row r="24" spans="1:11" ht="14.1" customHeight="1" x14ac:dyDescent="0.2">
      <c r="A24" s="306">
        <v>24</v>
      </c>
      <c r="B24" s="307" t="s">
        <v>241</v>
      </c>
      <c r="C24" s="308"/>
      <c r="D24" s="113">
        <v>0.76193022323218818</v>
      </c>
      <c r="E24" s="115">
        <v>57</v>
      </c>
      <c r="F24" s="114">
        <v>60</v>
      </c>
      <c r="G24" s="114">
        <v>70</v>
      </c>
      <c r="H24" s="114">
        <v>78</v>
      </c>
      <c r="I24" s="140">
        <v>74</v>
      </c>
      <c r="J24" s="115">
        <v>-17</v>
      </c>
      <c r="K24" s="116">
        <v>-22.972972972972972</v>
      </c>
    </row>
    <row r="25" spans="1:11" ht="14.1" customHeight="1" x14ac:dyDescent="0.2">
      <c r="A25" s="306">
        <v>25</v>
      </c>
      <c r="B25" s="307" t="s">
        <v>242</v>
      </c>
      <c r="C25" s="308"/>
      <c r="D25" s="113">
        <v>1.6976340061489106</v>
      </c>
      <c r="E25" s="115">
        <v>127</v>
      </c>
      <c r="F25" s="114">
        <v>129</v>
      </c>
      <c r="G25" s="114">
        <v>134</v>
      </c>
      <c r="H25" s="114">
        <v>129</v>
      </c>
      <c r="I25" s="140">
        <v>122</v>
      </c>
      <c r="J25" s="115">
        <v>5</v>
      </c>
      <c r="K25" s="116">
        <v>4.0983606557377046</v>
      </c>
    </row>
    <row r="26" spans="1:11" ht="14.1" customHeight="1" x14ac:dyDescent="0.2">
      <c r="A26" s="306">
        <v>26</v>
      </c>
      <c r="B26" s="307" t="s">
        <v>243</v>
      </c>
      <c r="C26" s="308"/>
      <c r="D26" s="113">
        <v>1.0426413581072049</v>
      </c>
      <c r="E26" s="115">
        <v>78</v>
      </c>
      <c r="F26" s="114">
        <v>73</v>
      </c>
      <c r="G26" s="114">
        <v>80</v>
      </c>
      <c r="H26" s="114">
        <v>86</v>
      </c>
      <c r="I26" s="140">
        <v>86</v>
      </c>
      <c r="J26" s="115">
        <v>-8</v>
      </c>
      <c r="K26" s="116">
        <v>-9.3023255813953494</v>
      </c>
    </row>
    <row r="27" spans="1:11" ht="14.1" customHeight="1" x14ac:dyDescent="0.2">
      <c r="A27" s="306">
        <v>27</v>
      </c>
      <c r="B27" s="307" t="s">
        <v>244</v>
      </c>
      <c r="C27" s="308"/>
      <c r="D27" s="113">
        <v>0.57478946664884378</v>
      </c>
      <c r="E27" s="115">
        <v>43</v>
      </c>
      <c r="F27" s="114">
        <v>39</v>
      </c>
      <c r="G27" s="114">
        <v>40</v>
      </c>
      <c r="H27" s="114">
        <v>40</v>
      </c>
      <c r="I27" s="140">
        <v>38</v>
      </c>
      <c r="J27" s="115">
        <v>5</v>
      </c>
      <c r="K27" s="116">
        <v>13.157894736842104</v>
      </c>
    </row>
    <row r="28" spans="1:11" ht="14.1" customHeight="1" x14ac:dyDescent="0.2">
      <c r="A28" s="306">
        <v>28</v>
      </c>
      <c r="B28" s="307" t="s">
        <v>245</v>
      </c>
      <c r="C28" s="308"/>
      <c r="D28" s="113">
        <v>9.3570378291672238E-2</v>
      </c>
      <c r="E28" s="115">
        <v>7</v>
      </c>
      <c r="F28" s="114">
        <v>7</v>
      </c>
      <c r="G28" s="114">
        <v>8</v>
      </c>
      <c r="H28" s="114">
        <v>9</v>
      </c>
      <c r="I28" s="140">
        <v>10</v>
      </c>
      <c r="J28" s="115">
        <v>-3</v>
      </c>
      <c r="K28" s="116">
        <v>-30</v>
      </c>
    </row>
    <row r="29" spans="1:11" ht="14.1" customHeight="1" x14ac:dyDescent="0.2">
      <c r="A29" s="306">
        <v>29</v>
      </c>
      <c r="B29" s="307" t="s">
        <v>246</v>
      </c>
      <c r="C29" s="308"/>
      <c r="D29" s="113">
        <v>3.2214944526132872</v>
      </c>
      <c r="E29" s="115">
        <v>241</v>
      </c>
      <c r="F29" s="114">
        <v>253</v>
      </c>
      <c r="G29" s="114">
        <v>274</v>
      </c>
      <c r="H29" s="114">
        <v>294</v>
      </c>
      <c r="I29" s="140">
        <v>274</v>
      </c>
      <c r="J29" s="115">
        <v>-33</v>
      </c>
      <c r="K29" s="116">
        <v>-12.043795620437956</v>
      </c>
    </row>
    <row r="30" spans="1:11" ht="14.1" customHeight="1" x14ac:dyDescent="0.2">
      <c r="A30" s="306" t="s">
        <v>247</v>
      </c>
      <c r="B30" s="307" t="s">
        <v>248</v>
      </c>
      <c r="C30" s="308"/>
      <c r="D30" s="113">
        <v>0.72182863253575724</v>
      </c>
      <c r="E30" s="115">
        <v>54</v>
      </c>
      <c r="F30" s="114">
        <v>41</v>
      </c>
      <c r="G30" s="114">
        <v>47</v>
      </c>
      <c r="H30" s="114">
        <v>54</v>
      </c>
      <c r="I30" s="140">
        <v>55</v>
      </c>
      <c r="J30" s="115">
        <v>-1</v>
      </c>
      <c r="K30" s="116">
        <v>-1.8181818181818181</v>
      </c>
    </row>
    <row r="31" spans="1:11" ht="14.1" customHeight="1" x14ac:dyDescent="0.2">
      <c r="A31" s="306" t="s">
        <v>249</v>
      </c>
      <c r="B31" s="307" t="s">
        <v>250</v>
      </c>
      <c r="C31" s="308"/>
      <c r="D31" s="113">
        <v>2.4328298355834783</v>
      </c>
      <c r="E31" s="115">
        <v>182</v>
      </c>
      <c r="F31" s="114">
        <v>207</v>
      </c>
      <c r="G31" s="114">
        <v>222</v>
      </c>
      <c r="H31" s="114">
        <v>234</v>
      </c>
      <c r="I31" s="140">
        <v>213</v>
      </c>
      <c r="J31" s="115">
        <v>-31</v>
      </c>
      <c r="K31" s="116">
        <v>-14.553990610328638</v>
      </c>
    </row>
    <row r="32" spans="1:11" ht="14.1" customHeight="1" x14ac:dyDescent="0.2">
      <c r="A32" s="306">
        <v>31</v>
      </c>
      <c r="B32" s="307" t="s">
        <v>251</v>
      </c>
      <c r="C32" s="308"/>
      <c r="D32" s="113">
        <v>0.26734393797620637</v>
      </c>
      <c r="E32" s="115">
        <v>20</v>
      </c>
      <c r="F32" s="114">
        <v>22</v>
      </c>
      <c r="G32" s="114">
        <v>22</v>
      </c>
      <c r="H32" s="114">
        <v>20</v>
      </c>
      <c r="I32" s="140">
        <v>20</v>
      </c>
      <c r="J32" s="115">
        <v>0</v>
      </c>
      <c r="K32" s="116">
        <v>0</v>
      </c>
    </row>
    <row r="33" spans="1:11" ht="14.1" customHeight="1" x14ac:dyDescent="0.2">
      <c r="A33" s="306">
        <v>32</v>
      </c>
      <c r="B33" s="307" t="s">
        <v>252</v>
      </c>
      <c r="C33" s="308"/>
      <c r="D33" s="113">
        <v>1.8714075658334448</v>
      </c>
      <c r="E33" s="115">
        <v>140</v>
      </c>
      <c r="F33" s="114">
        <v>135</v>
      </c>
      <c r="G33" s="114">
        <v>136</v>
      </c>
      <c r="H33" s="114">
        <v>139</v>
      </c>
      <c r="I33" s="140">
        <v>133</v>
      </c>
      <c r="J33" s="115">
        <v>7</v>
      </c>
      <c r="K33" s="116">
        <v>5.2631578947368425</v>
      </c>
    </row>
    <row r="34" spans="1:11" ht="14.1" customHeight="1" x14ac:dyDescent="0.2">
      <c r="A34" s="306">
        <v>33</v>
      </c>
      <c r="B34" s="307" t="s">
        <v>253</v>
      </c>
      <c r="C34" s="308"/>
      <c r="D34" s="113">
        <v>0.4678518914583612</v>
      </c>
      <c r="E34" s="115">
        <v>35</v>
      </c>
      <c r="F34" s="114">
        <v>35</v>
      </c>
      <c r="G34" s="114">
        <v>37</v>
      </c>
      <c r="H34" s="114">
        <v>31</v>
      </c>
      <c r="I34" s="140">
        <v>29</v>
      </c>
      <c r="J34" s="115">
        <v>6</v>
      </c>
      <c r="K34" s="116">
        <v>20.689655172413794</v>
      </c>
    </row>
    <row r="35" spans="1:11" ht="14.1" customHeight="1" x14ac:dyDescent="0.2">
      <c r="A35" s="306">
        <v>34</v>
      </c>
      <c r="B35" s="307" t="s">
        <v>254</v>
      </c>
      <c r="C35" s="308"/>
      <c r="D35" s="113">
        <v>6.3093169362384707</v>
      </c>
      <c r="E35" s="115">
        <v>472</v>
      </c>
      <c r="F35" s="114">
        <v>491</v>
      </c>
      <c r="G35" s="114">
        <v>488</v>
      </c>
      <c r="H35" s="114">
        <v>487</v>
      </c>
      <c r="I35" s="140">
        <v>492</v>
      </c>
      <c r="J35" s="115">
        <v>-20</v>
      </c>
      <c r="K35" s="116">
        <v>-4.0650406504065044</v>
      </c>
    </row>
    <row r="36" spans="1:11" ht="14.1" customHeight="1" x14ac:dyDescent="0.2">
      <c r="A36" s="306">
        <v>41</v>
      </c>
      <c r="B36" s="307" t="s">
        <v>255</v>
      </c>
      <c r="C36" s="308"/>
      <c r="D36" s="113">
        <v>0.21387515038096511</v>
      </c>
      <c r="E36" s="115">
        <v>16</v>
      </c>
      <c r="F36" s="114">
        <v>23</v>
      </c>
      <c r="G36" s="114">
        <v>19</v>
      </c>
      <c r="H36" s="114">
        <v>21</v>
      </c>
      <c r="I36" s="140">
        <v>16</v>
      </c>
      <c r="J36" s="115">
        <v>0</v>
      </c>
      <c r="K36" s="116">
        <v>0</v>
      </c>
    </row>
    <row r="37" spans="1:11" ht="14.1" customHeight="1" x14ac:dyDescent="0.2">
      <c r="A37" s="306">
        <v>42</v>
      </c>
      <c r="B37" s="307" t="s">
        <v>256</v>
      </c>
      <c r="C37" s="308"/>
      <c r="D37" s="113">
        <v>0.10693757519048255</v>
      </c>
      <c r="E37" s="115">
        <v>8</v>
      </c>
      <c r="F37" s="114">
        <v>7</v>
      </c>
      <c r="G37" s="114">
        <v>8</v>
      </c>
      <c r="H37" s="114">
        <v>8</v>
      </c>
      <c r="I37" s="140">
        <v>9</v>
      </c>
      <c r="J37" s="115">
        <v>-1</v>
      </c>
      <c r="K37" s="116">
        <v>-11.111111111111111</v>
      </c>
    </row>
    <row r="38" spans="1:11" ht="14.1" customHeight="1" x14ac:dyDescent="0.2">
      <c r="A38" s="306">
        <v>43</v>
      </c>
      <c r="B38" s="307" t="s">
        <v>257</v>
      </c>
      <c r="C38" s="308"/>
      <c r="D38" s="113">
        <v>0.34754711936906829</v>
      </c>
      <c r="E38" s="115">
        <v>26</v>
      </c>
      <c r="F38" s="114">
        <v>28</v>
      </c>
      <c r="G38" s="114">
        <v>31</v>
      </c>
      <c r="H38" s="114">
        <v>36</v>
      </c>
      <c r="I38" s="140">
        <v>24</v>
      </c>
      <c r="J38" s="115">
        <v>2</v>
      </c>
      <c r="K38" s="116">
        <v>8.3333333333333339</v>
      </c>
    </row>
    <row r="39" spans="1:11" ht="14.1" customHeight="1" x14ac:dyDescent="0.2">
      <c r="A39" s="306">
        <v>51</v>
      </c>
      <c r="B39" s="307" t="s">
        <v>258</v>
      </c>
      <c r="C39" s="308"/>
      <c r="D39" s="113">
        <v>9.4372410105600864</v>
      </c>
      <c r="E39" s="115">
        <v>706</v>
      </c>
      <c r="F39" s="114">
        <v>739</v>
      </c>
      <c r="G39" s="114">
        <v>610</v>
      </c>
      <c r="H39" s="114">
        <v>599</v>
      </c>
      <c r="I39" s="140">
        <v>574</v>
      </c>
      <c r="J39" s="115">
        <v>132</v>
      </c>
      <c r="K39" s="116">
        <v>22.99651567944251</v>
      </c>
    </row>
    <row r="40" spans="1:11" ht="14.1" customHeight="1" x14ac:dyDescent="0.2">
      <c r="A40" s="306" t="s">
        <v>259</v>
      </c>
      <c r="B40" s="307" t="s">
        <v>260</v>
      </c>
      <c r="C40" s="308"/>
      <c r="D40" s="113">
        <v>9.1297954818874487</v>
      </c>
      <c r="E40" s="115">
        <v>683</v>
      </c>
      <c r="F40" s="114">
        <v>712</v>
      </c>
      <c r="G40" s="114">
        <v>580</v>
      </c>
      <c r="H40" s="114">
        <v>574</v>
      </c>
      <c r="I40" s="140">
        <v>552</v>
      </c>
      <c r="J40" s="115">
        <v>131</v>
      </c>
      <c r="K40" s="116">
        <v>23.731884057971016</v>
      </c>
    </row>
    <row r="41" spans="1:11" ht="14.1" customHeight="1" x14ac:dyDescent="0.2">
      <c r="A41" s="306"/>
      <c r="B41" s="307" t="s">
        <v>261</v>
      </c>
      <c r="C41" s="308"/>
      <c r="D41" s="113">
        <v>8.5683732121374145</v>
      </c>
      <c r="E41" s="115">
        <v>641</v>
      </c>
      <c r="F41" s="114">
        <v>670</v>
      </c>
      <c r="G41" s="114">
        <v>534</v>
      </c>
      <c r="H41" s="114">
        <v>520</v>
      </c>
      <c r="I41" s="140">
        <v>497</v>
      </c>
      <c r="J41" s="115">
        <v>144</v>
      </c>
      <c r="K41" s="116">
        <v>28.973843058350102</v>
      </c>
    </row>
    <row r="42" spans="1:11" ht="14.1" customHeight="1" x14ac:dyDescent="0.2">
      <c r="A42" s="306">
        <v>52</v>
      </c>
      <c r="B42" s="307" t="s">
        <v>262</v>
      </c>
      <c r="C42" s="308"/>
      <c r="D42" s="113">
        <v>5.8815666354765401</v>
      </c>
      <c r="E42" s="115">
        <v>440</v>
      </c>
      <c r="F42" s="114">
        <v>452</v>
      </c>
      <c r="G42" s="114">
        <v>453</v>
      </c>
      <c r="H42" s="114">
        <v>462</v>
      </c>
      <c r="I42" s="140">
        <v>425</v>
      </c>
      <c r="J42" s="115">
        <v>15</v>
      </c>
      <c r="K42" s="116">
        <v>3.5294117647058822</v>
      </c>
    </row>
    <row r="43" spans="1:11" ht="14.1" customHeight="1" x14ac:dyDescent="0.2">
      <c r="A43" s="306" t="s">
        <v>263</v>
      </c>
      <c r="B43" s="307" t="s">
        <v>264</v>
      </c>
      <c r="C43" s="308"/>
      <c r="D43" s="113">
        <v>5.6810586819943856</v>
      </c>
      <c r="E43" s="115">
        <v>425</v>
      </c>
      <c r="F43" s="114">
        <v>436</v>
      </c>
      <c r="G43" s="114">
        <v>437</v>
      </c>
      <c r="H43" s="114">
        <v>443</v>
      </c>
      <c r="I43" s="140">
        <v>412</v>
      </c>
      <c r="J43" s="115">
        <v>13</v>
      </c>
      <c r="K43" s="116">
        <v>3.1553398058252426</v>
      </c>
    </row>
    <row r="44" spans="1:11" ht="14.1" customHeight="1" x14ac:dyDescent="0.2">
      <c r="A44" s="306">
        <v>53</v>
      </c>
      <c r="B44" s="307" t="s">
        <v>265</v>
      </c>
      <c r="C44" s="308"/>
      <c r="D44" s="113">
        <v>2.0585483224167893</v>
      </c>
      <c r="E44" s="115">
        <v>154</v>
      </c>
      <c r="F44" s="114">
        <v>167</v>
      </c>
      <c r="G44" s="114">
        <v>202</v>
      </c>
      <c r="H44" s="114">
        <v>231</v>
      </c>
      <c r="I44" s="140">
        <v>246</v>
      </c>
      <c r="J44" s="115">
        <v>-92</v>
      </c>
      <c r="K44" s="116">
        <v>-37.398373983739837</v>
      </c>
    </row>
    <row r="45" spans="1:11" ht="14.1" customHeight="1" x14ac:dyDescent="0.2">
      <c r="A45" s="306" t="s">
        <v>266</v>
      </c>
      <c r="B45" s="307" t="s">
        <v>267</v>
      </c>
      <c r="C45" s="308"/>
      <c r="D45" s="113">
        <v>2.045181125517979</v>
      </c>
      <c r="E45" s="115">
        <v>153</v>
      </c>
      <c r="F45" s="114">
        <v>166</v>
      </c>
      <c r="G45" s="114">
        <v>161</v>
      </c>
      <c r="H45" s="114">
        <v>186</v>
      </c>
      <c r="I45" s="140">
        <v>198</v>
      </c>
      <c r="J45" s="115">
        <v>-45</v>
      </c>
      <c r="K45" s="116">
        <v>-22.727272727272727</v>
      </c>
    </row>
    <row r="46" spans="1:11" ht="14.1" customHeight="1" x14ac:dyDescent="0.2">
      <c r="A46" s="306">
        <v>54</v>
      </c>
      <c r="B46" s="307" t="s">
        <v>268</v>
      </c>
      <c r="C46" s="308"/>
      <c r="D46" s="113">
        <v>10.105600855500601</v>
      </c>
      <c r="E46" s="115">
        <v>756</v>
      </c>
      <c r="F46" s="114">
        <v>800</v>
      </c>
      <c r="G46" s="114">
        <v>812</v>
      </c>
      <c r="H46" s="114">
        <v>836</v>
      </c>
      <c r="I46" s="140">
        <v>818</v>
      </c>
      <c r="J46" s="115">
        <v>-62</v>
      </c>
      <c r="K46" s="116">
        <v>-7.5794621026894866</v>
      </c>
    </row>
    <row r="47" spans="1:11" ht="14.1" customHeight="1" x14ac:dyDescent="0.2">
      <c r="A47" s="306">
        <v>61</v>
      </c>
      <c r="B47" s="307" t="s">
        <v>269</v>
      </c>
      <c r="C47" s="308"/>
      <c r="D47" s="113">
        <v>1.0426413581072049</v>
      </c>
      <c r="E47" s="115">
        <v>78</v>
      </c>
      <c r="F47" s="114">
        <v>80</v>
      </c>
      <c r="G47" s="114">
        <v>79</v>
      </c>
      <c r="H47" s="114">
        <v>81</v>
      </c>
      <c r="I47" s="140">
        <v>80</v>
      </c>
      <c r="J47" s="115">
        <v>-2</v>
      </c>
      <c r="K47" s="116">
        <v>-2.5</v>
      </c>
    </row>
    <row r="48" spans="1:11" ht="14.1" customHeight="1" x14ac:dyDescent="0.2">
      <c r="A48" s="306">
        <v>62</v>
      </c>
      <c r="B48" s="307" t="s">
        <v>270</v>
      </c>
      <c r="C48" s="308"/>
      <c r="D48" s="113">
        <v>10.266007218286326</v>
      </c>
      <c r="E48" s="115">
        <v>768</v>
      </c>
      <c r="F48" s="114">
        <v>755</v>
      </c>
      <c r="G48" s="114">
        <v>771</v>
      </c>
      <c r="H48" s="114">
        <v>800</v>
      </c>
      <c r="I48" s="140">
        <v>729</v>
      </c>
      <c r="J48" s="115">
        <v>39</v>
      </c>
      <c r="K48" s="116">
        <v>5.3497942386831276</v>
      </c>
    </row>
    <row r="49" spans="1:11" ht="14.1" customHeight="1" x14ac:dyDescent="0.2">
      <c r="A49" s="306">
        <v>63</v>
      </c>
      <c r="B49" s="307" t="s">
        <v>271</v>
      </c>
      <c r="C49" s="308"/>
      <c r="D49" s="113">
        <v>9.2367330570779309</v>
      </c>
      <c r="E49" s="115">
        <v>691</v>
      </c>
      <c r="F49" s="114">
        <v>759</v>
      </c>
      <c r="G49" s="114">
        <v>831</v>
      </c>
      <c r="H49" s="114">
        <v>807</v>
      </c>
      <c r="I49" s="140">
        <v>698</v>
      </c>
      <c r="J49" s="115">
        <v>-7</v>
      </c>
      <c r="K49" s="116">
        <v>-1.002865329512894</v>
      </c>
    </row>
    <row r="50" spans="1:11" ht="14.1" customHeight="1" x14ac:dyDescent="0.2">
      <c r="A50" s="306" t="s">
        <v>272</v>
      </c>
      <c r="B50" s="307" t="s">
        <v>273</v>
      </c>
      <c r="C50" s="308"/>
      <c r="D50" s="113">
        <v>0.86886779842267081</v>
      </c>
      <c r="E50" s="115">
        <v>65</v>
      </c>
      <c r="F50" s="114">
        <v>59</v>
      </c>
      <c r="G50" s="114">
        <v>65</v>
      </c>
      <c r="H50" s="114">
        <v>58</v>
      </c>
      <c r="I50" s="140">
        <v>40</v>
      </c>
      <c r="J50" s="115">
        <v>25</v>
      </c>
      <c r="K50" s="116">
        <v>62.5</v>
      </c>
    </row>
    <row r="51" spans="1:11" ht="14.1" customHeight="1" x14ac:dyDescent="0.2">
      <c r="A51" s="306" t="s">
        <v>274</v>
      </c>
      <c r="B51" s="307" t="s">
        <v>275</v>
      </c>
      <c r="C51" s="308"/>
      <c r="D51" s="113">
        <v>8.0604197299826232</v>
      </c>
      <c r="E51" s="115">
        <v>603</v>
      </c>
      <c r="F51" s="114">
        <v>670</v>
      </c>
      <c r="G51" s="114">
        <v>726</v>
      </c>
      <c r="H51" s="114">
        <v>703</v>
      </c>
      <c r="I51" s="140">
        <v>624</v>
      </c>
      <c r="J51" s="115">
        <v>-21</v>
      </c>
      <c r="K51" s="116">
        <v>-3.3653846153846154</v>
      </c>
    </row>
    <row r="52" spans="1:11" ht="14.1" customHeight="1" x14ac:dyDescent="0.2">
      <c r="A52" s="306">
        <v>71</v>
      </c>
      <c r="B52" s="307" t="s">
        <v>276</v>
      </c>
      <c r="C52" s="308"/>
      <c r="D52" s="113">
        <v>17.297152787060554</v>
      </c>
      <c r="E52" s="115">
        <v>1294</v>
      </c>
      <c r="F52" s="114">
        <v>1305</v>
      </c>
      <c r="G52" s="114">
        <v>1271</v>
      </c>
      <c r="H52" s="114">
        <v>1264</v>
      </c>
      <c r="I52" s="140">
        <v>1239</v>
      </c>
      <c r="J52" s="115">
        <v>55</v>
      </c>
      <c r="K52" s="116">
        <v>4.4390637610976595</v>
      </c>
    </row>
    <row r="53" spans="1:11" ht="14.1" customHeight="1" x14ac:dyDescent="0.2">
      <c r="A53" s="306" t="s">
        <v>277</v>
      </c>
      <c r="B53" s="307" t="s">
        <v>278</v>
      </c>
      <c r="C53" s="308"/>
      <c r="D53" s="113">
        <v>1.7511027937441519</v>
      </c>
      <c r="E53" s="115">
        <v>131</v>
      </c>
      <c r="F53" s="114">
        <v>130</v>
      </c>
      <c r="G53" s="114">
        <v>125</v>
      </c>
      <c r="H53" s="114">
        <v>126</v>
      </c>
      <c r="I53" s="140">
        <v>131</v>
      </c>
      <c r="J53" s="115">
        <v>0</v>
      </c>
      <c r="K53" s="116">
        <v>0</v>
      </c>
    </row>
    <row r="54" spans="1:11" ht="14.1" customHeight="1" x14ac:dyDescent="0.2">
      <c r="A54" s="306" t="s">
        <v>279</v>
      </c>
      <c r="B54" s="307" t="s">
        <v>280</v>
      </c>
      <c r="C54" s="308"/>
      <c r="D54" s="113">
        <v>14.703916588691351</v>
      </c>
      <c r="E54" s="115">
        <v>1100</v>
      </c>
      <c r="F54" s="114">
        <v>1118</v>
      </c>
      <c r="G54" s="114">
        <v>1090</v>
      </c>
      <c r="H54" s="114">
        <v>1076</v>
      </c>
      <c r="I54" s="140">
        <v>1045</v>
      </c>
      <c r="J54" s="115">
        <v>55</v>
      </c>
      <c r="K54" s="116">
        <v>5.2631578947368425</v>
      </c>
    </row>
    <row r="55" spans="1:11" ht="14.1" customHeight="1" x14ac:dyDescent="0.2">
      <c r="A55" s="306">
        <v>72</v>
      </c>
      <c r="B55" s="307" t="s">
        <v>281</v>
      </c>
      <c r="C55" s="308"/>
      <c r="D55" s="113">
        <v>2.218954685202513</v>
      </c>
      <c r="E55" s="115">
        <v>166</v>
      </c>
      <c r="F55" s="114">
        <v>165</v>
      </c>
      <c r="G55" s="114">
        <v>158</v>
      </c>
      <c r="H55" s="114">
        <v>153</v>
      </c>
      <c r="I55" s="140">
        <v>154</v>
      </c>
      <c r="J55" s="115">
        <v>12</v>
      </c>
      <c r="K55" s="116">
        <v>7.7922077922077921</v>
      </c>
    </row>
    <row r="56" spans="1:11" ht="14.1" customHeight="1" x14ac:dyDescent="0.2">
      <c r="A56" s="306" t="s">
        <v>282</v>
      </c>
      <c r="B56" s="307" t="s">
        <v>283</v>
      </c>
      <c r="C56" s="308"/>
      <c r="D56" s="113">
        <v>0.17377355968453415</v>
      </c>
      <c r="E56" s="115">
        <v>13</v>
      </c>
      <c r="F56" s="114">
        <v>13</v>
      </c>
      <c r="G56" s="114">
        <v>13</v>
      </c>
      <c r="H56" s="114">
        <v>11</v>
      </c>
      <c r="I56" s="140">
        <v>10</v>
      </c>
      <c r="J56" s="115">
        <v>3</v>
      </c>
      <c r="K56" s="116">
        <v>30</v>
      </c>
    </row>
    <row r="57" spans="1:11" ht="14.1" customHeight="1" x14ac:dyDescent="0.2">
      <c r="A57" s="306" t="s">
        <v>284</v>
      </c>
      <c r="B57" s="307" t="s">
        <v>285</v>
      </c>
      <c r="C57" s="308"/>
      <c r="D57" s="113">
        <v>1.8313059751370138</v>
      </c>
      <c r="E57" s="115">
        <v>137</v>
      </c>
      <c r="F57" s="114">
        <v>134</v>
      </c>
      <c r="G57" s="114">
        <v>130</v>
      </c>
      <c r="H57" s="114">
        <v>126</v>
      </c>
      <c r="I57" s="140">
        <v>130</v>
      </c>
      <c r="J57" s="115">
        <v>7</v>
      </c>
      <c r="K57" s="116">
        <v>5.384615384615385</v>
      </c>
    </row>
    <row r="58" spans="1:11" ht="14.1" customHeight="1" x14ac:dyDescent="0.2">
      <c r="A58" s="306">
        <v>73</v>
      </c>
      <c r="B58" s="307" t="s">
        <v>286</v>
      </c>
      <c r="C58" s="308"/>
      <c r="D58" s="113">
        <v>0.60152386044646433</v>
      </c>
      <c r="E58" s="115">
        <v>45</v>
      </c>
      <c r="F58" s="114">
        <v>48</v>
      </c>
      <c r="G58" s="114">
        <v>51</v>
      </c>
      <c r="H58" s="114">
        <v>55</v>
      </c>
      <c r="I58" s="140">
        <v>44</v>
      </c>
      <c r="J58" s="115">
        <v>1</v>
      </c>
      <c r="K58" s="116">
        <v>2.2727272727272729</v>
      </c>
    </row>
    <row r="59" spans="1:11" ht="14.1" customHeight="1" x14ac:dyDescent="0.2">
      <c r="A59" s="306" t="s">
        <v>287</v>
      </c>
      <c r="B59" s="307" t="s">
        <v>288</v>
      </c>
      <c r="C59" s="308"/>
      <c r="D59" s="113">
        <v>0.36091431626787862</v>
      </c>
      <c r="E59" s="115">
        <v>27</v>
      </c>
      <c r="F59" s="114">
        <v>30</v>
      </c>
      <c r="G59" s="114">
        <v>33</v>
      </c>
      <c r="H59" s="114">
        <v>34</v>
      </c>
      <c r="I59" s="140">
        <v>26</v>
      </c>
      <c r="J59" s="115">
        <v>1</v>
      </c>
      <c r="K59" s="116">
        <v>3.8461538461538463</v>
      </c>
    </row>
    <row r="60" spans="1:11" ht="14.1" customHeight="1" x14ac:dyDescent="0.2">
      <c r="A60" s="306">
        <v>81</v>
      </c>
      <c r="B60" s="307" t="s">
        <v>289</v>
      </c>
      <c r="C60" s="308"/>
      <c r="D60" s="113">
        <v>2.7536425611549258</v>
      </c>
      <c r="E60" s="115">
        <v>206</v>
      </c>
      <c r="F60" s="114">
        <v>208</v>
      </c>
      <c r="G60" s="114">
        <v>199</v>
      </c>
      <c r="H60" s="114">
        <v>192</v>
      </c>
      <c r="I60" s="140">
        <v>189</v>
      </c>
      <c r="J60" s="115">
        <v>17</v>
      </c>
      <c r="K60" s="116">
        <v>8.9947089947089953</v>
      </c>
    </row>
    <row r="61" spans="1:11" ht="14.1" customHeight="1" x14ac:dyDescent="0.2">
      <c r="A61" s="306" t="s">
        <v>290</v>
      </c>
      <c r="B61" s="307" t="s">
        <v>291</v>
      </c>
      <c r="C61" s="308"/>
      <c r="D61" s="113">
        <v>0.65499264804170565</v>
      </c>
      <c r="E61" s="115">
        <v>49</v>
      </c>
      <c r="F61" s="114">
        <v>46</v>
      </c>
      <c r="G61" s="114">
        <v>46</v>
      </c>
      <c r="H61" s="114">
        <v>44</v>
      </c>
      <c r="I61" s="140">
        <v>42</v>
      </c>
      <c r="J61" s="115">
        <v>7</v>
      </c>
      <c r="K61" s="116">
        <v>16.666666666666668</v>
      </c>
    </row>
    <row r="62" spans="1:11" ht="14.1" customHeight="1" x14ac:dyDescent="0.2">
      <c r="A62" s="306" t="s">
        <v>292</v>
      </c>
      <c r="B62" s="307" t="s">
        <v>293</v>
      </c>
      <c r="C62" s="308"/>
      <c r="D62" s="113">
        <v>1.3233524929822216</v>
      </c>
      <c r="E62" s="115">
        <v>99</v>
      </c>
      <c r="F62" s="114">
        <v>104</v>
      </c>
      <c r="G62" s="114">
        <v>101</v>
      </c>
      <c r="H62" s="114">
        <v>96</v>
      </c>
      <c r="I62" s="140">
        <v>101</v>
      </c>
      <c r="J62" s="115">
        <v>-2</v>
      </c>
      <c r="K62" s="116">
        <v>-1.9801980198019802</v>
      </c>
    </row>
    <row r="63" spans="1:11" ht="14.1" customHeight="1" x14ac:dyDescent="0.2">
      <c r="A63" s="306"/>
      <c r="B63" s="307" t="s">
        <v>294</v>
      </c>
      <c r="C63" s="308"/>
      <c r="D63" s="113">
        <v>0.98917257051196361</v>
      </c>
      <c r="E63" s="115">
        <v>74</v>
      </c>
      <c r="F63" s="114">
        <v>80</v>
      </c>
      <c r="G63" s="114">
        <v>77</v>
      </c>
      <c r="H63" s="114">
        <v>74</v>
      </c>
      <c r="I63" s="140">
        <v>79</v>
      </c>
      <c r="J63" s="115">
        <v>-5</v>
      </c>
      <c r="K63" s="116">
        <v>-6.3291139240506329</v>
      </c>
    </row>
    <row r="64" spans="1:11" ht="14.1" customHeight="1" x14ac:dyDescent="0.2">
      <c r="A64" s="306" t="s">
        <v>295</v>
      </c>
      <c r="B64" s="307" t="s">
        <v>296</v>
      </c>
      <c r="C64" s="308"/>
      <c r="D64" s="113">
        <v>0.14703916588691351</v>
      </c>
      <c r="E64" s="115">
        <v>11</v>
      </c>
      <c r="F64" s="114">
        <v>11</v>
      </c>
      <c r="G64" s="114">
        <v>10</v>
      </c>
      <c r="H64" s="114">
        <v>10</v>
      </c>
      <c r="I64" s="140">
        <v>6</v>
      </c>
      <c r="J64" s="115">
        <v>5</v>
      </c>
      <c r="K64" s="116">
        <v>83.333333333333329</v>
      </c>
    </row>
    <row r="65" spans="1:11" ht="14.1" customHeight="1" x14ac:dyDescent="0.2">
      <c r="A65" s="306" t="s">
        <v>297</v>
      </c>
      <c r="B65" s="307" t="s">
        <v>298</v>
      </c>
      <c r="C65" s="308"/>
      <c r="D65" s="113">
        <v>0.36091431626787862</v>
      </c>
      <c r="E65" s="115">
        <v>27</v>
      </c>
      <c r="F65" s="114">
        <v>27</v>
      </c>
      <c r="G65" s="114">
        <v>21</v>
      </c>
      <c r="H65" s="114">
        <v>19</v>
      </c>
      <c r="I65" s="140">
        <v>21</v>
      </c>
      <c r="J65" s="115">
        <v>6</v>
      </c>
      <c r="K65" s="116">
        <v>28.571428571428573</v>
      </c>
    </row>
    <row r="66" spans="1:11" ht="14.1" customHeight="1" x14ac:dyDescent="0.2">
      <c r="A66" s="306">
        <v>82</v>
      </c>
      <c r="B66" s="307" t="s">
        <v>299</v>
      </c>
      <c r="C66" s="308"/>
      <c r="D66" s="113">
        <v>1.4837588557679455</v>
      </c>
      <c r="E66" s="115">
        <v>111</v>
      </c>
      <c r="F66" s="114">
        <v>115</v>
      </c>
      <c r="G66" s="114">
        <v>102</v>
      </c>
      <c r="H66" s="114">
        <v>109</v>
      </c>
      <c r="I66" s="140">
        <v>108</v>
      </c>
      <c r="J66" s="115">
        <v>3</v>
      </c>
      <c r="K66" s="116">
        <v>2.7777777777777777</v>
      </c>
    </row>
    <row r="67" spans="1:11" ht="14.1" customHeight="1" x14ac:dyDescent="0.2">
      <c r="A67" s="306" t="s">
        <v>300</v>
      </c>
      <c r="B67" s="307" t="s">
        <v>301</v>
      </c>
      <c r="C67" s="308"/>
      <c r="D67" s="113">
        <v>0.62825825424408499</v>
      </c>
      <c r="E67" s="115">
        <v>47</v>
      </c>
      <c r="F67" s="114">
        <v>50</v>
      </c>
      <c r="G67" s="114">
        <v>47</v>
      </c>
      <c r="H67" s="114">
        <v>49</v>
      </c>
      <c r="I67" s="140">
        <v>50</v>
      </c>
      <c r="J67" s="115">
        <v>-3</v>
      </c>
      <c r="K67" s="116">
        <v>-6</v>
      </c>
    </row>
    <row r="68" spans="1:11" ht="14.1" customHeight="1" x14ac:dyDescent="0.2">
      <c r="A68" s="306" t="s">
        <v>302</v>
      </c>
      <c r="B68" s="307" t="s">
        <v>303</v>
      </c>
      <c r="C68" s="308"/>
      <c r="D68" s="113">
        <v>0.30744552867263736</v>
      </c>
      <c r="E68" s="115">
        <v>23</v>
      </c>
      <c r="F68" s="114">
        <v>24</v>
      </c>
      <c r="G68" s="114">
        <v>19</v>
      </c>
      <c r="H68" s="114">
        <v>19</v>
      </c>
      <c r="I68" s="140">
        <v>19</v>
      </c>
      <c r="J68" s="115">
        <v>4</v>
      </c>
      <c r="K68" s="116">
        <v>21.05263157894737</v>
      </c>
    </row>
    <row r="69" spans="1:11" ht="14.1" customHeight="1" x14ac:dyDescent="0.2">
      <c r="A69" s="306">
        <v>83</v>
      </c>
      <c r="B69" s="307" t="s">
        <v>304</v>
      </c>
      <c r="C69" s="308"/>
      <c r="D69" s="113">
        <v>1.9649779441251169</v>
      </c>
      <c r="E69" s="115">
        <v>147</v>
      </c>
      <c r="F69" s="114">
        <v>142</v>
      </c>
      <c r="G69" s="114">
        <v>148</v>
      </c>
      <c r="H69" s="114">
        <v>153</v>
      </c>
      <c r="I69" s="140">
        <v>143</v>
      </c>
      <c r="J69" s="115">
        <v>4</v>
      </c>
      <c r="K69" s="116">
        <v>2.7972027972027971</v>
      </c>
    </row>
    <row r="70" spans="1:11" ht="14.1" customHeight="1" x14ac:dyDescent="0.2">
      <c r="A70" s="306" t="s">
        <v>305</v>
      </c>
      <c r="B70" s="307" t="s">
        <v>306</v>
      </c>
      <c r="C70" s="308"/>
      <c r="D70" s="113">
        <v>1.2832509022857908</v>
      </c>
      <c r="E70" s="115">
        <v>96</v>
      </c>
      <c r="F70" s="114">
        <v>94</v>
      </c>
      <c r="G70" s="114">
        <v>98</v>
      </c>
      <c r="H70" s="114">
        <v>101</v>
      </c>
      <c r="I70" s="140">
        <v>92</v>
      </c>
      <c r="J70" s="115">
        <v>4</v>
      </c>
      <c r="K70" s="116">
        <v>4.3478260869565215</v>
      </c>
    </row>
    <row r="71" spans="1:11" ht="14.1" customHeight="1" x14ac:dyDescent="0.2">
      <c r="A71" s="306"/>
      <c r="B71" s="307" t="s">
        <v>307</v>
      </c>
      <c r="C71" s="308"/>
      <c r="D71" s="113">
        <v>0.64162545114289538</v>
      </c>
      <c r="E71" s="115">
        <v>48</v>
      </c>
      <c r="F71" s="114">
        <v>51</v>
      </c>
      <c r="G71" s="114">
        <v>58</v>
      </c>
      <c r="H71" s="114">
        <v>64</v>
      </c>
      <c r="I71" s="140">
        <v>45</v>
      </c>
      <c r="J71" s="115">
        <v>3</v>
      </c>
      <c r="K71" s="116">
        <v>6.666666666666667</v>
      </c>
    </row>
    <row r="72" spans="1:11" ht="14.1" customHeight="1" x14ac:dyDescent="0.2">
      <c r="A72" s="306">
        <v>84</v>
      </c>
      <c r="B72" s="307" t="s">
        <v>308</v>
      </c>
      <c r="C72" s="308"/>
      <c r="D72" s="113">
        <v>0.86886779842267081</v>
      </c>
      <c r="E72" s="115">
        <v>65</v>
      </c>
      <c r="F72" s="114">
        <v>60</v>
      </c>
      <c r="G72" s="114">
        <v>58</v>
      </c>
      <c r="H72" s="114">
        <v>66</v>
      </c>
      <c r="I72" s="140">
        <v>61</v>
      </c>
      <c r="J72" s="115">
        <v>4</v>
      </c>
      <c r="K72" s="116">
        <v>6.557377049180328</v>
      </c>
    </row>
    <row r="73" spans="1:11" ht="14.1" customHeight="1" x14ac:dyDescent="0.2">
      <c r="A73" s="306" t="s">
        <v>309</v>
      </c>
      <c r="B73" s="307" t="s">
        <v>310</v>
      </c>
      <c r="C73" s="308"/>
      <c r="D73" s="113">
        <v>0.17377355968453415</v>
      </c>
      <c r="E73" s="115">
        <v>13</v>
      </c>
      <c r="F73" s="114">
        <v>13</v>
      </c>
      <c r="G73" s="114">
        <v>9</v>
      </c>
      <c r="H73" s="114">
        <v>8</v>
      </c>
      <c r="I73" s="140">
        <v>7</v>
      </c>
      <c r="J73" s="115">
        <v>6</v>
      </c>
      <c r="K73" s="116">
        <v>85.714285714285708</v>
      </c>
    </row>
    <row r="74" spans="1:11" ht="14.1" customHeight="1" x14ac:dyDescent="0.2">
      <c r="A74" s="306" t="s">
        <v>311</v>
      </c>
      <c r="B74" s="307" t="s">
        <v>312</v>
      </c>
      <c r="C74" s="308"/>
      <c r="D74" s="113" t="s">
        <v>513</v>
      </c>
      <c r="E74" s="115" t="s">
        <v>513</v>
      </c>
      <c r="F74" s="114" t="s">
        <v>513</v>
      </c>
      <c r="G74" s="114" t="s">
        <v>513</v>
      </c>
      <c r="H74" s="114">
        <v>4</v>
      </c>
      <c r="I74" s="140">
        <v>3</v>
      </c>
      <c r="J74" s="115" t="s">
        <v>513</v>
      </c>
      <c r="K74" s="116" t="s">
        <v>513</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v>
      </c>
      <c r="E76" s="115">
        <v>0</v>
      </c>
      <c r="F76" s="114">
        <v>0</v>
      </c>
      <c r="G76" s="114" t="s">
        <v>513</v>
      </c>
      <c r="H76" s="114" t="s">
        <v>513</v>
      </c>
      <c r="I76" s="140" t="s">
        <v>513</v>
      </c>
      <c r="J76" s="115" t="s">
        <v>513</v>
      </c>
      <c r="K76" s="116" t="s">
        <v>513</v>
      </c>
    </row>
    <row r="77" spans="1:11" ht="14.1" customHeight="1" x14ac:dyDescent="0.2">
      <c r="A77" s="306">
        <v>92</v>
      </c>
      <c r="B77" s="307" t="s">
        <v>316</v>
      </c>
      <c r="C77" s="308"/>
      <c r="D77" s="113">
        <v>0.30744552867263736</v>
      </c>
      <c r="E77" s="115">
        <v>23</v>
      </c>
      <c r="F77" s="114">
        <v>20</v>
      </c>
      <c r="G77" s="114">
        <v>17</v>
      </c>
      <c r="H77" s="114">
        <v>16</v>
      </c>
      <c r="I77" s="140">
        <v>18</v>
      </c>
      <c r="J77" s="115">
        <v>5</v>
      </c>
      <c r="K77" s="116">
        <v>27.777777777777779</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v>0.82876620772623977</v>
      </c>
      <c r="E79" s="115">
        <v>62</v>
      </c>
      <c r="F79" s="114">
        <v>72</v>
      </c>
      <c r="G79" s="114">
        <v>73</v>
      </c>
      <c r="H79" s="114">
        <v>73</v>
      </c>
      <c r="I79" s="140">
        <v>66</v>
      </c>
      <c r="J79" s="115">
        <v>-4</v>
      </c>
      <c r="K79" s="116">
        <v>-6.0606060606060606</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2.4328298355834783</v>
      </c>
      <c r="E81" s="143">
        <v>182</v>
      </c>
      <c r="F81" s="144">
        <v>195</v>
      </c>
      <c r="G81" s="144">
        <v>188</v>
      </c>
      <c r="H81" s="144">
        <v>194</v>
      </c>
      <c r="I81" s="145">
        <v>186</v>
      </c>
      <c r="J81" s="143">
        <v>-4</v>
      </c>
      <c r="K81" s="146">
        <v>-2.150537634408602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5470</v>
      </c>
      <c r="G12" s="536">
        <v>4163</v>
      </c>
      <c r="H12" s="536">
        <v>5780</v>
      </c>
      <c r="I12" s="536">
        <v>4839</v>
      </c>
      <c r="J12" s="537">
        <v>5778</v>
      </c>
      <c r="K12" s="538">
        <v>-308</v>
      </c>
      <c r="L12" s="349">
        <v>-5.3305642090688821</v>
      </c>
    </row>
    <row r="13" spans="1:17" s="110" customFormat="1" ht="15" customHeight="1" x14ac:dyDescent="0.2">
      <c r="A13" s="350" t="s">
        <v>344</v>
      </c>
      <c r="B13" s="351" t="s">
        <v>345</v>
      </c>
      <c r="C13" s="347"/>
      <c r="D13" s="347"/>
      <c r="E13" s="348"/>
      <c r="F13" s="536">
        <v>3611</v>
      </c>
      <c r="G13" s="536">
        <v>2436</v>
      </c>
      <c r="H13" s="536">
        <v>3451</v>
      </c>
      <c r="I13" s="536">
        <v>2905</v>
      </c>
      <c r="J13" s="537">
        <v>3472</v>
      </c>
      <c r="K13" s="538">
        <v>139</v>
      </c>
      <c r="L13" s="349">
        <v>4.0034562211981566</v>
      </c>
    </row>
    <row r="14" spans="1:17" s="110" customFormat="1" ht="22.5" customHeight="1" x14ac:dyDescent="0.2">
      <c r="A14" s="350"/>
      <c r="B14" s="351" t="s">
        <v>346</v>
      </c>
      <c r="C14" s="347"/>
      <c r="D14" s="347"/>
      <c r="E14" s="348"/>
      <c r="F14" s="536">
        <v>1859</v>
      </c>
      <c r="G14" s="536">
        <v>1727</v>
      </c>
      <c r="H14" s="536">
        <v>2329</v>
      </c>
      <c r="I14" s="536">
        <v>1934</v>
      </c>
      <c r="J14" s="537">
        <v>2306</v>
      </c>
      <c r="K14" s="538">
        <v>-447</v>
      </c>
      <c r="L14" s="349">
        <v>-19.384215091066782</v>
      </c>
    </row>
    <row r="15" spans="1:17" s="110" customFormat="1" ht="15" customHeight="1" x14ac:dyDescent="0.2">
      <c r="A15" s="350" t="s">
        <v>347</v>
      </c>
      <c r="B15" s="351" t="s">
        <v>108</v>
      </c>
      <c r="C15" s="347"/>
      <c r="D15" s="347"/>
      <c r="E15" s="348"/>
      <c r="F15" s="536">
        <v>942</v>
      </c>
      <c r="G15" s="536">
        <v>939</v>
      </c>
      <c r="H15" s="536">
        <v>1967</v>
      </c>
      <c r="I15" s="536">
        <v>1000</v>
      </c>
      <c r="J15" s="537">
        <v>1046</v>
      </c>
      <c r="K15" s="538">
        <v>-104</v>
      </c>
      <c r="L15" s="349">
        <v>-9.9426386233269604</v>
      </c>
    </row>
    <row r="16" spans="1:17" s="110" customFormat="1" ht="15" customHeight="1" x14ac:dyDescent="0.2">
      <c r="A16" s="350"/>
      <c r="B16" s="351" t="s">
        <v>109</v>
      </c>
      <c r="C16" s="347"/>
      <c r="D16" s="347"/>
      <c r="E16" s="348"/>
      <c r="F16" s="536">
        <v>3846</v>
      </c>
      <c r="G16" s="536">
        <v>2809</v>
      </c>
      <c r="H16" s="536">
        <v>3373</v>
      </c>
      <c r="I16" s="536">
        <v>3283</v>
      </c>
      <c r="J16" s="537">
        <v>4060</v>
      </c>
      <c r="K16" s="538">
        <v>-214</v>
      </c>
      <c r="L16" s="349">
        <v>-5.2709359605911326</v>
      </c>
    </row>
    <row r="17" spans="1:12" s="110" customFormat="1" ht="15" customHeight="1" x14ac:dyDescent="0.2">
      <c r="A17" s="350"/>
      <c r="B17" s="351" t="s">
        <v>110</v>
      </c>
      <c r="C17" s="347"/>
      <c r="D17" s="347"/>
      <c r="E17" s="348"/>
      <c r="F17" s="536">
        <v>619</v>
      </c>
      <c r="G17" s="536">
        <v>375</v>
      </c>
      <c r="H17" s="536">
        <v>399</v>
      </c>
      <c r="I17" s="536">
        <v>524</v>
      </c>
      <c r="J17" s="537">
        <v>634</v>
      </c>
      <c r="K17" s="538">
        <v>-15</v>
      </c>
      <c r="L17" s="349">
        <v>-2.3659305993690851</v>
      </c>
    </row>
    <row r="18" spans="1:12" s="110" customFormat="1" ht="15" customHeight="1" x14ac:dyDescent="0.2">
      <c r="A18" s="350"/>
      <c r="B18" s="351" t="s">
        <v>111</v>
      </c>
      <c r="C18" s="347"/>
      <c r="D18" s="347"/>
      <c r="E18" s="348"/>
      <c r="F18" s="536">
        <v>63</v>
      </c>
      <c r="G18" s="536">
        <v>40</v>
      </c>
      <c r="H18" s="536">
        <v>41</v>
      </c>
      <c r="I18" s="536">
        <v>32</v>
      </c>
      <c r="J18" s="537">
        <v>38</v>
      </c>
      <c r="K18" s="538">
        <v>25</v>
      </c>
      <c r="L18" s="349">
        <v>65.78947368421052</v>
      </c>
    </row>
    <row r="19" spans="1:12" s="110" customFormat="1" ht="15" customHeight="1" x14ac:dyDescent="0.2">
      <c r="A19" s="118" t="s">
        <v>113</v>
      </c>
      <c r="B19" s="119" t="s">
        <v>181</v>
      </c>
      <c r="C19" s="347"/>
      <c r="D19" s="347"/>
      <c r="E19" s="348"/>
      <c r="F19" s="536">
        <v>4048</v>
      </c>
      <c r="G19" s="536">
        <v>2927</v>
      </c>
      <c r="H19" s="536">
        <v>4303</v>
      </c>
      <c r="I19" s="536">
        <v>3309</v>
      </c>
      <c r="J19" s="537">
        <v>4142</v>
      </c>
      <c r="K19" s="538">
        <v>-94</v>
      </c>
      <c r="L19" s="349">
        <v>-2.2694350555287301</v>
      </c>
    </row>
    <row r="20" spans="1:12" s="110" customFormat="1" ht="15" customHeight="1" x14ac:dyDescent="0.2">
      <c r="A20" s="118"/>
      <c r="B20" s="119" t="s">
        <v>182</v>
      </c>
      <c r="C20" s="347"/>
      <c r="D20" s="347"/>
      <c r="E20" s="348"/>
      <c r="F20" s="536">
        <v>1422</v>
      </c>
      <c r="G20" s="536">
        <v>1236</v>
      </c>
      <c r="H20" s="536">
        <v>1477</v>
      </c>
      <c r="I20" s="536">
        <v>1530</v>
      </c>
      <c r="J20" s="537">
        <v>1636</v>
      </c>
      <c r="K20" s="538">
        <v>-214</v>
      </c>
      <c r="L20" s="349">
        <v>-13.080684596577017</v>
      </c>
    </row>
    <row r="21" spans="1:12" s="110" customFormat="1" ht="15" customHeight="1" x14ac:dyDescent="0.2">
      <c r="A21" s="118" t="s">
        <v>113</v>
      </c>
      <c r="B21" s="119" t="s">
        <v>116</v>
      </c>
      <c r="C21" s="347"/>
      <c r="D21" s="347"/>
      <c r="E21" s="348"/>
      <c r="F21" s="536">
        <v>3834</v>
      </c>
      <c r="G21" s="536">
        <v>2784</v>
      </c>
      <c r="H21" s="536">
        <v>4103</v>
      </c>
      <c r="I21" s="536">
        <v>3411</v>
      </c>
      <c r="J21" s="537">
        <v>4228</v>
      </c>
      <c r="K21" s="538">
        <v>-394</v>
      </c>
      <c r="L21" s="349">
        <v>-9.3188268684957425</v>
      </c>
    </row>
    <row r="22" spans="1:12" s="110" customFormat="1" ht="15" customHeight="1" x14ac:dyDescent="0.2">
      <c r="A22" s="118"/>
      <c r="B22" s="119" t="s">
        <v>117</v>
      </c>
      <c r="C22" s="347"/>
      <c r="D22" s="347"/>
      <c r="E22" s="348"/>
      <c r="F22" s="536">
        <v>1629</v>
      </c>
      <c r="G22" s="536">
        <v>1374</v>
      </c>
      <c r="H22" s="536">
        <v>1667</v>
      </c>
      <c r="I22" s="536">
        <v>1418</v>
      </c>
      <c r="J22" s="537">
        <v>1542</v>
      </c>
      <c r="K22" s="538">
        <v>87</v>
      </c>
      <c r="L22" s="349">
        <v>5.6420233463035023</v>
      </c>
    </row>
    <row r="23" spans="1:12" s="110" customFormat="1" ht="15" customHeight="1" x14ac:dyDescent="0.2">
      <c r="A23" s="352" t="s">
        <v>347</v>
      </c>
      <c r="B23" s="353" t="s">
        <v>193</v>
      </c>
      <c r="C23" s="354"/>
      <c r="D23" s="354"/>
      <c r="E23" s="355"/>
      <c r="F23" s="539">
        <v>59</v>
      </c>
      <c r="G23" s="539">
        <v>167</v>
      </c>
      <c r="H23" s="539">
        <v>712</v>
      </c>
      <c r="I23" s="539">
        <v>43</v>
      </c>
      <c r="J23" s="540">
        <v>99</v>
      </c>
      <c r="K23" s="541">
        <v>-40</v>
      </c>
      <c r="L23" s="356">
        <v>-40.404040404040401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37.200000000000003</v>
      </c>
      <c r="G25" s="542">
        <v>45.3</v>
      </c>
      <c r="H25" s="542">
        <v>47.3</v>
      </c>
      <c r="I25" s="542">
        <v>40.299999999999997</v>
      </c>
      <c r="J25" s="542">
        <v>38</v>
      </c>
      <c r="K25" s="543" t="s">
        <v>349</v>
      </c>
      <c r="L25" s="364">
        <v>-0.79999999999999716</v>
      </c>
    </row>
    <row r="26" spans="1:12" s="110" customFormat="1" ht="15" customHeight="1" x14ac:dyDescent="0.2">
      <c r="A26" s="365" t="s">
        <v>105</v>
      </c>
      <c r="B26" s="366" t="s">
        <v>345</v>
      </c>
      <c r="C26" s="362"/>
      <c r="D26" s="362"/>
      <c r="E26" s="363"/>
      <c r="F26" s="542">
        <v>34.6</v>
      </c>
      <c r="G26" s="542">
        <v>44.2</v>
      </c>
      <c r="H26" s="542">
        <v>43.4</v>
      </c>
      <c r="I26" s="542">
        <v>38.6</v>
      </c>
      <c r="J26" s="544">
        <v>38.200000000000003</v>
      </c>
      <c r="K26" s="543" t="s">
        <v>349</v>
      </c>
      <c r="L26" s="364">
        <v>-3.6000000000000014</v>
      </c>
    </row>
    <row r="27" spans="1:12" s="110" customFormat="1" ht="15" customHeight="1" x14ac:dyDescent="0.2">
      <c r="A27" s="365"/>
      <c r="B27" s="366" t="s">
        <v>346</v>
      </c>
      <c r="C27" s="362"/>
      <c r="D27" s="362"/>
      <c r="E27" s="363"/>
      <c r="F27" s="542">
        <v>42.3</v>
      </c>
      <c r="G27" s="542">
        <v>46.9</v>
      </c>
      <c r="H27" s="542">
        <v>52.8</v>
      </c>
      <c r="I27" s="542">
        <v>42.9</v>
      </c>
      <c r="J27" s="542">
        <v>37.700000000000003</v>
      </c>
      <c r="K27" s="543" t="s">
        <v>349</v>
      </c>
      <c r="L27" s="364">
        <v>4.5999999999999943</v>
      </c>
    </row>
    <row r="28" spans="1:12" s="110" customFormat="1" ht="15" customHeight="1" x14ac:dyDescent="0.2">
      <c r="A28" s="365" t="s">
        <v>113</v>
      </c>
      <c r="B28" s="366" t="s">
        <v>108</v>
      </c>
      <c r="C28" s="362"/>
      <c r="D28" s="362"/>
      <c r="E28" s="363"/>
      <c r="F28" s="542">
        <v>53.2</v>
      </c>
      <c r="G28" s="542">
        <v>57.5</v>
      </c>
      <c r="H28" s="542">
        <v>62.4</v>
      </c>
      <c r="I28" s="542">
        <v>56</v>
      </c>
      <c r="J28" s="542">
        <v>54.1</v>
      </c>
      <c r="K28" s="543" t="s">
        <v>349</v>
      </c>
      <c r="L28" s="364">
        <v>-0.89999999999999858</v>
      </c>
    </row>
    <row r="29" spans="1:12" s="110" customFormat="1" ht="11.25" x14ac:dyDescent="0.2">
      <c r="A29" s="365"/>
      <c r="B29" s="366" t="s">
        <v>109</v>
      </c>
      <c r="C29" s="362"/>
      <c r="D29" s="362"/>
      <c r="E29" s="363"/>
      <c r="F29" s="542">
        <v>35.299999999999997</v>
      </c>
      <c r="G29" s="542">
        <v>43.8</v>
      </c>
      <c r="H29" s="542">
        <v>43.1</v>
      </c>
      <c r="I29" s="542">
        <v>37.5</v>
      </c>
      <c r="J29" s="544">
        <v>35.9</v>
      </c>
      <c r="K29" s="543" t="s">
        <v>349</v>
      </c>
      <c r="L29" s="364">
        <v>-0.60000000000000142</v>
      </c>
    </row>
    <row r="30" spans="1:12" s="110" customFormat="1" ht="15" customHeight="1" x14ac:dyDescent="0.2">
      <c r="A30" s="365"/>
      <c r="B30" s="366" t="s">
        <v>110</v>
      </c>
      <c r="C30" s="362"/>
      <c r="D30" s="362"/>
      <c r="E30" s="363"/>
      <c r="F30" s="542">
        <v>28.3</v>
      </c>
      <c r="G30" s="542">
        <v>31.7</v>
      </c>
      <c r="H30" s="542">
        <v>36.4</v>
      </c>
      <c r="I30" s="542">
        <v>29.3</v>
      </c>
      <c r="J30" s="542">
        <v>26.3</v>
      </c>
      <c r="K30" s="543" t="s">
        <v>349</v>
      </c>
      <c r="L30" s="364">
        <v>2</v>
      </c>
    </row>
    <row r="31" spans="1:12" s="110" customFormat="1" ht="15" customHeight="1" x14ac:dyDescent="0.2">
      <c r="A31" s="365"/>
      <c r="B31" s="366" t="s">
        <v>111</v>
      </c>
      <c r="C31" s="362"/>
      <c r="D31" s="362"/>
      <c r="E31" s="363"/>
      <c r="F31" s="542">
        <v>19</v>
      </c>
      <c r="G31" s="542">
        <v>42.5</v>
      </c>
      <c r="H31" s="542">
        <v>36.6</v>
      </c>
      <c r="I31" s="542">
        <v>34.4</v>
      </c>
      <c r="J31" s="542">
        <v>55.3</v>
      </c>
      <c r="K31" s="543" t="s">
        <v>349</v>
      </c>
      <c r="L31" s="364">
        <v>-36.299999999999997</v>
      </c>
    </row>
    <row r="32" spans="1:12" s="110" customFormat="1" ht="15" customHeight="1" x14ac:dyDescent="0.2">
      <c r="A32" s="367" t="s">
        <v>113</v>
      </c>
      <c r="B32" s="368" t="s">
        <v>181</v>
      </c>
      <c r="C32" s="362"/>
      <c r="D32" s="362"/>
      <c r="E32" s="363"/>
      <c r="F32" s="542">
        <v>37.1</v>
      </c>
      <c r="G32" s="542">
        <v>46.4</v>
      </c>
      <c r="H32" s="542">
        <v>48.1</v>
      </c>
      <c r="I32" s="542">
        <v>39.1</v>
      </c>
      <c r="J32" s="544">
        <v>37.799999999999997</v>
      </c>
      <c r="K32" s="543" t="s">
        <v>349</v>
      </c>
      <c r="L32" s="364">
        <v>-0.69999999999999574</v>
      </c>
    </row>
    <row r="33" spans="1:12" s="110" customFormat="1" ht="15" customHeight="1" x14ac:dyDescent="0.2">
      <c r="A33" s="367"/>
      <c r="B33" s="368" t="s">
        <v>182</v>
      </c>
      <c r="C33" s="362"/>
      <c r="D33" s="362"/>
      <c r="E33" s="363"/>
      <c r="F33" s="542">
        <v>37.299999999999997</v>
      </c>
      <c r="G33" s="542">
        <v>42.8</v>
      </c>
      <c r="H33" s="542">
        <v>45.3</v>
      </c>
      <c r="I33" s="542">
        <v>42.9</v>
      </c>
      <c r="J33" s="542">
        <v>38.4</v>
      </c>
      <c r="K33" s="543" t="s">
        <v>349</v>
      </c>
      <c r="L33" s="364">
        <v>-1.1000000000000014</v>
      </c>
    </row>
    <row r="34" spans="1:12" s="369" customFormat="1" ht="15" customHeight="1" x14ac:dyDescent="0.2">
      <c r="A34" s="367" t="s">
        <v>113</v>
      </c>
      <c r="B34" s="368" t="s">
        <v>116</v>
      </c>
      <c r="C34" s="362"/>
      <c r="D34" s="362"/>
      <c r="E34" s="363"/>
      <c r="F34" s="542">
        <v>30.6</v>
      </c>
      <c r="G34" s="542">
        <v>36.799999999999997</v>
      </c>
      <c r="H34" s="542">
        <v>39.4</v>
      </c>
      <c r="I34" s="542">
        <v>35.4</v>
      </c>
      <c r="J34" s="542">
        <v>32.9</v>
      </c>
      <c r="K34" s="543" t="s">
        <v>349</v>
      </c>
      <c r="L34" s="364">
        <v>-2.2999999999999972</v>
      </c>
    </row>
    <row r="35" spans="1:12" s="369" customFormat="1" ht="11.25" x14ac:dyDescent="0.2">
      <c r="A35" s="370"/>
      <c r="B35" s="371" t="s">
        <v>117</v>
      </c>
      <c r="C35" s="372"/>
      <c r="D35" s="372"/>
      <c r="E35" s="373"/>
      <c r="F35" s="545">
        <v>52.6</v>
      </c>
      <c r="G35" s="545">
        <v>61.9</v>
      </c>
      <c r="H35" s="545">
        <v>64.2</v>
      </c>
      <c r="I35" s="545">
        <v>52.2</v>
      </c>
      <c r="J35" s="546">
        <v>51.9</v>
      </c>
      <c r="K35" s="547" t="s">
        <v>349</v>
      </c>
      <c r="L35" s="374">
        <v>0.70000000000000284</v>
      </c>
    </row>
    <row r="36" spans="1:12" s="369" customFormat="1" ht="15.95" customHeight="1" x14ac:dyDescent="0.2">
      <c r="A36" s="375" t="s">
        <v>350</v>
      </c>
      <c r="B36" s="376"/>
      <c r="C36" s="377"/>
      <c r="D36" s="376"/>
      <c r="E36" s="378"/>
      <c r="F36" s="548">
        <v>5395</v>
      </c>
      <c r="G36" s="548">
        <v>3975</v>
      </c>
      <c r="H36" s="548">
        <v>4998</v>
      </c>
      <c r="I36" s="548">
        <v>4776</v>
      </c>
      <c r="J36" s="548">
        <v>5645</v>
      </c>
      <c r="K36" s="549">
        <v>-250</v>
      </c>
      <c r="L36" s="380">
        <v>-4.4286979627989371</v>
      </c>
    </row>
    <row r="37" spans="1:12" s="369" customFormat="1" ht="15.95" customHeight="1" x14ac:dyDescent="0.2">
      <c r="A37" s="381"/>
      <c r="B37" s="382" t="s">
        <v>113</v>
      </c>
      <c r="C37" s="382" t="s">
        <v>351</v>
      </c>
      <c r="D37" s="382"/>
      <c r="E37" s="383"/>
      <c r="F37" s="548">
        <v>2007</v>
      </c>
      <c r="G37" s="548">
        <v>1801</v>
      </c>
      <c r="H37" s="548">
        <v>2364</v>
      </c>
      <c r="I37" s="548">
        <v>1925</v>
      </c>
      <c r="J37" s="548">
        <v>2146</v>
      </c>
      <c r="K37" s="549">
        <v>-139</v>
      </c>
      <c r="L37" s="380">
        <v>-6.4771668219944081</v>
      </c>
    </row>
    <row r="38" spans="1:12" s="369" customFormat="1" ht="15.95" customHeight="1" x14ac:dyDescent="0.2">
      <c r="A38" s="381"/>
      <c r="B38" s="384" t="s">
        <v>105</v>
      </c>
      <c r="C38" s="384" t="s">
        <v>106</v>
      </c>
      <c r="D38" s="385"/>
      <c r="E38" s="383"/>
      <c r="F38" s="548">
        <v>3568</v>
      </c>
      <c r="G38" s="548">
        <v>2360</v>
      </c>
      <c r="H38" s="548">
        <v>2936</v>
      </c>
      <c r="I38" s="548">
        <v>2877</v>
      </c>
      <c r="J38" s="550">
        <v>3405</v>
      </c>
      <c r="K38" s="549">
        <v>163</v>
      </c>
      <c r="L38" s="380">
        <v>4.7870778267254037</v>
      </c>
    </row>
    <row r="39" spans="1:12" s="369" customFormat="1" ht="15.95" customHeight="1" x14ac:dyDescent="0.2">
      <c r="A39" s="381"/>
      <c r="B39" s="385"/>
      <c r="C39" s="382" t="s">
        <v>352</v>
      </c>
      <c r="D39" s="385"/>
      <c r="E39" s="383"/>
      <c r="F39" s="548">
        <v>1235</v>
      </c>
      <c r="G39" s="548">
        <v>1043</v>
      </c>
      <c r="H39" s="548">
        <v>1275</v>
      </c>
      <c r="I39" s="548">
        <v>1111</v>
      </c>
      <c r="J39" s="548">
        <v>1301</v>
      </c>
      <c r="K39" s="549">
        <v>-66</v>
      </c>
      <c r="L39" s="380">
        <v>-5.073020753266718</v>
      </c>
    </row>
    <row r="40" spans="1:12" s="369" customFormat="1" ht="15.95" customHeight="1" x14ac:dyDescent="0.2">
      <c r="A40" s="381"/>
      <c r="B40" s="384"/>
      <c r="C40" s="384" t="s">
        <v>107</v>
      </c>
      <c r="D40" s="385"/>
      <c r="E40" s="383"/>
      <c r="F40" s="548">
        <v>1827</v>
      </c>
      <c r="G40" s="548">
        <v>1615</v>
      </c>
      <c r="H40" s="548">
        <v>2062</v>
      </c>
      <c r="I40" s="548">
        <v>1899</v>
      </c>
      <c r="J40" s="548">
        <v>2240</v>
      </c>
      <c r="K40" s="549">
        <v>-413</v>
      </c>
      <c r="L40" s="380">
        <v>-18.4375</v>
      </c>
    </row>
    <row r="41" spans="1:12" s="369" customFormat="1" ht="24" customHeight="1" x14ac:dyDescent="0.2">
      <c r="A41" s="381"/>
      <c r="B41" s="385"/>
      <c r="C41" s="382" t="s">
        <v>352</v>
      </c>
      <c r="D41" s="385"/>
      <c r="E41" s="383"/>
      <c r="F41" s="548">
        <v>772</v>
      </c>
      <c r="G41" s="548">
        <v>758</v>
      </c>
      <c r="H41" s="548">
        <v>1089</v>
      </c>
      <c r="I41" s="548">
        <v>814</v>
      </c>
      <c r="J41" s="550">
        <v>845</v>
      </c>
      <c r="K41" s="549">
        <v>-73</v>
      </c>
      <c r="L41" s="380">
        <v>-8.6390532544378704</v>
      </c>
    </row>
    <row r="42" spans="1:12" s="110" customFormat="1" ht="15" customHeight="1" x14ac:dyDescent="0.2">
      <c r="A42" s="381"/>
      <c r="B42" s="384" t="s">
        <v>113</v>
      </c>
      <c r="C42" s="384" t="s">
        <v>353</v>
      </c>
      <c r="D42" s="385"/>
      <c r="E42" s="383"/>
      <c r="F42" s="548">
        <v>876</v>
      </c>
      <c r="G42" s="548">
        <v>772</v>
      </c>
      <c r="H42" s="548">
        <v>1236</v>
      </c>
      <c r="I42" s="548">
        <v>953</v>
      </c>
      <c r="J42" s="548">
        <v>940</v>
      </c>
      <c r="K42" s="549">
        <v>-64</v>
      </c>
      <c r="L42" s="380">
        <v>-6.8085106382978724</v>
      </c>
    </row>
    <row r="43" spans="1:12" s="110" customFormat="1" ht="15" customHeight="1" x14ac:dyDescent="0.2">
      <c r="A43" s="381"/>
      <c r="B43" s="385"/>
      <c r="C43" s="382" t="s">
        <v>352</v>
      </c>
      <c r="D43" s="385"/>
      <c r="E43" s="383"/>
      <c r="F43" s="548">
        <v>466</v>
      </c>
      <c r="G43" s="548">
        <v>444</v>
      </c>
      <c r="H43" s="548">
        <v>771</v>
      </c>
      <c r="I43" s="548">
        <v>534</v>
      </c>
      <c r="J43" s="548">
        <v>509</v>
      </c>
      <c r="K43" s="549">
        <v>-43</v>
      </c>
      <c r="L43" s="380">
        <v>-8.4479371316306491</v>
      </c>
    </row>
    <row r="44" spans="1:12" s="110" customFormat="1" ht="15" customHeight="1" x14ac:dyDescent="0.2">
      <c r="A44" s="381"/>
      <c r="B44" s="384"/>
      <c r="C44" s="366" t="s">
        <v>109</v>
      </c>
      <c r="D44" s="385"/>
      <c r="E44" s="383"/>
      <c r="F44" s="548">
        <v>3837</v>
      </c>
      <c r="G44" s="548">
        <v>2788</v>
      </c>
      <c r="H44" s="548">
        <v>3323</v>
      </c>
      <c r="I44" s="548">
        <v>3268</v>
      </c>
      <c r="J44" s="550">
        <v>4036</v>
      </c>
      <c r="K44" s="549">
        <v>-199</v>
      </c>
      <c r="L44" s="380">
        <v>-4.9306243805748267</v>
      </c>
    </row>
    <row r="45" spans="1:12" s="110" customFormat="1" ht="15" customHeight="1" x14ac:dyDescent="0.2">
      <c r="A45" s="381"/>
      <c r="B45" s="385"/>
      <c r="C45" s="382" t="s">
        <v>352</v>
      </c>
      <c r="D45" s="385"/>
      <c r="E45" s="383"/>
      <c r="F45" s="548">
        <v>1354</v>
      </c>
      <c r="G45" s="548">
        <v>1221</v>
      </c>
      <c r="H45" s="548">
        <v>1433</v>
      </c>
      <c r="I45" s="548">
        <v>1227</v>
      </c>
      <c r="J45" s="548">
        <v>1450</v>
      </c>
      <c r="K45" s="549">
        <v>-96</v>
      </c>
      <c r="L45" s="380">
        <v>-6.6206896551724137</v>
      </c>
    </row>
    <row r="46" spans="1:12" s="110" customFormat="1" ht="15" customHeight="1" x14ac:dyDescent="0.2">
      <c r="A46" s="381"/>
      <c r="B46" s="384"/>
      <c r="C46" s="366" t="s">
        <v>110</v>
      </c>
      <c r="D46" s="385"/>
      <c r="E46" s="383"/>
      <c r="F46" s="548">
        <v>619</v>
      </c>
      <c r="G46" s="548">
        <v>375</v>
      </c>
      <c r="H46" s="548">
        <v>398</v>
      </c>
      <c r="I46" s="548">
        <v>523</v>
      </c>
      <c r="J46" s="548">
        <v>631</v>
      </c>
      <c r="K46" s="549">
        <v>-12</v>
      </c>
      <c r="L46" s="380">
        <v>-1.9017432646592709</v>
      </c>
    </row>
    <row r="47" spans="1:12" s="110" customFormat="1" ht="15" customHeight="1" x14ac:dyDescent="0.2">
      <c r="A47" s="381"/>
      <c r="B47" s="385"/>
      <c r="C47" s="382" t="s">
        <v>352</v>
      </c>
      <c r="D47" s="385"/>
      <c r="E47" s="383"/>
      <c r="F47" s="548">
        <v>175</v>
      </c>
      <c r="G47" s="548">
        <v>119</v>
      </c>
      <c r="H47" s="548">
        <v>145</v>
      </c>
      <c r="I47" s="548">
        <v>153</v>
      </c>
      <c r="J47" s="550">
        <v>166</v>
      </c>
      <c r="K47" s="549">
        <v>9</v>
      </c>
      <c r="L47" s="380">
        <v>5.4216867469879517</v>
      </c>
    </row>
    <row r="48" spans="1:12" s="110" customFormat="1" ht="15" customHeight="1" x14ac:dyDescent="0.2">
      <c r="A48" s="381"/>
      <c r="B48" s="385"/>
      <c r="C48" s="366" t="s">
        <v>111</v>
      </c>
      <c r="D48" s="386"/>
      <c r="E48" s="387"/>
      <c r="F48" s="548">
        <v>63</v>
      </c>
      <c r="G48" s="548">
        <v>40</v>
      </c>
      <c r="H48" s="548">
        <v>41</v>
      </c>
      <c r="I48" s="548">
        <v>32</v>
      </c>
      <c r="J48" s="548">
        <v>38</v>
      </c>
      <c r="K48" s="549">
        <v>25</v>
      </c>
      <c r="L48" s="380">
        <v>65.78947368421052</v>
      </c>
    </row>
    <row r="49" spans="1:12" s="110" customFormat="1" ht="15" customHeight="1" x14ac:dyDescent="0.2">
      <c r="A49" s="381"/>
      <c r="B49" s="385"/>
      <c r="C49" s="382" t="s">
        <v>352</v>
      </c>
      <c r="D49" s="385"/>
      <c r="E49" s="383"/>
      <c r="F49" s="548">
        <v>12</v>
      </c>
      <c r="G49" s="548">
        <v>17</v>
      </c>
      <c r="H49" s="548">
        <v>15</v>
      </c>
      <c r="I49" s="548">
        <v>11</v>
      </c>
      <c r="J49" s="548">
        <v>21</v>
      </c>
      <c r="K49" s="549">
        <v>-9</v>
      </c>
      <c r="L49" s="380">
        <v>-42.857142857142854</v>
      </c>
    </row>
    <row r="50" spans="1:12" s="110" customFormat="1" ht="15" customHeight="1" x14ac:dyDescent="0.2">
      <c r="A50" s="381"/>
      <c r="B50" s="384" t="s">
        <v>113</v>
      </c>
      <c r="C50" s="382" t="s">
        <v>181</v>
      </c>
      <c r="D50" s="385"/>
      <c r="E50" s="383"/>
      <c r="F50" s="548">
        <v>3984</v>
      </c>
      <c r="G50" s="548">
        <v>2752</v>
      </c>
      <c r="H50" s="548">
        <v>3551</v>
      </c>
      <c r="I50" s="548">
        <v>3253</v>
      </c>
      <c r="J50" s="550">
        <v>4019</v>
      </c>
      <c r="K50" s="549">
        <v>-35</v>
      </c>
      <c r="L50" s="380">
        <v>-0.87086339885543662</v>
      </c>
    </row>
    <row r="51" spans="1:12" s="110" customFormat="1" ht="15" customHeight="1" x14ac:dyDescent="0.2">
      <c r="A51" s="381"/>
      <c r="B51" s="385"/>
      <c r="C51" s="382" t="s">
        <v>352</v>
      </c>
      <c r="D51" s="385"/>
      <c r="E51" s="383"/>
      <c r="F51" s="548">
        <v>1480</v>
      </c>
      <c r="G51" s="548">
        <v>1277</v>
      </c>
      <c r="H51" s="548">
        <v>1709</v>
      </c>
      <c r="I51" s="548">
        <v>1272</v>
      </c>
      <c r="J51" s="548">
        <v>1521</v>
      </c>
      <c r="K51" s="549">
        <v>-41</v>
      </c>
      <c r="L51" s="380">
        <v>-2.6955950032873108</v>
      </c>
    </row>
    <row r="52" spans="1:12" s="110" customFormat="1" ht="15" customHeight="1" x14ac:dyDescent="0.2">
      <c r="A52" s="381"/>
      <c r="B52" s="384"/>
      <c r="C52" s="382" t="s">
        <v>182</v>
      </c>
      <c r="D52" s="385"/>
      <c r="E52" s="383"/>
      <c r="F52" s="548">
        <v>1411</v>
      </c>
      <c r="G52" s="548">
        <v>1223</v>
      </c>
      <c r="H52" s="548">
        <v>1447</v>
      </c>
      <c r="I52" s="548">
        <v>1523</v>
      </c>
      <c r="J52" s="548">
        <v>1626</v>
      </c>
      <c r="K52" s="549">
        <v>-215</v>
      </c>
      <c r="L52" s="380">
        <v>-13.222632226322263</v>
      </c>
    </row>
    <row r="53" spans="1:12" s="269" customFormat="1" ht="11.25" customHeight="1" x14ac:dyDescent="0.2">
      <c r="A53" s="381"/>
      <c r="B53" s="385"/>
      <c r="C53" s="382" t="s">
        <v>352</v>
      </c>
      <c r="D53" s="385"/>
      <c r="E53" s="383"/>
      <c r="F53" s="548">
        <v>527</v>
      </c>
      <c r="G53" s="548">
        <v>524</v>
      </c>
      <c r="H53" s="548">
        <v>655</v>
      </c>
      <c r="I53" s="548">
        <v>653</v>
      </c>
      <c r="J53" s="550">
        <v>625</v>
      </c>
      <c r="K53" s="549">
        <v>-98</v>
      </c>
      <c r="L53" s="380">
        <v>-15.68</v>
      </c>
    </row>
    <row r="54" spans="1:12" s="151" customFormat="1" ht="12.75" customHeight="1" x14ac:dyDescent="0.2">
      <c r="A54" s="381"/>
      <c r="B54" s="384" t="s">
        <v>113</v>
      </c>
      <c r="C54" s="384" t="s">
        <v>116</v>
      </c>
      <c r="D54" s="385"/>
      <c r="E54" s="383"/>
      <c r="F54" s="548">
        <v>3768</v>
      </c>
      <c r="G54" s="548">
        <v>2613</v>
      </c>
      <c r="H54" s="548">
        <v>3384</v>
      </c>
      <c r="I54" s="548">
        <v>3357</v>
      </c>
      <c r="J54" s="548">
        <v>4108</v>
      </c>
      <c r="K54" s="549">
        <v>-340</v>
      </c>
      <c r="L54" s="380">
        <v>-8.2765335929892885</v>
      </c>
    </row>
    <row r="55" spans="1:12" ht="11.25" x14ac:dyDescent="0.2">
      <c r="A55" s="381"/>
      <c r="B55" s="385"/>
      <c r="C55" s="382" t="s">
        <v>352</v>
      </c>
      <c r="D55" s="385"/>
      <c r="E55" s="383"/>
      <c r="F55" s="548">
        <v>1153</v>
      </c>
      <c r="G55" s="548">
        <v>961</v>
      </c>
      <c r="H55" s="548">
        <v>1332</v>
      </c>
      <c r="I55" s="548">
        <v>1188</v>
      </c>
      <c r="J55" s="548">
        <v>1352</v>
      </c>
      <c r="K55" s="549">
        <v>-199</v>
      </c>
      <c r="L55" s="380">
        <v>-14.718934911242604</v>
      </c>
    </row>
    <row r="56" spans="1:12" ht="14.25" customHeight="1" x14ac:dyDescent="0.2">
      <c r="A56" s="381"/>
      <c r="B56" s="385"/>
      <c r="C56" s="384" t="s">
        <v>117</v>
      </c>
      <c r="D56" s="385"/>
      <c r="E56" s="383"/>
      <c r="F56" s="548">
        <v>1621</v>
      </c>
      <c r="G56" s="548">
        <v>1357</v>
      </c>
      <c r="H56" s="548">
        <v>1604</v>
      </c>
      <c r="I56" s="548">
        <v>1409</v>
      </c>
      <c r="J56" s="548">
        <v>1529</v>
      </c>
      <c r="K56" s="549">
        <v>92</v>
      </c>
      <c r="L56" s="380">
        <v>6.0170045781556576</v>
      </c>
    </row>
    <row r="57" spans="1:12" ht="18.75" customHeight="1" x14ac:dyDescent="0.2">
      <c r="A57" s="388"/>
      <c r="B57" s="389"/>
      <c r="C57" s="390" t="s">
        <v>352</v>
      </c>
      <c r="D57" s="389"/>
      <c r="E57" s="391"/>
      <c r="F57" s="551">
        <v>853</v>
      </c>
      <c r="G57" s="552">
        <v>840</v>
      </c>
      <c r="H57" s="552">
        <v>1030</v>
      </c>
      <c r="I57" s="552">
        <v>735</v>
      </c>
      <c r="J57" s="552">
        <v>794</v>
      </c>
      <c r="K57" s="553">
        <f t="shared" ref="K57" si="0">IF(OR(F57=".",J57=".")=TRUE,".",IF(OR(F57="*",J57="*")=TRUE,"*",IF(AND(F57="-",J57="-")=TRUE,"-",IF(AND(ISNUMBER(J57),ISNUMBER(F57))=TRUE,IF(F57-J57=0,0,F57-J57),IF(ISNUMBER(F57)=TRUE,F57,-J57)))))</f>
        <v>59</v>
      </c>
      <c r="L57" s="392">
        <f t="shared" ref="L57" si="1">IF(K57 =".",".",IF(K57 ="*","*",IF(K57="-","-",IF(K57=0,0,IF(OR(J57="-",J57=".",F57="-",F57=".")=TRUE,"X",IF(J57=0,"0,0",IF(ABS(K57*100/J57)&gt;250,".X",(K57*100/J57))))))))</f>
        <v>7.430730478589421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5470</v>
      </c>
      <c r="E11" s="114">
        <v>4163</v>
      </c>
      <c r="F11" s="114">
        <v>5780</v>
      </c>
      <c r="G11" s="114">
        <v>4839</v>
      </c>
      <c r="H11" s="140">
        <v>5778</v>
      </c>
      <c r="I11" s="115">
        <v>-308</v>
      </c>
      <c r="J11" s="116">
        <v>-5.3305642090688821</v>
      </c>
    </row>
    <row r="12" spans="1:15" s="110" customFormat="1" ht="24.95" customHeight="1" x14ac:dyDescent="0.2">
      <c r="A12" s="193" t="s">
        <v>132</v>
      </c>
      <c r="B12" s="194" t="s">
        <v>133</v>
      </c>
      <c r="C12" s="113">
        <v>3.5466179159049358</v>
      </c>
      <c r="D12" s="115">
        <v>194</v>
      </c>
      <c r="E12" s="114">
        <v>64</v>
      </c>
      <c r="F12" s="114">
        <v>194</v>
      </c>
      <c r="G12" s="114">
        <v>192</v>
      </c>
      <c r="H12" s="140">
        <v>244</v>
      </c>
      <c r="I12" s="115">
        <v>-50</v>
      </c>
      <c r="J12" s="116">
        <v>-20.491803278688526</v>
      </c>
    </row>
    <row r="13" spans="1:15" s="110" customFormat="1" ht="24.95" customHeight="1" x14ac:dyDescent="0.2">
      <c r="A13" s="193" t="s">
        <v>134</v>
      </c>
      <c r="B13" s="199" t="s">
        <v>214</v>
      </c>
      <c r="C13" s="113">
        <v>2.4314442413162705</v>
      </c>
      <c r="D13" s="115">
        <v>133</v>
      </c>
      <c r="E13" s="114">
        <v>43</v>
      </c>
      <c r="F13" s="114">
        <v>57</v>
      </c>
      <c r="G13" s="114">
        <v>43</v>
      </c>
      <c r="H13" s="140">
        <v>58</v>
      </c>
      <c r="I13" s="115">
        <v>75</v>
      </c>
      <c r="J13" s="116">
        <v>129.31034482758622</v>
      </c>
    </row>
    <row r="14" spans="1:15" s="287" customFormat="1" ht="24.95" customHeight="1" x14ac:dyDescent="0.2">
      <c r="A14" s="193" t="s">
        <v>215</v>
      </c>
      <c r="B14" s="199" t="s">
        <v>137</v>
      </c>
      <c r="C14" s="113">
        <v>14.771480804387568</v>
      </c>
      <c r="D14" s="115">
        <v>808</v>
      </c>
      <c r="E14" s="114">
        <v>423</v>
      </c>
      <c r="F14" s="114">
        <v>825</v>
      </c>
      <c r="G14" s="114">
        <v>655</v>
      </c>
      <c r="H14" s="140">
        <v>801</v>
      </c>
      <c r="I14" s="115">
        <v>7</v>
      </c>
      <c r="J14" s="116">
        <v>0.87390761548064921</v>
      </c>
      <c r="K14" s="110"/>
      <c r="L14" s="110"/>
      <c r="M14" s="110"/>
      <c r="N14" s="110"/>
      <c r="O14" s="110"/>
    </row>
    <row r="15" spans="1:15" s="110" customFormat="1" ht="24.95" customHeight="1" x14ac:dyDescent="0.2">
      <c r="A15" s="193" t="s">
        <v>216</v>
      </c>
      <c r="B15" s="199" t="s">
        <v>217</v>
      </c>
      <c r="C15" s="113">
        <v>2.6873857404021937</v>
      </c>
      <c r="D15" s="115">
        <v>147</v>
      </c>
      <c r="E15" s="114">
        <v>108</v>
      </c>
      <c r="F15" s="114">
        <v>159</v>
      </c>
      <c r="G15" s="114">
        <v>240</v>
      </c>
      <c r="H15" s="140">
        <v>194</v>
      </c>
      <c r="I15" s="115">
        <v>-47</v>
      </c>
      <c r="J15" s="116">
        <v>-24.226804123711339</v>
      </c>
    </row>
    <row r="16" spans="1:15" s="287" customFormat="1" ht="24.95" customHeight="1" x14ac:dyDescent="0.2">
      <c r="A16" s="193" t="s">
        <v>218</v>
      </c>
      <c r="B16" s="199" t="s">
        <v>141</v>
      </c>
      <c r="C16" s="113">
        <v>8.2815356489945149</v>
      </c>
      <c r="D16" s="115">
        <v>453</v>
      </c>
      <c r="E16" s="114">
        <v>240</v>
      </c>
      <c r="F16" s="114">
        <v>558</v>
      </c>
      <c r="G16" s="114">
        <v>322</v>
      </c>
      <c r="H16" s="140">
        <v>489</v>
      </c>
      <c r="I16" s="115">
        <v>-36</v>
      </c>
      <c r="J16" s="116">
        <v>-7.3619631901840492</v>
      </c>
      <c r="K16" s="110"/>
      <c r="L16" s="110"/>
      <c r="M16" s="110"/>
      <c r="N16" s="110"/>
      <c r="O16" s="110"/>
    </row>
    <row r="17" spans="1:15" s="110" customFormat="1" ht="24.95" customHeight="1" x14ac:dyDescent="0.2">
      <c r="A17" s="193" t="s">
        <v>142</v>
      </c>
      <c r="B17" s="199" t="s">
        <v>220</v>
      </c>
      <c r="C17" s="113">
        <v>3.802559414990859</v>
      </c>
      <c r="D17" s="115">
        <v>208</v>
      </c>
      <c r="E17" s="114">
        <v>75</v>
      </c>
      <c r="F17" s="114">
        <v>108</v>
      </c>
      <c r="G17" s="114">
        <v>93</v>
      </c>
      <c r="H17" s="140">
        <v>118</v>
      </c>
      <c r="I17" s="115">
        <v>90</v>
      </c>
      <c r="J17" s="116">
        <v>76.271186440677965</v>
      </c>
    </row>
    <row r="18" spans="1:15" s="287" customFormat="1" ht="24.95" customHeight="1" x14ac:dyDescent="0.2">
      <c r="A18" s="201" t="s">
        <v>144</v>
      </c>
      <c r="B18" s="202" t="s">
        <v>145</v>
      </c>
      <c r="C18" s="113">
        <v>8.6106032906764174</v>
      </c>
      <c r="D18" s="115">
        <v>471</v>
      </c>
      <c r="E18" s="114">
        <v>225</v>
      </c>
      <c r="F18" s="114">
        <v>421</v>
      </c>
      <c r="G18" s="114">
        <v>350</v>
      </c>
      <c r="H18" s="140">
        <v>396</v>
      </c>
      <c r="I18" s="115">
        <v>75</v>
      </c>
      <c r="J18" s="116">
        <v>18.939393939393938</v>
      </c>
      <c r="K18" s="110"/>
      <c r="L18" s="110"/>
      <c r="M18" s="110"/>
      <c r="N18" s="110"/>
      <c r="O18" s="110"/>
    </row>
    <row r="19" spans="1:15" s="110" customFormat="1" ht="24.95" customHeight="1" x14ac:dyDescent="0.2">
      <c r="A19" s="193" t="s">
        <v>146</v>
      </c>
      <c r="B19" s="199" t="s">
        <v>147</v>
      </c>
      <c r="C19" s="113">
        <v>13.23583180987203</v>
      </c>
      <c r="D19" s="115">
        <v>724</v>
      </c>
      <c r="E19" s="114">
        <v>742</v>
      </c>
      <c r="F19" s="114">
        <v>860</v>
      </c>
      <c r="G19" s="114">
        <v>849</v>
      </c>
      <c r="H19" s="140">
        <v>742</v>
      </c>
      <c r="I19" s="115">
        <v>-18</v>
      </c>
      <c r="J19" s="116">
        <v>-2.4258760107816713</v>
      </c>
    </row>
    <row r="20" spans="1:15" s="287" customFormat="1" ht="24.95" customHeight="1" x14ac:dyDescent="0.2">
      <c r="A20" s="193" t="s">
        <v>148</v>
      </c>
      <c r="B20" s="199" t="s">
        <v>149</v>
      </c>
      <c r="C20" s="113">
        <v>20.073126142595978</v>
      </c>
      <c r="D20" s="115">
        <v>1098</v>
      </c>
      <c r="E20" s="114">
        <v>854</v>
      </c>
      <c r="F20" s="114">
        <v>928</v>
      </c>
      <c r="G20" s="114">
        <v>654</v>
      </c>
      <c r="H20" s="140">
        <v>936</v>
      </c>
      <c r="I20" s="115">
        <v>162</v>
      </c>
      <c r="J20" s="116">
        <v>17.307692307692307</v>
      </c>
      <c r="K20" s="110"/>
      <c r="L20" s="110"/>
      <c r="M20" s="110"/>
      <c r="N20" s="110"/>
      <c r="O20" s="110"/>
    </row>
    <row r="21" spans="1:15" s="110" customFormat="1" ht="24.95" customHeight="1" x14ac:dyDescent="0.2">
      <c r="A21" s="201" t="s">
        <v>150</v>
      </c>
      <c r="B21" s="202" t="s">
        <v>151</v>
      </c>
      <c r="C21" s="113">
        <v>3.5100548446069468</v>
      </c>
      <c r="D21" s="115">
        <v>192</v>
      </c>
      <c r="E21" s="114">
        <v>153</v>
      </c>
      <c r="F21" s="114">
        <v>212</v>
      </c>
      <c r="G21" s="114">
        <v>235</v>
      </c>
      <c r="H21" s="140">
        <v>224</v>
      </c>
      <c r="I21" s="115">
        <v>-32</v>
      </c>
      <c r="J21" s="116">
        <v>-14.285714285714286</v>
      </c>
    </row>
    <row r="22" spans="1:15" s="110" customFormat="1" ht="24.95" customHeight="1" x14ac:dyDescent="0.2">
      <c r="A22" s="201" t="s">
        <v>152</v>
      </c>
      <c r="B22" s="199" t="s">
        <v>153</v>
      </c>
      <c r="C22" s="113">
        <v>0.47531992687385738</v>
      </c>
      <c r="D22" s="115">
        <v>26</v>
      </c>
      <c r="E22" s="114">
        <v>15</v>
      </c>
      <c r="F22" s="114">
        <v>14</v>
      </c>
      <c r="G22" s="114">
        <v>10</v>
      </c>
      <c r="H22" s="140">
        <v>22</v>
      </c>
      <c r="I22" s="115">
        <v>4</v>
      </c>
      <c r="J22" s="116">
        <v>18.181818181818183</v>
      </c>
    </row>
    <row r="23" spans="1:15" s="110" customFormat="1" ht="24.95" customHeight="1" x14ac:dyDescent="0.2">
      <c r="A23" s="193" t="s">
        <v>154</v>
      </c>
      <c r="B23" s="199" t="s">
        <v>155</v>
      </c>
      <c r="C23" s="113">
        <v>0.47531992687385738</v>
      </c>
      <c r="D23" s="115">
        <v>26</v>
      </c>
      <c r="E23" s="114">
        <v>23</v>
      </c>
      <c r="F23" s="114">
        <v>21</v>
      </c>
      <c r="G23" s="114">
        <v>31</v>
      </c>
      <c r="H23" s="140">
        <v>37</v>
      </c>
      <c r="I23" s="115">
        <v>-11</v>
      </c>
      <c r="J23" s="116">
        <v>-29.72972972972973</v>
      </c>
    </row>
    <row r="24" spans="1:15" s="110" customFormat="1" ht="24.95" customHeight="1" x14ac:dyDescent="0.2">
      <c r="A24" s="193" t="s">
        <v>156</v>
      </c>
      <c r="B24" s="199" t="s">
        <v>221</v>
      </c>
      <c r="C24" s="113">
        <v>3.6928702010968921</v>
      </c>
      <c r="D24" s="115">
        <v>202</v>
      </c>
      <c r="E24" s="114">
        <v>142</v>
      </c>
      <c r="F24" s="114">
        <v>186</v>
      </c>
      <c r="G24" s="114">
        <v>207</v>
      </c>
      <c r="H24" s="140">
        <v>214</v>
      </c>
      <c r="I24" s="115">
        <v>-12</v>
      </c>
      <c r="J24" s="116">
        <v>-5.6074766355140184</v>
      </c>
    </row>
    <row r="25" spans="1:15" s="110" customFormat="1" ht="24.95" customHeight="1" x14ac:dyDescent="0.2">
      <c r="A25" s="193" t="s">
        <v>222</v>
      </c>
      <c r="B25" s="204" t="s">
        <v>159</v>
      </c>
      <c r="C25" s="113">
        <v>6.617915904936015</v>
      </c>
      <c r="D25" s="115">
        <v>362</v>
      </c>
      <c r="E25" s="114">
        <v>199</v>
      </c>
      <c r="F25" s="114">
        <v>399</v>
      </c>
      <c r="G25" s="114">
        <v>334</v>
      </c>
      <c r="H25" s="140">
        <v>391</v>
      </c>
      <c r="I25" s="115">
        <v>-29</v>
      </c>
      <c r="J25" s="116">
        <v>-7.4168797953964196</v>
      </c>
    </row>
    <row r="26" spans="1:15" s="110" customFormat="1" ht="24.95" customHeight="1" x14ac:dyDescent="0.2">
      <c r="A26" s="201">
        <v>782.78300000000002</v>
      </c>
      <c r="B26" s="203" t="s">
        <v>160</v>
      </c>
      <c r="C26" s="113">
        <v>9.6160877513711149</v>
      </c>
      <c r="D26" s="115">
        <v>526</v>
      </c>
      <c r="E26" s="114">
        <v>566</v>
      </c>
      <c r="F26" s="114">
        <v>681</v>
      </c>
      <c r="G26" s="114">
        <v>608</v>
      </c>
      <c r="H26" s="140">
        <v>491</v>
      </c>
      <c r="I26" s="115">
        <v>35</v>
      </c>
      <c r="J26" s="116">
        <v>7.1283095723014256</v>
      </c>
    </row>
    <row r="27" spans="1:15" s="110" customFormat="1" ht="24.95" customHeight="1" x14ac:dyDescent="0.2">
      <c r="A27" s="193" t="s">
        <v>161</v>
      </c>
      <c r="B27" s="199" t="s">
        <v>162</v>
      </c>
      <c r="C27" s="113">
        <v>2.3217550274223036</v>
      </c>
      <c r="D27" s="115">
        <v>127</v>
      </c>
      <c r="E27" s="114">
        <v>99</v>
      </c>
      <c r="F27" s="114">
        <v>214</v>
      </c>
      <c r="G27" s="114">
        <v>108</v>
      </c>
      <c r="H27" s="140">
        <v>112</v>
      </c>
      <c r="I27" s="115">
        <v>15</v>
      </c>
      <c r="J27" s="116">
        <v>13.392857142857142</v>
      </c>
    </row>
    <row r="28" spans="1:15" s="110" customFormat="1" ht="24.95" customHeight="1" x14ac:dyDescent="0.2">
      <c r="A28" s="193" t="s">
        <v>163</v>
      </c>
      <c r="B28" s="199" t="s">
        <v>164</v>
      </c>
      <c r="C28" s="113">
        <v>1.7550274223034734</v>
      </c>
      <c r="D28" s="115">
        <v>96</v>
      </c>
      <c r="E28" s="114">
        <v>94</v>
      </c>
      <c r="F28" s="114">
        <v>141</v>
      </c>
      <c r="G28" s="114">
        <v>79</v>
      </c>
      <c r="H28" s="140">
        <v>139</v>
      </c>
      <c r="I28" s="115">
        <v>-43</v>
      </c>
      <c r="J28" s="116">
        <v>-30.935251798561151</v>
      </c>
    </row>
    <row r="29" spans="1:15" s="110" customFormat="1" ht="24.95" customHeight="1" x14ac:dyDescent="0.2">
      <c r="A29" s="193">
        <v>86</v>
      </c>
      <c r="B29" s="199" t="s">
        <v>165</v>
      </c>
      <c r="C29" s="113">
        <v>2.4862888482632539</v>
      </c>
      <c r="D29" s="115">
        <v>136</v>
      </c>
      <c r="E29" s="114">
        <v>158</v>
      </c>
      <c r="F29" s="114">
        <v>122</v>
      </c>
      <c r="G29" s="114">
        <v>115</v>
      </c>
      <c r="H29" s="140">
        <v>641</v>
      </c>
      <c r="I29" s="115">
        <v>-505</v>
      </c>
      <c r="J29" s="116">
        <v>-78.783151326053044</v>
      </c>
    </row>
    <row r="30" spans="1:15" s="110" customFormat="1" ht="24.95" customHeight="1" x14ac:dyDescent="0.2">
      <c r="A30" s="193">
        <v>87.88</v>
      </c>
      <c r="B30" s="204" t="s">
        <v>166</v>
      </c>
      <c r="C30" s="113">
        <v>4.6069469835466181</v>
      </c>
      <c r="D30" s="115">
        <v>252</v>
      </c>
      <c r="E30" s="114">
        <v>276</v>
      </c>
      <c r="F30" s="114">
        <v>351</v>
      </c>
      <c r="G30" s="114">
        <v>241</v>
      </c>
      <c r="H30" s="140">
        <v>220</v>
      </c>
      <c r="I30" s="115">
        <v>32</v>
      </c>
      <c r="J30" s="116">
        <v>14.545454545454545</v>
      </c>
    </row>
    <row r="31" spans="1:15" s="110" customFormat="1" ht="24.95" customHeight="1" x14ac:dyDescent="0.2">
      <c r="A31" s="193" t="s">
        <v>167</v>
      </c>
      <c r="B31" s="199" t="s">
        <v>168</v>
      </c>
      <c r="C31" s="113">
        <v>1.7733089579524679</v>
      </c>
      <c r="D31" s="115">
        <v>97</v>
      </c>
      <c r="E31" s="114">
        <v>87</v>
      </c>
      <c r="F31" s="114">
        <v>154</v>
      </c>
      <c r="G31" s="114">
        <v>128</v>
      </c>
      <c r="H31" s="140">
        <v>110</v>
      </c>
      <c r="I31" s="115">
        <v>-13</v>
      </c>
      <c r="J31" s="116">
        <v>-11.818181818181818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3.5466179159049358</v>
      </c>
      <c r="D34" s="115">
        <v>194</v>
      </c>
      <c r="E34" s="114">
        <v>64</v>
      </c>
      <c r="F34" s="114">
        <v>194</v>
      </c>
      <c r="G34" s="114">
        <v>192</v>
      </c>
      <c r="H34" s="140">
        <v>244</v>
      </c>
      <c r="I34" s="115">
        <v>-50</v>
      </c>
      <c r="J34" s="116">
        <v>-20.491803278688526</v>
      </c>
    </row>
    <row r="35" spans="1:10" s="110" customFormat="1" ht="24.95" customHeight="1" x14ac:dyDescent="0.2">
      <c r="A35" s="292" t="s">
        <v>171</v>
      </c>
      <c r="B35" s="293" t="s">
        <v>172</v>
      </c>
      <c r="C35" s="113">
        <v>25.813528336380255</v>
      </c>
      <c r="D35" s="115">
        <v>1412</v>
      </c>
      <c r="E35" s="114">
        <v>691</v>
      </c>
      <c r="F35" s="114">
        <v>1303</v>
      </c>
      <c r="G35" s="114">
        <v>1048</v>
      </c>
      <c r="H35" s="140">
        <v>1255</v>
      </c>
      <c r="I35" s="115">
        <v>157</v>
      </c>
      <c r="J35" s="116">
        <v>12.509960159362549</v>
      </c>
    </row>
    <row r="36" spans="1:10" s="110" customFormat="1" ht="24.95" customHeight="1" x14ac:dyDescent="0.2">
      <c r="A36" s="294" t="s">
        <v>173</v>
      </c>
      <c r="B36" s="295" t="s">
        <v>174</v>
      </c>
      <c r="C36" s="125">
        <v>70.63985374771481</v>
      </c>
      <c r="D36" s="143">
        <v>3864</v>
      </c>
      <c r="E36" s="144">
        <v>3408</v>
      </c>
      <c r="F36" s="144">
        <v>4283</v>
      </c>
      <c r="G36" s="144">
        <v>3599</v>
      </c>
      <c r="H36" s="145">
        <v>4279</v>
      </c>
      <c r="I36" s="143">
        <v>-415</v>
      </c>
      <c r="J36" s="146">
        <v>-9.6985276933863052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5470</v>
      </c>
      <c r="F11" s="264">
        <v>4163</v>
      </c>
      <c r="G11" s="264">
        <v>5780</v>
      </c>
      <c r="H11" s="264">
        <v>4839</v>
      </c>
      <c r="I11" s="265">
        <v>5778</v>
      </c>
      <c r="J11" s="263">
        <v>-308</v>
      </c>
      <c r="K11" s="266">
        <v>-5.3305642090688821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35.265082266910419</v>
      </c>
      <c r="E13" s="115">
        <v>1929</v>
      </c>
      <c r="F13" s="114">
        <v>1496</v>
      </c>
      <c r="G13" s="114">
        <v>1957</v>
      </c>
      <c r="H13" s="114">
        <v>1639</v>
      </c>
      <c r="I13" s="140">
        <v>1831</v>
      </c>
      <c r="J13" s="115">
        <v>98</v>
      </c>
      <c r="K13" s="116">
        <v>5.3522665210267615</v>
      </c>
    </row>
    <row r="14" spans="1:15" ht="15.95" customHeight="1" x14ac:dyDescent="0.2">
      <c r="A14" s="306" t="s">
        <v>230</v>
      </c>
      <c r="B14" s="307"/>
      <c r="C14" s="308"/>
      <c r="D14" s="113">
        <v>49.890310786106035</v>
      </c>
      <c r="E14" s="115">
        <v>2729</v>
      </c>
      <c r="F14" s="114">
        <v>2066</v>
      </c>
      <c r="G14" s="114">
        <v>3070</v>
      </c>
      <c r="H14" s="114">
        <v>2624</v>
      </c>
      <c r="I14" s="140">
        <v>2940</v>
      </c>
      <c r="J14" s="115">
        <v>-211</v>
      </c>
      <c r="K14" s="116">
        <v>-7.1768707482993195</v>
      </c>
    </row>
    <row r="15" spans="1:15" ht="15.95" customHeight="1" x14ac:dyDescent="0.2">
      <c r="A15" s="306" t="s">
        <v>231</v>
      </c>
      <c r="B15" s="307"/>
      <c r="C15" s="308"/>
      <c r="D15" s="113">
        <v>7.8062157221206583</v>
      </c>
      <c r="E15" s="115">
        <v>427</v>
      </c>
      <c r="F15" s="114">
        <v>288</v>
      </c>
      <c r="G15" s="114">
        <v>354</v>
      </c>
      <c r="H15" s="114">
        <v>318</v>
      </c>
      <c r="I15" s="140">
        <v>443</v>
      </c>
      <c r="J15" s="115">
        <v>-16</v>
      </c>
      <c r="K15" s="116">
        <v>-3.6117381489841986</v>
      </c>
    </row>
    <row r="16" spans="1:15" ht="15.95" customHeight="1" x14ac:dyDescent="0.2">
      <c r="A16" s="306" t="s">
        <v>232</v>
      </c>
      <c r="B16" s="307"/>
      <c r="C16" s="308"/>
      <c r="D16" s="113">
        <v>7.0383912248628882</v>
      </c>
      <c r="E16" s="115">
        <v>385</v>
      </c>
      <c r="F16" s="114">
        <v>309</v>
      </c>
      <c r="G16" s="114">
        <v>373</v>
      </c>
      <c r="H16" s="114">
        <v>258</v>
      </c>
      <c r="I16" s="140">
        <v>564</v>
      </c>
      <c r="J16" s="115">
        <v>-179</v>
      </c>
      <c r="K16" s="116">
        <v>-31.73758865248227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2.5045703839122488</v>
      </c>
      <c r="E18" s="115">
        <v>137</v>
      </c>
      <c r="F18" s="114">
        <v>80</v>
      </c>
      <c r="G18" s="114">
        <v>173</v>
      </c>
      <c r="H18" s="114">
        <v>161</v>
      </c>
      <c r="I18" s="140">
        <v>210</v>
      </c>
      <c r="J18" s="115">
        <v>-73</v>
      </c>
      <c r="K18" s="116">
        <v>-34.761904761904759</v>
      </c>
    </row>
    <row r="19" spans="1:11" ht="14.1" customHeight="1" x14ac:dyDescent="0.2">
      <c r="A19" s="306" t="s">
        <v>235</v>
      </c>
      <c r="B19" s="307" t="s">
        <v>236</v>
      </c>
      <c r="C19" s="308"/>
      <c r="D19" s="113">
        <v>1.4990859232175502</v>
      </c>
      <c r="E19" s="115">
        <v>82</v>
      </c>
      <c r="F19" s="114">
        <v>36</v>
      </c>
      <c r="G19" s="114">
        <v>107</v>
      </c>
      <c r="H19" s="114">
        <v>111</v>
      </c>
      <c r="I19" s="140">
        <v>121</v>
      </c>
      <c r="J19" s="115">
        <v>-39</v>
      </c>
      <c r="K19" s="116">
        <v>-32.231404958677686</v>
      </c>
    </row>
    <row r="20" spans="1:11" ht="14.1" customHeight="1" x14ac:dyDescent="0.2">
      <c r="A20" s="306">
        <v>12</v>
      </c>
      <c r="B20" s="307" t="s">
        <v>237</v>
      </c>
      <c r="C20" s="308"/>
      <c r="D20" s="113">
        <v>2.5045703839122488</v>
      </c>
      <c r="E20" s="115">
        <v>137</v>
      </c>
      <c r="F20" s="114">
        <v>27</v>
      </c>
      <c r="G20" s="114">
        <v>101</v>
      </c>
      <c r="H20" s="114">
        <v>105</v>
      </c>
      <c r="I20" s="140">
        <v>97</v>
      </c>
      <c r="J20" s="115">
        <v>40</v>
      </c>
      <c r="K20" s="116">
        <v>41.237113402061858</v>
      </c>
    </row>
    <row r="21" spans="1:11" ht="14.1" customHeight="1" x14ac:dyDescent="0.2">
      <c r="A21" s="306">
        <v>21</v>
      </c>
      <c r="B21" s="307" t="s">
        <v>238</v>
      </c>
      <c r="C21" s="308"/>
      <c r="D21" s="113">
        <v>0.31078610603290674</v>
      </c>
      <c r="E21" s="115">
        <v>17</v>
      </c>
      <c r="F21" s="114">
        <v>11</v>
      </c>
      <c r="G21" s="114">
        <v>15</v>
      </c>
      <c r="H21" s="114">
        <v>17</v>
      </c>
      <c r="I21" s="140">
        <v>30</v>
      </c>
      <c r="J21" s="115">
        <v>-13</v>
      </c>
      <c r="K21" s="116">
        <v>-43.333333333333336</v>
      </c>
    </row>
    <row r="22" spans="1:11" ht="14.1" customHeight="1" x14ac:dyDescent="0.2">
      <c r="A22" s="306">
        <v>22</v>
      </c>
      <c r="B22" s="307" t="s">
        <v>239</v>
      </c>
      <c r="C22" s="308"/>
      <c r="D22" s="113">
        <v>1.6270566727605118</v>
      </c>
      <c r="E22" s="115">
        <v>89</v>
      </c>
      <c r="F22" s="114">
        <v>52</v>
      </c>
      <c r="G22" s="114">
        <v>96</v>
      </c>
      <c r="H22" s="114">
        <v>64</v>
      </c>
      <c r="I22" s="140">
        <v>93</v>
      </c>
      <c r="J22" s="115">
        <v>-4</v>
      </c>
      <c r="K22" s="116">
        <v>-4.301075268817204</v>
      </c>
    </row>
    <row r="23" spans="1:11" ht="14.1" customHeight="1" x14ac:dyDescent="0.2">
      <c r="A23" s="306">
        <v>23</v>
      </c>
      <c r="B23" s="307" t="s">
        <v>240</v>
      </c>
      <c r="C23" s="308"/>
      <c r="D23" s="113">
        <v>0.63985374771480807</v>
      </c>
      <c r="E23" s="115">
        <v>35</v>
      </c>
      <c r="F23" s="114">
        <v>28</v>
      </c>
      <c r="G23" s="114">
        <v>45</v>
      </c>
      <c r="H23" s="114">
        <v>43</v>
      </c>
      <c r="I23" s="140">
        <v>52</v>
      </c>
      <c r="J23" s="115">
        <v>-17</v>
      </c>
      <c r="K23" s="116">
        <v>-32.692307692307693</v>
      </c>
    </row>
    <row r="24" spans="1:11" ht="14.1" customHeight="1" x14ac:dyDescent="0.2">
      <c r="A24" s="306">
        <v>24</v>
      </c>
      <c r="B24" s="307" t="s">
        <v>241</v>
      </c>
      <c r="C24" s="308"/>
      <c r="D24" s="113">
        <v>3.7294332723948811</v>
      </c>
      <c r="E24" s="115">
        <v>204</v>
      </c>
      <c r="F24" s="114">
        <v>80</v>
      </c>
      <c r="G24" s="114">
        <v>146</v>
      </c>
      <c r="H24" s="114">
        <v>97</v>
      </c>
      <c r="I24" s="140">
        <v>118</v>
      </c>
      <c r="J24" s="115">
        <v>86</v>
      </c>
      <c r="K24" s="116">
        <v>72.881355932203391</v>
      </c>
    </row>
    <row r="25" spans="1:11" ht="14.1" customHeight="1" x14ac:dyDescent="0.2">
      <c r="A25" s="306">
        <v>25</v>
      </c>
      <c r="B25" s="307" t="s">
        <v>242</v>
      </c>
      <c r="C25" s="308"/>
      <c r="D25" s="113">
        <v>6.5082266910420472</v>
      </c>
      <c r="E25" s="115">
        <v>356</v>
      </c>
      <c r="F25" s="114">
        <v>190</v>
      </c>
      <c r="G25" s="114">
        <v>358</v>
      </c>
      <c r="H25" s="114">
        <v>273</v>
      </c>
      <c r="I25" s="140">
        <v>356</v>
      </c>
      <c r="J25" s="115">
        <v>0</v>
      </c>
      <c r="K25" s="116">
        <v>0</v>
      </c>
    </row>
    <row r="26" spans="1:11" ht="14.1" customHeight="1" x14ac:dyDescent="0.2">
      <c r="A26" s="306">
        <v>26</v>
      </c>
      <c r="B26" s="307" t="s">
        <v>243</v>
      </c>
      <c r="C26" s="308"/>
      <c r="D26" s="113">
        <v>2.5776965265082268</v>
      </c>
      <c r="E26" s="115">
        <v>141</v>
      </c>
      <c r="F26" s="114">
        <v>58</v>
      </c>
      <c r="G26" s="114">
        <v>166</v>
      </c>
      <c r="H26" s="114">
        <v>89</v>
      </c>
      <c r="I26" s="140">
        <v>146</v>
      </c>
      <c r="J26" s="115">
        <v>-5</v>
      </c>
      <c r="K26" s="116">
        <v>-3.4246575342465753</v>
      </c>
    </row>
    <row r="27" spans="1:11" ht="14.1" customHeight="1" x14ac:dyDescent="0.2">
      <c r="A27" s="306">
        <v>27</v>
      </c>
      <c r="B27" s="307" t="s">
        <v>244</v>
      </c>
      <c r="C27" s="308"/>
      <c r="D27" s="113">
        <v>2.3034734917733091</v>
      </c>
      <c r="E27" s="115">
        <v>126</v>
      </c>
      <c r="F27" s="114">
        <v>70</v>
      </c>
      <c r="G27" s="114">
        <v>104</v>
      </c>
      <c r="H27" s="114">
        <v>55</v>
      </c>
      <c r="I27" s="140">
        <v>93</v>
      </c>
      <c r="J27" s="115">
        <v>33</v>
      </c>
      <c r="K27" s="116">
        <v>35.483870967741936</v>
      </c>
    </row>
    <row r="28" spans="1:11" ht="14.1" customHeight="1" x14ac:dyDescent="0.2">
      <c r="A28" s="306">
        <v>28</v>
      </c>
      <c r="B28" s="307" t="s">
        <v>245</v>
      </c>
      <c r="C28" s="308"/>
      <c r="D28" s="113">
        <v>0.10968921389396709</v>
      </c>
      <c r="E28" s="115">
        <v>6</v>
      </c>
      <c r="F28" s="114">
        <v>4</v>
      </c>
      <c r="G28" s="114">
        <v>8</v>
      </c>
      <c r="H28" s="114" t="s">
        <v>513</v>
      </c>
      <c r="I28" s="140">
        <v>6</v>
      </c>
      <c r="J28" s="115">
        <v>0</v>
      </c>
      <c r="K28" s="116">
        <v>0</v>
      </c>
    </row>
    <row r="29" spans="1:11" ht="14.1" customHeight="1" x14ac:dyDescent="0.2">
      <c r="A29" s="306">
        <v>29</v>
      </c>
      <c r="B29" s="307" t="s">
        <v>246</v>
      </c>
      <c r="C29" s="308"/>
      <c r="D29" s="113">
        <v>3.0712979890310788</v>
      </c>
      <c r="E29" s="115">
        <v>168</v>
      </c>
      <c r="F29" s="114">
        <v>127</v>
      </c>
      <c r="G29" s="114">
        <v>182</v>
      </c>
      <c r="H29" s="114">
        <v>220</v>
      </c>
      <c r="I29" s="140">
        <v>196</v>
      </c>
      <c r="J29" s="115">
        <v>-28</v>
      </c>
      <c r="K29" s="116">
        <v>-14.285714285714286</v>
      </c>
    </row>
    <row r="30" spans="1:11" ht="14.1" customHeight="1" x14ac:dyDescent="0.2">
      <c r="A30" s="306" t="s">
        <v>247</v>
      </c>
      <c r="B30" s="307" t="s">
        <v>248</v>
      </c>
      <c r="C30" s="308"/>
      <c r="D30" s="113" t="s">
        <v>513</v>
      </c>
      <c r="E30" s="115" t="s">
        <v>513</v>
      </c>
      <c r="F30" s="114">
        <v>54</v>
      </c>
      <c r="G30" s="114">
        <v>87</v>
      </c>
      <c r="H30" s="114">
        <v>123</v>
      </c>
      <c r="I30" s="140">
        <v>61</v>
      </c>
      <c r="J30" s="115" t="s">
        <v>513</v>
      </c>
      <c r="K30" s="116" t="s">
        <v>513</v>
      </c>
    </row>
    <row r="31" spans="1:11" ht="14.1" customHeight="1" x14ac:dyDescent="0.2">
      <c r="A31" s="306" t="s">
        <v>249</v>
      </c>
      <c r="B31" s="307" t="s">
        <v>250</v>
      </c>
      <c r="C31" s="308"/>
      <c r="D31" s="113">
        <v>1.6819012797074955</v>
      </c>
      <c r="E31" s="115">
        <v>92</v>
      </c>
      <c r="F31" s="114">
        <v>69</v>
      </c>
      <c r="G31" s="114">
        <v>95</v>
      </c>
      <c r="H31" s="114" t="s">
        <v>513</v>
      </c>
      <c r="I31" s="140">
        <v>135</v>
      </c>
      <c r="J31" s="115">
        <v>-43</v>
      </c>
      <c r="K31" s="116">
        <v>-31.851851851851851</v>
      </c>
    </row>
    <row r="32" spans="1:11" ht="14.1" customHeight="1" x14ac:dyDescent="0.2">
      <c r="A32" s="306">
        <v>31</v>
      </c>
      <c r="B32" s="307" t="s">
        <v>251</v>
      </c>
      <c r="C32" s="308"/>
      <c r="D32" s="113">
        <v>0.40219378427787933</v>
      </c>
      <c r="E32" s="115">
        <v>22</v>
      </c>
      <c r="F32" s="114">
        <v>20</v>
      </c>
      <c r="G32" s="114">
        <v>31</v>
      </c>
      <c r="H32" s="114">
        <v>30</v>
      </c>
      <c r="I32" s="140">
        <v>30</v>
      </c>
      <c r="J32" s="115">
        <v>-8</v>
      </c>
      <c r="K32" s="116">
        <v>-26.666666666666668</v>
      </c>
    </row>
    <row r="33" spans="1:11" ht="14.1" customHeight="1" x14ac:dyDescent="0.2">
      <c r="A33" s="306">
        <v>32</v>
      </c>
      <c r="B33" s="307" t="s">
        <v>252</v>
      </c>
      <c r="C33" s="308"/>
      <c r="D33" s="113">
        <v>2.83363802559415</v>
      </c>
      <c r="E33" s="115">
        <v>155</v>
      </c>
      <c r="F33" s="114">
        <v>87</v>
      </c>
      <c r="G33" s="114">
        <v>132</v>
      </c>
      <c r="H33" s="114">
        <v>131</v>
      </c>
      <c r="I33" s="140">
        <v>147</v>
      </c>
      <c r="J33" s="115">
        <v>8</v>
      </c>
      <c r="K33" s="116">
        <v>5.4421768707482991</v>
      </c>
    </row>
    <row r="34" spans="1:11" ht="14.1" customHeight="1" x14ac:dyDescent="0.2">
      <c r="A34" s="306">
        <v>33</v>
      </c>
      <c r="B34" s="307" t="s">
        <v>253</v>
      </c>
      <c r="C34" s="308"/>
      <c r="D34" s="113">
        <v>1.6819012797074955</v>
      </c>
      <c r="E34" s="115">
        <v>92</v>
      </c>
      <c r="F34" s="114">
        <v>38</v>
      </c>
      <c r="G34" s="114">
        <v>51</v>
      </c>
      <c r="H34" s="114">
        <v>59</v>
      </c>
      <c r="I34" s="140">
        <v>55</v>
      </c>
      <c r="J34" s="115">
        <v>37</v>
      </c>
      <c r="K34" s="116">
        <v>67.272727272727266</v>
      </c>
    </row>
    <row r="35" spans="1:11" ht="14.1" customHeight="1" x14ac:dyDescent="0.2">
      <c r="A35" s="306">
        <v>34</v>
      </c>
      <c r="B35" s="307" t="s">
        <v>254</v>
      </c>
      <c r="C35" s="308"/>
      <c r="D35" s="113">
        <v>1.9926873857404022</v>
      </c>
      <c r="E35" s="115">
        <v>109</v>
      </c>
      <c r="F35" s="114">
        <v>72</v>
      </c>
      <c r="G35" s="114">
        <v>105</v>
      </c>
      <c r="H35" s="114">
        <v>112</v>
      </c>
      <c r="I35" s="140">
        <v>113</v>
      </c>
      <c r="J35" s="115">
        <v>-4</v>
      </c>
      <c r="K35" s="116">
        <v>-3.5398230088495577</v>
      </c>
    </row>
    <row r="36" spans="1:11" ht="14.1" customHeight="1" x14ac:dyDescent="0.2">
      <c r="A36" s="306">
        <v>41</v>
      </c>
      <c r="B36" s="307" t="s">
        <v>255</v>
      </c>
      <c r="C36" s="308"/>
      <c r="D36" s="113">
        <v>0.45703839122486289</v>
      </c>
      <c r="E36" s="115">
        <v>25</v>
      </c>
      <c r="F36" s="114">
        <v>11</v>
      </c>
      <c r="G36" s="114">
        <v>21</v>
      </c>
      <c r="H36" s="114">
        <v>16</v>
      </c>
      <c r="I36" s="140">
        <v>14</v>
      </c>
      <c r="J36" s="115">
        <v>11</v>
      </c>
      <c r="K36" s="116">
        <v>78.571428571428569</v>
      </c>
    </row>
    <row r="37" spans="1:11" ht="14.1" customHeight="1" x14ac:dyDescent="0.2">
      <c r="A37" s="306">
        <v>42</v>
      </c>
      <c r="B37" s="307" t="s">
        <v>256</v>
      </c>
      <c r="C37" s="308"/>
      <c r="D37" s="113">
        <v>0.12797074954296161</v>
      </c>
      <c r="E37" s="115">
        <v>7</v>
      </c>
      <c r="F37" s="114">
        <v>7</v>
      </c>
      <c r="G37" s="114" t="s">
        <v>513</v>
      </c>
      <c r="H37" s="114" t="s">
        <v>513</v>
      </c>
      <c r="I37" s="140">
        <v>5</v>
      </c>
      <c r="J37" s="115">
        <v>2</v>
      </c>
      <c r="K37" s="116">
        <v>40</v>
      </c>
    </row>
    <row r="38" spans="1:11" ht="14.1" customHeight="1" x14ac:dyDescent="0.2">
      <c r="A38" s="306">
        <v>43</v>
      </c>
      <c r="B38" s="307" t="s">
        <v>257</v>
      </c>
      <c r="C38" s="308"/>
      <c r="D38" s="113">
        <v>0.80438756855575866</v>
      </c>
      <c r="E38" s="115">
        <v>44</v>
      </c>
      <c r="F38" s="114">
        <v>21</v>
      </c>
      <c r="G38" s="114">
        <v>29</v>
      </c>
      <c r="H38" s="114">
        <v>25</v>
      </c>
      <c r="I38" s="140">
        <v>23</v>
      </c>
      <c r="J38" s="115">
        <v>21</v>
      </c>
      <c r="K38" s="116">
        <v>91.304347826086953</v>
      </c>
    </row>
    <row r="39" spans="1:11" ht="14.1" customHeight="1" x14ac:dyDescent="0.2">
      <c r="A39" s="306">
        <v>51</v>
      </c>
      <c r="B39" s="307" t="s">
        <v>258</v>
      </c>
      <c r="C39" s="308"/>
      <c r="D39" s="113">
        <v>20.292504570383912</v>
      </c>
      <c r="E39" s="115">
        <v>1110</v>
      </c>
      <c r="F39" s="114">
        <v>1003</v>
      </c>
      <c r="G39" s="114">
        <v>1197</v>
      </c>
      <c r="H39" s="114">
        <v>872</v>
      </c>
      <c r="I39" s="140">
        <v>1094</v>
      </c>
      <c r="J39" s="115">
        <v>16</v>
      </c>
      <c r="K39" s="116">
        <v>1.4625228519195612</v>
      </c>
    </row>
    <row r="40" spans="1:11" ht="14.1" customHeight="1" x14ac:dyDescent="0.2">
      <c r="A40" s="306" t="s">
        <v>259</v>
      </c>
      <c r="B40" s="307" t="s">
        <v>260</v>
      </c>
      <c r="C40" s="308"/>
      <c r="D40" s="113">
        <v>18.86654478976234</v>
      </c>
      <c r="E40" s="115">
        <v>1032</v>
      </c>
      <c r="F40" s="114">
        <v>950</v>
      </c>
      <c r="G40" s="114">
        <v>1124</v>
      </c>
      <c r="H40" s="114">
        <v>823</v>
      </c>
      <c r="I40" s="140">
        <v>969</v>
      </c>
      <c r="J40" s="115">
        <v>63</v>
      </c>
      <c r="K40" s="116">
        <v>6.5015479876160986</v>
      </c>
    </row>
    <row r="41" spans="1:11" ht="14.1" customHeight="1" x14ac:dyDescent="0.2">
      <c r="A41" s="306"/>
      <c r="B41" s="307" t="s">
        <v>261</v>
      </c>
      <c r="C41" s="308"/>
      <c r="D41" s="113">
        <v>18.555758683729433</v>
      </c>
      <c r="E41" s="115">
        <v>1015</v>
      </c>
      <c r="F41" s="114">
        <v>910</v>
      </c>
      <c r="G41" s="114">
        <v>1059</v>
      </c>
      <c r="H41" s="114">
        <v>807</v>
      </c>
      <c r="I41" s="140">
        <v>940</v>
      </c>
      <c r="J41" s="115">
        <v>75</v>
      </c>
      <c r="K41" s="116">
        <v>7.9787234042553195</v>
      </c>
    </row>
    <row r="42" spans="1:11" ht="14.1" customHeight="1" x14ac:dyDescent="0.2">
      <c r="A42" s="306">
        <v>52</v>
      </c>
      <c r="B42" s="307" t="s">
        <v>262</v>
      </c>
      <c r="C42" s="308"/>
      <c r="D42" s="113">
        <v>8.9579524680073135</v>
      </c>
      <c r="E42" s="115">
        <v>490</v>
      </c>
      <c r="F42" s="114">
        <v>372</v>
      </c>
      <c r="G42" s="114">
        <v>379</v>
      </c>
      <c r="H42" s="114">
        <v>443</v>
      </c>
      <c r="I42" s="140">
        <v>443</v>
      </c>
      <c r="J42" s="115">
        <v>47</v>
      </c>
      <c r="K42" s="116">
        <v>10.609480812641083</v>
      </c>
    </row>
    <row r="43" spans="1:11" ht="14.1" customHeight="1" x14ac:dyDescent="0.2">
      <c r="A43" s="306" t="s">
        <v>263</v>
      </c>
      <c r="B43" s="307" t="s">
        <v>264</v>
      </c>
      <c r="C43" s="308"/>
      <c r="D43" s="113">
        <v>7.8793418647166362</v>
      </c>
      <c r="E43" s="115">
        <v>431</v>
      </c>
      <c r="F43" s="114">
        <v>339</v>
      </c>
      <c r="G43" s="114">
        <v>339</v>
      </c>
      <c r="H43" s="114">
        <v>403</v>
      </c>
      <c r="I43" s="140">
        <v>400</v>
      </c>
      <c r="J43" s="115">
        <v>31</v>
      </c>
      <c r="K43" s="116">
        <v>7.75</v>
      </c>
    </row>
    <row r="44" spans="1:11" ht="14.1" customHeight="1" x14ac:dyDescent="0.2">
      <c r="A44" s="306">
        <v>53</v>
      </c>
      <c r="B44" s="307" t="s">
        <v>265</v>
      </c>
      <c r="C44" s="308"/>
      <c r="D44" s="113">
        <v>1.3711151736745886</v>
      </c>
      <c r="E44" s="115">
        <v>75</v>
      </c>
      <c r="F44" s="114">
        <v>61</v>
      </c>
      <c r="G44" s="114">
        <v>100</v>
      </c>
      <c r="H44" s="114">
        <v>65</v>
      </c>
      <c r="I44" s="140">
        <v>60</v>
      </c>
      <c r="J44" s="115">
        <v>15</v>
      </c>
      <c r="K44" s="116">
        <v>25</v>
      </c>
    </row>
    <row r="45" spans="1:11" ht="14.1" customHeight="1" x14ac:dyDescent="0.2">
      <c r="A45" s="306" t="s">
        <v>266</v>
      </c>
      <c r="B45" s="307" t="s">
        <v>267</v>
      </c>
      <c r="C45" s="308"/>
      <c r="D45" s="113">
        <v>1.3711151736745886</v>
      </c>
      <c r="E45" s="115">
        <v>75</v>
      </c>
      <c r="F45" s="114">
        <v>60</v>
      </c>
      <c r="G45" s="114">
        <v>94</v>
      </c>
      <c r="H45" s="114">
        <v>60</v>
      </c>
      <c r="I45" s="140">
        <v>58</v>
      </c>
      <c r="J45" s="115">
        <v>17</v>
      </c>
      <c r="K45" s="116">
        <v>29.310344827586206</v>
      </c>
    </row>
    <row r="46" spans="1:11" ht="14.1" customHeight="1" x14ac:dyDescent="0.2">
      <c r="A46" s="306">
        <v>54</v>
      </c>
      <c r="B46" s="307" t="s">
        <v>268</v>
      </c>
      <c r="C46" s="308"/>
      <c r="D46" s="113">
        <v>3.1809872029250457</v>
      </c>
      <c r="E46" s="115">
        <v>174</v>
      </c>
      <c r="F46" s="114">
        <v>81</v>
      </c>
      <c r="G46" s="114">
        <v>151</v>
      </c>
      <c r="H46" s="114">
        <v>159</v>
      </c>
      <c r="I46" s="140">
        <v>252</v>
      </c>
      <c r="J46" s="115">
        <v>-78</v>
      </c>
      <c r="K46" s="116">
        <v>-30.952380952380953</v>
      </c>
    </row>
    <row r="47" spans="1:11" ht="14.1" customHeight="1" x14ac:dyDescent="0.2">
      <c r="A47" s="306">
        <v>61</v>
      </c>
      <c r="B47" s="307" t="s">
        <v>269</v>
      </c>
      <c r="C47" s="308"/>
      <c r="D47" s="113">
        <v>2.0840950639853748</v>
      </c>
      <c r="E47" s="115">
        <v>114</v>
      </c>
      <c r="F47" s="114">
        <v>72</v>
      </c>
      <c r="G47" s="114">
        <v>118</v>
      </c>
      <c r="H47" s="114">
        <v>86</v>
      </c>
      <c r="I47" s="140">
        <v>92</v>
      </c>
      <c r="J47" s="115">
        <v>22</v>
      </c>
      <c r="K47" s="116">
        <v>23.913043478260871</v>
      </c>
    </row>
    <row r="48" spans="1:11" ht="14.1" customHeight="1" x14ac:dyDescent="0.2">
      <c r="A48" s="306">
        <v>62</v>
      </c>
      <c r="B48" s="307" t="s">
        <v>270</v>
      </c>
      <c r="C48" s="308"/>
      <c r="D48" s="113">
        <v>5.8683729433272394</v>
      </c>
      <c r="E48" s="115">
        <v>321</v>
      </c>
      <c r="F48" s="114">
        <v>409</v>
      </c>
      <c r="G48" s="114">
        <v>433</v>
      </c>
      <c r="H48" s="114">
        <v>459</v>
      </c>
      <c r="I48" s="140">
        <v>319</v>
      </c>
      <c r="J48" s="115">
        <v>2</v>
      </c>
      <c r="K48" s="116">
        <v>0.62695924764890287</v>
      </c>
    </row>
    <row r="49" spans="1:11" ht="14.1" customHeight="1" x14ac:dyDescent="0.2">
      <c r="A49" s="306">
        <v>63</v>
      </c>
      <c r="B49" s="307" t="s">
        <v>271</v>
      </c>
      <c r="C49" s="308"/>
      <c r="D49" s="113">
        <v>2.2120658135283362</v>
      </c>
      <c r="E49" s="115">
        <v>121</v>
      </c>
      <c r="F49" s="114">
        <v>101</v>
      </c>
      <c r="G49" s="114">
        <v>145</v>
      </c>
      <c r="H49" s="114">
        <v>178</v>
      </c>
      <c r="I49" s="140">
        <v>118</v>
      </c>
      <c r="J49" s="115">
        <v>3</v>
      </c>
      <c r="K49" s="116">
        <v>2.5423728813559321</v>
      </c>
    </row>
    <row r="50" spans="1:11" ht="14.1" customHeight="1" x14ac:dyDescent="0.2">
      <c r="A50" s="306" t="s">
        <v>272</v>
      </c>
      <c r="B50" s="307" t="s">
        <v>273</v>
      </c>
      <c r="C50" s="308"/>
      <c r="D50" s="113">
        <v>0.47531992687385738</v>
      </c>
      <c r="E50" s="115">
        <v>26</v>
      </c>
      <c r="F50" s="114">
        <v>17</v>
      </c>
      <c r="G50" s="114">
        <v>37</v>
      </c>
      <c r="H50" s="114">
        <v>38</v>
      </c>
      <c r="I50" s="140">
        <v>25</v>
      </c>
      <c r="J50" s="115">
        <v>1</v>
      </c>
      <c r="K50" s="116">
        <v>4</v>
      </c>
    </row>
    <row r="51" spans="1:11" ht="14.1" customHeight="1" x14ac:dyDescent="0.2">
      <c r="A51" s="306" t="s">
        <v>274</v>
      </c>
      <c r="B51" s="307" t="s">
        <v>275</v>
      </c>
      <c r="C51" s="308"/>
      <c r="D51" s="113">
        <v>1.6087751371115173</v>
      </c>
      <c r="E51" s="115">
        <v>88</v>
      </c>
      <c r="F51" s="114">
        <v>80</v>
      </c>
      <c r="G51" s="114">
        <v>92</v>
      </c>
      <c r="H51" s="114">
        <v>129</v>
      </c>
      <c r="I51" s="140">
        <v>86</v>
      </c>
      <c r="J51" s="115">
        <v>2</v>
      </c>
      <c r="K51" s="116">
        <v>2.3255813953488373</v>
      </c>
    </row>
    <row r="52" spans="1:11" ht="14.1" customHeight="1" x14ac:dyDescent="0.2">
      <c r="A52" s="306">
        <v>71</v>
      </c>
      <c r="B52" s="307" t="s">
        <v>276</v>
      </c>
      <c r="C52" s="308"/>
      <c r="D52" s="113">
        <v>9.1773308957952473</v>
      </c>
      <c r="E52" s="115">
        <v>502</v>
      </c>
      <c r="F52" s="114">
        <v>398</v>
      </c>
      <c r="G52" s="114">
        <v>600</v>
      </c>
      <c r="H52" s="114">
        <v>449</v>
      </c>
      <c r="I52" s="140">
        <v>526</v>
      </c>
      <c r="J52" s="115">
        <v>-24</v>
      </c>
      <c r="K52" s="116">
        <v>-4.5627376425855513</v>
      </c>
    </row>
    <row r="53" spans="1:11" ht="14.1" customHeight="1" x14ac:dyDescent="0.2">
      <c r="A53" s="306" t="s">
        <v>277</v>
      </c>
      <c r="B53" s="307" t="s">
        <v>278</v>
      </c>
      <c r="C53" s="308"/>
      <c r="D53" s="113">
        <v>3.7111517367458866</v>
      </c>
      <c r="E53" s="115">
        <v>203</v>
      </c>
      <c r="F53" s="114">
        <v>165</v>
      </c>
      <c r="G53" s="114">
        <v>228</v>
      </c>
      <c r="H53" s="114">
        <v>240</v>
      </c>
      <c r="I53" s="140">
        <v>267</v>
      </c>
      <c r="J53" s="115">
        <v>-64</v>
      </c>
      <c r="K53" s="116">
        <v>-23.970037453183522</v>
      </c>
    </row>
    <row r="54" spans="1:11" ht="14.1" customHeight="1" x14ac:dyDescent="0.2">
      <c r="A54" s="306" t="s">
        <v>279</v>
      </c>
      <c r="B54" s="307" t="s">
        <v>280</v>
      </c>
      <c r="C54" s="308"/>
      <c r="D54" s="113">
        <v>4.6252285191956126</v>
      </c>
      <c r="E54" s="115">
        <v>253</v>
      </c>
      <c r="F54" s="114">
        <v>208</v>
      </c>
      <c r="G54" s="114">
        <v>324</v>
      </c>
      <c r="H54" s="114">
        <v>177</v>
      </c>
      <c r="I54" s="140">
        <v>209</v>
      </c>
      <c r="J54" s="115">
        <v>44</v>
      </c>
      <c r="K54" s="116">
        <v>21.05263157894737</v>
      </c>
    </row>
    <row r="55" spans="1:11" ht="14.1" customHeight="1" x14ac:dyDescent="0.2">
      <c r="A55" s="306">
        <v>72</v>
      </c>
      <c r="B55" s="307" t="s">
        <v>281</v>
      </c>
      <c r="C55" s="308"/>
      <c r="D55" s="113">
        <v>1.3528336380255941</v>
      </c>
      <c r="E55" s="115">
        <v>74</v>
      </c>
      <c r="F55" s="114">
        <v>50</v>
      </c>
      <c r="G55" s="114">
        <v>43</v>
      </c>
      <c r="H55" s="114">
        <v>51</v>
      </c>
      <c r="I55" s="140">
        <v>65</v>
      </c>
      <c r="J55" s="115">
        <v>9</v>
      </c>
      <c r="K55" s="116">
        <v>13.846153846153847</v>
      </c>
    </row>
    <row r="56" spans="1:11" ht="14.1" customHeight="1" x14ac:dyDescent="0.2">
      <c r="A56" s="306" t="s">
        <v>282</v>
      </c>
      <c r="B56" s="307" t="s">
        <v>283</v>
      </c>
      <c r="C56" s="308"/>
      <c r="D56" s="113">
        <v>0.21937842778793418</v>
      </c>
      <c r="E56" s="115">
        <v>12</v>
      </c>
      <c r="F56" s="114">
        <v>20</v>
      </c>
      <c r="G56" s="114">
        <v>11</v>
      </c>
      <c r="H56" s="114">
        <v>13</v>
      </c>
      <c r="I56" s="140">
        <v>10</v>
      </c>
      <c r="J56" s="115">
        <v>2</v>
      </c>
      <c r="K56" s="116">
        <v>20</v>
      </c>
    </row>
    <row r="57" spans="1:11" ht="14.1" customHeight="1" x14ac:dyDescent="0.2">
      <c r="A57" s="306" t="s">
        <v>284</v>
      </c>
      <c r="B57" s="307" t="s">
        <v>285</v>
      </c>
      <c r="C57" s="308"/>
      <c r="D57" s="113">
        <v>0.91407678244972579</v>
      </c>
      <c r="E57" s="115">
        <v>50</v>
      </c>
      <c r="F57" s="114">
        <v>27</v>
      </c>
      <c r="G57" s="114">
        <v>27</v>
      </c>
      <c r="H57" s="114">
        <v>31</v>
      </c>
      <c r="I57" s="140">
        <v>47</v>
      </c>
      <c r="J57" s="115">
        <v>3</v>
      </c>
      <c r="K57" s="116">
        <v>6.3829787234042552</v>
      </c>
    </row>
    <row r="58" spans="1:11" ht="14.1" customHeight="1" x14ac:dyDescent="0.2">
      <c r="A58" s="306">
        <v>73</v>
      </c>
      <c r="B58" s="307" t="s">
        <v>286</v>
      </c>
      <c r="C58" s="308"/>
      <c r="D58" s="113">
        <v>1.0603290676416819</v>
      </c>
      <c r="E58" s="115">
        <v>58</v>
      </c>
      <c r="F58" s="114">
        <v>42</v>
      </c>
      <c r="G58" s="114">
        <v>84</v>
      </c>
      <c r="H58" s="114">
        <v>48</v>
      </c>
      <c r="I58" s="140">
        <v>75</v>
      </c>
      <c r="J58" s="115">
        <v>-17</v>
      </c>
      <c r="K58" s="116">
        <v>-22.666666666666668</v>
      </c>
    </row>
    <row r="59" spans="1:11" ht="14.1" customHeight="1" x14ac:dyDescent="0.2">
      <c r="A59" s="306" t="s">
        <v>287</v>
      </c>
      <c r="B59" s="307" t="s">
        <v>288</v>
      </c>
      <c r="C59" s="308"/>
      <c r="D59" s="113">
        <v>0.95063985374771476</v>
      </c>
      <c r="E59" s="115">
        <v>52</v>
      </c>
      <c r="F59" s="114">
        <v>34</v>
      </c>
      <c r="G59" s="114">
        <v>71</v>
      </c>
      <c r="H59" s="114">
        <v>38</v>
      </c>
      <c r="I59" s="140">
        <v>63</v>
      </c>
      <c r="J59" s="115">
        <v>-11</v>
      </c>
      <c r="K59" s="116">
        <v>-17.460317460317459</v>
      </c>
    </row>
    <row r="60" spans="1:11" ht="14.1" customHeight="1" x14ac:dyDescent="0.2">
      <c r="A60" s="306">
        <v>81</v>
      </c>
      <c r="B60" s="307" t="s">
        <v>289</v>
      </c>
      <c r="C60" s="308"/>
      <c r="D60" s="113">
        <v>3.802559414990859</v>
      </c>
      <c r="E60" s="115">
        <v>208</v>
      </c>
      <c r="F60" s="114">
        <v>215</v>
      </c>
      <c r="G60" s="114">
        <v>180</v>
      </c>
      <c r="H60" s="114">
        <v>189</v>
      </c>
      <c r="I60" s="140">
        <v>551</v>
      </c>
      <c r="J60" s="115">
        <v>-343</v>
      </c>
      <c r="K60" s="116">
        <v>-62.250453720508169</v>
      </c>
    </row>
    <row r="61" spans="1:11" ht="14.1" customHeight="1" x14ac:dyDescent="0.2">
      <c r="A61" s="306" t="s">
        <v>290</v>
      </c>
      <c r="B61" s="307" t="s">
        <v>291</v>
      </c>
      <c r="C61" s="308"/>
      <c r="D61" s="113">
        <v>1.13345521023766</v>
      </c>
      <c r="E61" s="115">
        <v>62</v>
      </c>
      <c r="F61" s="114">
        <v>36</v>
      </c>
      <c r="G61" s="114">
        <v>45</v>
      </c>
      <c r="H61" s="114">
        <v>64</v>
      </c>
      <c r="I61" s="140">
        <v>44</v>
      </c>
      <c r="J61" s="115">
        <v>18</v>
      </c>
      <c r="K61" s="116">
        <v>40.909090909090907</v>
      </c>
    </row>
    <row r="62" spans="1:11" ht="14.1" customHeight="1" x14ac:dyDescent="0.2">
      <c r="A62" s="306" t="s">
        <v>292</v>
      </c>
      <c r="B62" s="307" t="s">
        <v>293</v>
      </c>
      <c r="C62" s="308"/>
      <c r="D62" s="113">
        <v>1.6270566727605118</v>
      </c>
      <c r="E62" s="115">
        <v>89</v>
      </c>
      <c r="F62" s="114">
        <v>131</v>
      </c>
      <c r="G62" s="114">
        <v>86</v>
      </c>
      <c r="H62" s="114">
        <v>84</v>
      </c>
      <c r="I62" s="140">
        <v>320</v>
      </c>
      <c r="J62" s="115">
        <v>-231</v>
      </c>
      <c r="K62" s="116">
        <v>-72.1875</v>
      </c>
    </row>
    <row r="63" spans="1:11" ht="14.1" customHeight="1" x14ac:dyDescent="0.2">
      <c r="A63" s="306"/>
      <c r="B63" s="307" t="s">
        <v>294</v>
      </c>
      <c r="C63" s="308"/>
      <c r="D63" s="113">
        <v>1.4076782449725778</v>
      </c>
      <c r="E63" s="115">
        <v>77</v>
      </c>
      <c r="F63" s="114">
        <v>109</v>
      </c>
      <c r="G63" s="114">
        <v>81</v>
      </c>
      <c r="H63" s="114">
        <v>72</v>
      </c>
      <c r="I63" s="140">
        <v>292</v>
      </c>
      <c r="J63" s="115">
        <v>-215</v>
      </c>
      <c r="K63" s="116">
        <v>-73.630136986301366</v>
      </c>
    </row>
    <row r="64" spans="1:11" ht="14.1" customHeight="1" x14ac:dyDescent="0.2">
      <c r="A64" s="306" t="s">
        <v>295</v>
      </c>
      <c r="B64" s="307" t="s">
        <v>296</v>
      </c>
      <c r="C64" s="308"/>
      <c r="D64" s="113">
        <v>0.49360146252285192</v>
      </c>
      <c r="E64" s="115">
        <v>27</v>
      </c>
      <c r="F64" s="114">
        <v>15</v>
      </c>
      <c r="G64" s="114">
        <v>24</v>
      </c>
      <c r="H64" s="114">
        <v>11</v>
      </c>
      <c r="I64" s="140">
        <v>102</v>
      </c>
      <c r="J64" s="115">
        <v>-75</v>
      </c>
      <c r="K64" s="116">
        <v>-73.529411764705884</v>
      </c>
    </row>
    <row r="65" spans="1:11" ht="14.1" customHeight="1" x14ac:dyDescent="0.2">
      <c r="A65" s="306" t="s">
        <v>297</v>
      </c>
      <c r="B65" s="307" t="s">
        <v>298</v>
      </c>
      <c r="C65" s="308"/>
      <c r="D65" s="113">
        <v>0.18281535648994515</v>
      </c>
      <c r="E65" s="115">
        <v>10</v>
      </c>
      <c r="F65" s="114">
        <v>15</v>
      </c>
      <c r="G65" s="114">
        <v>11</v>
      </c>
      <c r="H65" s="114">
        <v>11</v>
      </c>
      <c r="I65" s="140">
        <v>33</v>
      </c>
      <c r="J65" s="115">
        <v>-23</v>
      </c>
      <c r="K65" s="116">
        <v>-69.696969696969703</v>
      </c>
    </row>
    <row r="66" spans="1:11" ht="14.1" customHeight="1" x14ac:dyDescent="0.2">
      <c r="A66" s="306">
        <v>82</v>
      </c>
      <c r="B66" s="307" t="s">
        <v>299</v>
      </c>
      <c r="C66" s="308"/>
      <c r="D66" s="113">
        <v>1.7184643510054844</v>
      </c>
      <c r="E66" s="115">
        <v>94</v>
      </c>
      <c r="F66" s="114">
        <v>119</v>
      </c>
      <c r="G66" s="114">
        <v>124</v>
      </c>
      <c r="H66" s="114">
        <v>90</v>
      </c>
      <c r="I66" s="140">
        <v>102</v>
      </c>
      <c r="J66" s="115">
        <v>-8</v>
      </c>
      <c r="K66" s="116">
        <v>-7.8431372549019605</v>
      </c>
    </row>
    <row r="67" spans="1:11" ht="14.1" customHeight="1" x14ac:dyDescent="0.2">
      <c r="A67" s="306" t="s">
        <v>300</v>
      </c>
      <c r="B67" s="307" t="s">
        <v>301</v>
      </c>
      <c r="C67" s="308"/>
      <c r="D67" s="113">
        <v>1.2797074954296161</v>
      </c>
      <c r="E67" s="115">
        <v>70</v>
      </c>
      <c r="F67" s="114">
        <v>100</v>
      </c>
      <c r="G67" s="114">
        <v>81</v>
      </c>
      <c r="H67" s="114">
        <v>71</v>
      </c>
      <c r="I67" s="140">
        <v>72</v>
      </c>
      <c r="J67" s="115">
        <v>-2</v>
      </c>
      <c r="K67" s="116">
        <v>-2.7777777777777777</v>
      </c>
    </row>
    <row r="68" spans="1:11" ht="14.1" customHeight="1" x14ac:dyDescent="0.2">
      <c r="A68" s="306" t="s">
        <v>302</v>
      </c>
      <c r="B68" s="307" t="s">
        <v>303</v>
      </c>
      <c r="C68" s="308"/>
      <c r="D68" s="113">
        <v>0.23765996343692869</v>
      </c>
      <c r="E68" s="115">
        <v>13</v>
      </c>
      <c r="F68" s="114">
        <v>6</v>
      </c>
      <c r="G68" s="114">
        <v>28</v>
      </c>
      <c r="H68" s="114">
        <v>13</v>
      </c>
      <c r="I68" s="140">
        <v>17</v>
      </c>
      <c r="J68" s="115">
        <v>-4</v>
      </c>
      <c r="K68" s="116">
        <v>-23.529411764705884</v>
      </c>
    </row>
    <row r="69" spans="1:11" ht="14.1" customHeight="1" x14ac:dyDescent="0.2">
      <c r="A69" s="306">
        <v>83</v>
      </c>
      <c r="B69" s="307" t="s">
        <v>304</v>
      </c>
      <c r="C69" s="308"/>
      <c r="D69" s="113">
        <v>2.5594149908592323</v>
      </c>
      <c r="E69" s="115">
        <v>140</v>
      </c>
      <c r="F69" s="114">
        <v>134</v>
      </c>
      <c r="G69" s="114">
        <v>252</v>
      </c>
      <c r="H69" s="114">
        <v>147</v>
      </c>
      <c r="I69" s="140">
        <v>159</v>
      </c>
      <c r="J69" s="115">
        <v>-19</v>
      </c>
      <c r="K69" s="116">
        <v>-11.949685534591195</v>
      </c>
    </row>
    <row r="70" spans="1:11" ht="14.1" customHeight="1" x14ac:dyDescent="0.2">
      <c r="A70" s="306" t="s">
        <v>305</v>
      </c>
      <c r="B70" s="307" t="s">
        <v>306</v>
      </c>
      <c r="C70" s="308"/>
      <c r="D70" s="113">
        <v>2.1937842778793417</v>
      </c>
      <c r="E70" s="115">
        <v>120</v>
      </c>
      <c r="F70" s="114">
        <v>116</v>
      </c>
      <c r="G70" s="114">
        <v>227</v>
      </c>
      <c r="H70" s="114">
        <v>123</v>
      </c>
      <c r="I70" s="140">
        <v>135</v>
      </c>
      <c r="J70" s="115">
        <v>-15</v>
      </c>
      <c r="K70" s="116">
        <v>-11.111111111111111</v>
      </c>
    </row>
    <row r="71" spans="1:11" ht="14.1" customHeight="1" x14ac:dyDescent="0.2">
      <c r="A71" s="306"/>
      <c r="B71" s="307" t="s">
        <v>307</v>
      </c>
      <c r="C71" s="308"/>
      <c r="D71" s="113">
        <v>1.2979890310786106</v>
      </c>
      <c r="E71" s="115">
        <v>71</v>
      </c>
      <c r="F71" s="114">
        <v>63</v>
      </c>
      <c r="G71" s="114">
        <v>161</v>
      </c>
      <c r="H71" s="114">
        <v>75</v>
      </c>
      <c r="I71" s="140">
        <v>90</v>
      </c>
      <c r="J71" s="115">
        <v>-19</v>
      </c>
      <c r="K71" s="116">
        <v>-21.111111111111111</v>
      </c>
    </row>
    <row r="72" spans="1:11" ht="14.1" customHeight="1" x14ac:dyDescent="0.2">
      <c r="A72" s="306">
        <v>84</v>
      </c>
      <c r="B72" s="307" t="s">
        <v>308</v>
      </c>
      <c r="C72" s="308"/>
      <c r="D72" s="113">
        <v>1.4990859232175502</v>
      </c>
      <c r="E72" s="115">
        <v>82</v>
      </c>
      <c r="F72" s="114">
        <v>84</v>
      </c>
      <c r="G72" s="114">
        <v>102</v>
      </c>
      <c r="H72" s="114">
        <v>60</v>
      </c>
      <c r="I72" s="140">
        <v>101</v>
      </c>
      <c r="J72" s="115">
        <v>-19</v>
      </c>
      <c r="K72" s="116">
        <v>-18.811881188118811</v>
      </c>
    </row>
    <row r="73" spans="1:11" ht="14.1" customHeight="1" x14ac:dyDescent="0.2">
      <c r="A73" s="306" t="s">
        <v>309</v>
      </c>
      <c r="B73" s="307" t="s">
        <v>310</v>
      </c>
      <c r="C73" s="308"/>
      <c r="D73" s="113">
        <v>0.82266910420475325</v>
      </c>
      <c r="E73" s="115">
        <v>45</v>
      </c>
      <c r="F73" s="114">
        <v>50</v>
      </c>
      <c r="G73" s="114">
        <v>71</v>
      </c>
      <c r="H73" s="114">
        <v>25</v>
      </c>
      <c r="I73" s="140">
        <v>54</v>
      </c>
      <c r="J73" s="115">
        <v>-9</v>
      </c>
      <c r="K73" s="116">
        <v>-16.666666666666668</v>
      </c>
    </row>
    <row r="74" spans="1:11" ht="14.1" customHeight="1" x14ac:dyDescent="0.2">
      <c r="A74" s="306" t="s">
        <v>311</v>
      </c>
      <c r="B74" s="307" t="s">
        <v>312</v>
      </c>
      <c r="C74" s="308"/>
      <c r="D74" s="113">
        <v>0.12797074954296161</v>
      </c>
      <c r="E74" s="115">
        <v>7</v>
      </c>
      <c r="F74" s="114">
        <v>9</v>
      </c>
      <c r="G74" s="114">
        <v>15</v>
      </c>
      <c r="H74" s="114">
        <v>5</v>
      </c>
      <c r="I74" s="140">
        <v>14</v>
      </c>
      <c r="J74" s="115">
        <v>-7</v>
      </c>
      <c r="K74" s="116">
        <v>-50</v>
      </c>
    </row>
    <row r="75" spans="1:11" ht="14.1" customHeight="1" x14ac:dyDescent="0.2">
      <c r="A75" s="306" t="s">
        <v>313</v>
      </c>
      <c r="B75" s="307" t="s">
        <v>314</v>
      </c>
      <c r="C75" s="308"/>
      <c r="D75" s="113">
        <v>0.21937842778793418</v>
      </c>
      <c r="E75" s="115">
        <v>12</v>
      </c>
      <c r="F75" s="114">
        <v>13</v>
      </c>
      <c r="G75" s="114">
        <v>5</v>
      </c>
      <c r="H75" s="114">
        <v>13</v>
      </c>
      <c r="I75" s="140">
        <v>10</v>
      </c>
      <c r="J75" s="115">
        <v>2</v>
      </c>
      <c r="K75" s="116">
        <v>20</v>
      </c>
    </row>
    <row r="76" spans="1:11" ht="14.1" customHeight="1" x14ac:dyDescent="0.2">
      <c r="A76" s="306">
        <v>91</v>
      </c>
      <c r="B76" s="307" t="s">
        <v>315</v>
      </c>
      <c r="C76" s="308"/>
      <c r="D76" s="113">
        <v>0.18281535648994515</v>
      </c>
      <c r="E76" s="115">
        <v>10</v>
      </c>
      <c r="F76" s="114">
        <v>4</v>
      </c>
      <c r="G76" s="114">
        <v>10</v>
      </c>
      <c r="H76" s="114">
        <v>4</v>
      </c>
      <c r="I76" s="140" t="s">
        <v>513</v>
      </c>
      <c r="J76" s="115" t="s">
        <v>513</v>
      </c>
      <c r="K76" s="116" t="s">
        <v>513</v>
      </c>
    </row>
    <row r="77" spans="1:11" ht="14.1" customHeight="1" x14ac:dyDescent="0.2">
      <c r="A77" s="306">
        <v>92</v>
      </c>
      <c r="B77" s="307" t="s">
        <v>316</v>
      </c>
      <c r="C77" s="308"/>
      <c r="D77" s="113">
        <v>0.38391224862888484</v>
      </c>
      <c r="E77" s="115">
        <v>21</v>
      </c>
      <c r="F77" s="114">
        <v>21</v>
      </c>
      <c r="G77" s="114">
        <v>29</v>
      </c>
      <c r="H77" s="114">
        <v>24</v>
      </c>
      <c r="I77" s="140">
        <v>24</v>
      </c>
      <c r="J77" s="115">
        <v>-3</v>
      </c>
      <c r="K77" s="116">
        <v>-12.5</v>
      </c>
    </row>
    <row r="78" spans="1:11" ht="14.1" customHeight="1" x14ac:dyDescent="0.2">
      <c r="A78" s="306">
        <v>93</v>
      </c>
      <c r="B78" s="307" t="s">
        <v>317</v>
      </c>
      <c r="C78" s="308"/>
      <c r="D78" s="113">
        <v>5.4844606946983544E-2</v>
      </c>
      <c r="E78" s="115">
        <v>3</v>
      </c>
      <c r="F78" s="114" t="s">
        <v>513</v>
      </c>
      <c r="G78" s="114">
        <v>32</v>
      </c>
      <c r="H78" s="114">
        <v>6</v>
      </c>
      <c r="I78" s="140">
        <v>10</v>
      </c>
      <c r="J78" s="115">
        <v>-7</v>
      </c>
      <c r="K78" s="116">
        <v>-70</v>
      </c>
    </row>
    <row r="79" spans="1:11" ht="14.1" customHeight="1" x14ac:dyDescent="0.2">
      <c r="A79" s="306">
        <v>94</v>
      </c>
      <c r="B79" s="307" t="s">
        <v>318</v>
      </c>
      <c r="C79" s="308"/>
      <c r="D79" s="113">
        <v>5.4844606946983544E-2</v>
      </c>
      <c r="E79" s="115">
        <v>3</v>
      </c>
      <c r="F79" s="114">
        <v>6</v>
      </c>
      <c r="G79" s="114">
        <v>8</v>
      </c>
      <c r="H79" s="114">
        <v>8</v>
      </c>
      <c r="I79" s="140" t="s">
        <v>513</v>
      </c>
      <c r="J79" s="115" t="s">
        <v>513</v>
      </c>
      <c r="K79" s="116" t="s">
        <v>513</v>
      </c>
    </row>
    <row r="80" spans="1:11" ht="14.1" customHeight="1" x14ac:dyDescent="0.2">
      <c r="A80" s="306" t="s">
        <v>319</v>
      </c>
      <c r="B80" s="307" t="s">
        <v>320</v>
      </c>
      <c r="C80" s="308"/>
      <c r="D80" s="113">
        <v>0</v>
      </c>
      <c r="E80" s="115">
        <v>0</v>
      </c>
      <c r="F80" s="114" t="s">
        <v>513</v>
      </c>
      <c r="G80" s="114" t="s">
        <v>513</v>
      </c>
      <c r="H80" s="114">
        <v>0</v>
      </c>
      <c r="I80" s="140">
        <v>0</v>
      </c>
      <c r="J80" s="115">
        <v>0</v>
      </c>
      <c r="K80" s="116">
        <v>0</v>
      </c>
    </row>
    <row r="81" spans="1:11" ht="14.1" customHeight="1" x14ac:dyDescent="0.2">
      <c r="A81" s="310" t="s">
        <v>321</v>
      </c>
      <c r="B81" s="311" t="s">
        <v>333</v>
      </c>
      <c r="C81" s="312"/>
      <c r="D81" s="125">
        <v>0</v>
      </c>
      <c r="E81" s="143">
        <v>0</v>
      </c>
      <c r="F81" s="144">
        <v>4</v>
      </c>
      <c r="G81" s="144">
        <v>26</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5838</v>
      </c>
      <c r="E11" s="114">
        <v>4839</v>
      </c>
      <c r="F11" s="114">
        <v>5672</v>
      </c>
      <c r="G11" s="114">
        <v>5159</v>
      </c>
      <c r="H11" s="140">
        <v>6370</v>
      </c>
      <c r="I11" s="115">
        <v>-532</v>
      </c>
      <c r="J11" s="116">
        <v>-8.3516483516483522</v>
      </c>
    </row>
    <row r="12" spans="1:15" s="110" customFormat="1" ht="24.95" customHeight="1" x14ac:dyDescent="0.2">
      <c r="A12" s="193" t="s">
        <v>132</v>
      </c>
      <c r="B12" s="194" t="s">
        <v>133</v>
      </c>
      <c r="C12" s="113">
        <v>2.1068859198355603</v>
      </c>
      <c r="D12" s="115">
        <v>123</v>
      </c>
      <c r="E12" s="114">
        <v>200</v>
      </c>
      <c r="F12" s="114">
        <v>173</v>
      </c>
      <c r="G12" s="114">
        <v>183</v>
      </c>
      <c r="H12" s="140">
        <v>165</v>
      </c>
      <c r="I12" s="115">
        <v>-42</v>
      </c>
      <c r="J12" s="116">
        <v>-25.454545454545453</v>
      </c>
    </row>
    <row r="13" spans="1:15" s="110" customFormat="1" ht="24.95" customHeight="1" x14ac:dyDescent="0.2">
      <c r="A13" s="193" t="s">
        <v>134</v>
      </c>
      <c r="B13" s="199" t="s">
        <v>214</v>
      </c>
      <c r="C13" s="113">
        <v>0.87358684480986637</v>
      </c>
      <c r="D13" s="115">
        <v>51</v>
      </c>
      <c r="E13" s="114">
        <v>41</v>
      </c>
      <c r="F13" s="114">
        <v>36</v>
      </c>
      <c r="G13" s="114">
        <v>44</v>
      </c>
      <c r="H13" s="140">
        <v>55</v>
      </c>
      <c r="I13" s="115">
        <v>-4</v>
      </c>
      <c r="J13" s="116">
        <v>-7.2727272727272725</v>
      </c>
    </row>
    <row r="14" spans="1:15" s="287" customFormat="1" ht="24.95" customHeight="1" x14ac:dyDescent="0.2">
      <c r="A14" s="193" t="s">
        <v>215</v>
      </c>
      <c r="B14" s="199" t="s">
        <v>137</v>
      </c>
      <c r="C14" s="113">
        <v>14.405618362452895</v>
      </c>
      <c r="D14" s="115">
        <v>841</v>
      </c>
      <c r="E14" s="114">
        <v>595</v>
      </c>
      <c r="F14" s="114">
        <v>743</v>
      </c>
      <c r="G14" s="114">
        <v>802</v>
      </c>
      <c r="H14" s="140">
        <v>766</v>
      </c>
      <c r="I14" s="115">
        <v>75</v>
      </c>
      <c r="J14" s="116">
        <v>9.7911227154047005</v>
      </c>
      <c r="K14" s="110"/>
      <c r="L14" s="110"/>
      <c r="M14" s="110"/>
      <c r="N14" s="110"/>
      <c r="O14" s="110"/>
    </row>
    <row r="15" spans="1:15" s="110" customFormat="1" ht="24.95" customHeight="1" x14ac:dyDescent="0.2">
      <c r="A15" s="193" t="s">
        <v>216</v>
      </c>
      <c r="B15" s="199" t="s">
        <v>217</v>
      </c>
      <c r="C15" s="113">
        <v>2.1754025351147654</v>
      </c>
      <c r="D15" s="115">
        <v>127</v>
      </c>
      <c r="E15" s="114">
        <v>182</v>
      </c>
      <c r="F15" s="114">
        <v>164</v>
      </c>
      <c r="G15" s="114">
        <v>338</v>
      </c>
      <c r="H15" s="140">
        <v>215</v>
      </c>
      <c r="I15" s="115">
        <v>-88</v>
      </c>
      <c r="J15" s="116">
        <v>-40.930232558139537</v>
      </c>
    </row>
    <row r="16" spans="1:15" s="287" customFormat="1" ht="24.95" customHeight="1" x14ac:dyDescent="0.2">
      <c r="A16" s="193" t="s">
        <v>218</v>
      </c>
      <c r="B16" s="199" t="s">
        <v>141</v>
      </c>
      <c r="C16" s="113">
        <v>8.3590270640630351</v>
      </c>
      <c r="D16" s="115">
        <v>488</v>
      </c>
      <c r="E16" s="114">
        <v>342</v>
      </c>
      <c r="F16" s="114">
        <v>468</v>
      </c>
      <c r="G16" s="114">
        <v>373</v>
      </c>
      <c r="H16" s="140">
        <v>411</v>
      </c>
      <c r="I16" s="115">
        <v>77</v>
      </c>
      <c r="J16" s="116">
        <v>18.734793187347933</v>
      </c>
      <c r="K16" s="110"/>
      <c r="L16" s="110"/>
      <c r="M16" s="110"/>
      <c r="N16" s="110"/>
      <c r="O16" s="110"/>
    </row>
    <row r="17" spans="1:15" s="110" customFormat="1" ht="24.95" customHeight="1" x14ac:dyDescent="0.2">
      <c r="A17" s="193" t="s">
        <v>142</v>
      </c>
      <c r="B17" s="199" t="s">
        <v>220</v>
      </c>
      <c r="C17" s="113">
        <v>3.8711887632750943</v>
      </c>
      <c r="D17" s="115">
        <v>226</v>
      </c>
      <c r="E17" s="114">
        <v>71</v>
      </c>
      <c r="F17" s="114">
        <v>111</v>
      </c>
      <c r="G17" s="114">
        <v>91</v>
      </c>
      <c r="H17" s="140">
        <v>140</v>
      </c>
      <c r="I17" s="115">
        <v>86</v>
      </c>
      <c r="J17" s="116">
        <v>61.428571428571431</v>
      </c>
    </row>
    <row r="18" spans="1:15" s="287" customFormat="1" ht="24.95" customHeight="1" x14ac:dyDescent="0.2">
      <c r="A18" s="201" t="s">
        <v>144</v>
      </c>
      <c r="B18" s="202" t="s">
        <v>145</v>
      </c>
      <c r="C18" s="113">
        <v>7.0743405275779381</v>
      </c>
      <c r="D18" s="115">
        <v>413</v>
      </c>
      <c r="E18" s="114">
        <v>308</v>
      </c>
      <c r="F18" s="114">
        <v>355</v>
      </c>
      <c r="G18" s="114">
        <v>293</v>
      </c>
      <c r="H18" s="140">
        <v>411</v>
      </c>
      <c r="I18" s="115">
        <v>2</v>
      </c>
      <c r="J18" s="116">
        <v>0.48661800486618007</v>
      </c>
      <c r="K18" s="110"/>
      <c r="L18" s="110"/>
      <c r="M18" s="110"/>
      <c r="N18" s="110"/>
      <c r="O18" s="110"/>
    </row>
    <row r="19" spans="1:15" s="110" customFormat="1" ht="24.95" customHeight="1" x14ac:dyDescent="0.2">
      <c r="A19" s="193" t="s">
        <v>146</v>
      </c>
      <c r="B19" s="199" t="s">
        <v>147</v>
      </c>
      <c r="C19" s="113">
        <v>14.114422747516272</v>
      </c>
      <c r="D19" s="115">
        <v>824</v>
      </c>
      <c r="E19" s="114">
        <v>751</v>
      </c>
      <c r="F19" s="114">
        <v>847</v>
      </c>
      <c r="G19" s="114">
        <v>856</v>
      </c>
      <c r="H19" s="140">
        <v>787</v>
      </c>
      <c r="I19" s="115">
        <v>37</v>
      </c>
      <c r="J19" s="116">
        <v>4.7013977128335451</v>
      </c>
    </row>
    <row r="20" spans="1:15" s="287" customFormat="1" ht="24.95" customHeight="1" x14ac:dyDescent="0.2">
      <c r="A20" s="193" t="s">
        <v>148</v>
      </c>
      <c r="B20" s="199" t="s">
        <v>149</v>
      </c>
      <c r="C20" s="113">
        <v>22.507708119218911</v>
      </c>
      <c r="D20" s="115">
        <v>1314</v>
      </c>
      <c r="E20" s="114">
        <v>904</v>
      </c>
      <c r="F20" s="114">
        <v>1011</v>
      </c>
      <c r="G20" s="114">
        <v>1094</v>
      </c>
      <c r="H20" s="140">
        <v>1365</v>
      </c>
      <c r="I20" s="115">
        <v>-51</v>
      </c>
      <c r="J20" s="116">
        <v>-3.7362637362637363</v>
      </c>
      <c r="K20" s="110"/>
      <c r="L20" s="110"/>
      <c r="M20" s="110"/>
      <c r="N20" s="110"/>
      <c r="O20" s="110"/>
    </row>
    <row r="21" spans="1:15" s="110" customFormat="1" ht="24.95" customHeight="1" x14ac:dyDescent="0.2">
      <c r="A21" s="201" t="s">
        <v>150</v>
      </c>
      <c r="B21" s="202" t="s">
        <v>151</v>
      </c>
      <c r="C21" s="113">
        <v>3.5457348406988696</v>
      </c>
      <c r="D21" s="115">
        <v>207</v>
      </c>
      <c r="E21" s="114">
        <v>210</v>
      </c>
      <c r="F21" s="114">
        <v>197</v>
      </c>
      <c r="G21" s="114">
        <v>183</v>
      </c>
      <c r="H21" s="140">
        <v>205</v>
      </c>
      <c r="I21" s="115">
        <v>2</v>
      </c>
      <c r="J21" s="116">
        <v>0.97560975609756095</v>
      </c>
    </row>
    <row r="22" spans="1:15" s="110" customFormat="1" ht="24.95" customHeight="1" x14ac:dyDescent="0.2">
      <c r="A22" s="201" t="s">
        <v>152</v>
      </c>
      <c r="B22" s="199" t="s">
        <v>153</v>
      </c>
      <c r="C22" s="113">
        <v>0.27406646111682081</v>
      </c>
      <c r="D22" s="115">
        <v>16</v>
      </c>
      <c r="E22" s="114">
        <v>10</v>
      </c>
      <c r="F22" s="114">
        <v>9</v>
      </c>
      <c r="G22" s="114">
        <v>10</v>
      </c>
      <c r="H22" s="140">
        <v>21</v>
      </c>
      <c r="I22" s="115">
        <v>-5</v>
      </c>
      <c r="J22" s="116">
        <v>-23.80952380952381</v>
      </c>
    </row>
    <row r="23" spans="1:15" s="110" customFormat="1" ht="24.95" customHeight="1" x14ac:dyDescent="0.2">
      <c r="A23" s="193" t="s">
        <v>154</v>
      </c>
      <c r="B23" s="199" t="s">
        <v>155</v>
      </c>
      <c r="C23" s="113">
        <v>0.65090784515244948</v>
      </c>
      <c r="D23" s="115">
        <v>38</v>
      </c>
      <c r="E23" s="114">
        <v>41</v>
      </c>
      <c r="F23" s="114">
        <v>22</v>
      </c>
      <c r="G23" s="114">
        <v>20</v>
      </c>
      <c r="H23" s="140">
        <v>24</v>
      </c>
      <c r="I23" s="115">
        <v>14</v>
      </c>
      <c r="J23" s="116">
        <v>58.333333333333336</v>
      </c>
    </row>
    <row r="24" spans="1:15" s="110" customFormat="1" ht="24.95" customHeight="1" x14ac:dyDescent="0.2">
      <c r="A24" s="193" t="s">
        <v>156</v>
      </c>
      <c r="B24" s="199" t="s">
        <v>221</v>
      </c>
      <c r="C24" s="113">
        <v>3.2374100719424459</v>
      </c>
      <c r="D24" s="115">
        <v>189</v>
      </c>
      <c r="E24" s="114">
        <v>142</v>
      </c>
      <c r="F24" s="114">
        <v>171</v>
      </c>
      <c r="G24" s="114">
        <v>152</v>
      </c>
      <c r="H24" s="140">
        <v>160</v>
      </c>
      <c r="I24" s="115">
        <v>29</v>
      </c>
      <c r="J24" s="116">
        <v>18.125</v>
      </c>
    </row>
    <row r="25" spans="1:15" s="110" customFormat="1" ht="24.95" customHeight="1" x14ac:dyDescent="0.2">
      <c r="A25" s="193" t="s">
        <v>222</v>
      </c>
      <c r="B25" s="204" t="s">
        <v>159</v>
      </c>
      <c r="C25" s="113">
        <v>6.7488866050017133</v>
      </c>
      <c r="D25" s="115">
        <v>394</v>
      </c>
      <c r="E25" s="114">
        <v>313</v>
      </c>
      <c r="F25" s="114">
        <v>325</v>
      </c>
      <c r="G25" s="114">
        <v>261</v>
      </c>
      <c r="H25" s="140">
        <v>313</v>
      </c>
      <c r="I25" s="115">
        <v>81</v>
      </c>
      <c r="J25" s="116">
        <v>25.878594249201278</v>
      </c>
    </row>
    <row r="26" spans="1:15" s="110" customFormat="1" ht="24.95" customHeight="1" x14ac:dyDescent="0.2">
      <c r="A26" s="201">
        <v>782.78300000000002</v>
      </c>
      <c r="B26" s="203" t="s">
        <v>160</v>
      </c>
      <c r="C26" s="113">
        <v>11.133949982870845</v>
      </c>
      <c r="D26" s="115">
        <v>650</v>
      </c>
      <c r="E26" s="114">
        <v>585</v>
      </c>
      <c r="F26" s="114">
        <v>1034</v>
      </c>
      <c r="G26" s="114">
        <v>584</v>
      </c>
      <c r="H26" s="140">
        <v>750</v>
      </c>
      <c r="I26" s="115">
        <v>-100</v>
      </c>
      <c r="J26" s="116">
        <v>-13.333333333333334</v>
      </c>
    </row>
    <row r="27" spans="1:15" s="110" customFormat="1" ht="24.95" customHeight="1" x14ac:dyDescent="0.2">
      <c r="A27" s="193" t="s">
        <v>161</v>
      </c>
      <c r="B27" s="199" t="s">
        <v>162</v>
      </c>
      <c r="C27" s="113">
        <v>2.3295649194929768</v>
      </c>
      <c r="D27" s="115">
        <v>136</v>
      </c>
      <c r="E27" s="114">
        <v>104</v>
      </c>
      <c r="F27" s="114">
        <v>110</v>
      </c>
      <c r="G27" s="114">
        <v>144</v>
      </c>
      <c r="H27" s="140">
        <v>147</v>
      </c>
      <c r="I27" s="115">
        <v>-11</v>
      </c>
      <c r="J27" s="116">
        <v>-7.4829931972789119</v>
      </c>
    </row>
    <row r="28" spans="1:15" s="110" customFormat="1" ht="24.95" customHeight="1" x14ac:dyDescent="0.2">
      <c r="A28" s="193" t="s">
        <v>163</v>
      </c>
      <c r="B28" s="199" t="s">
        <v>164</v>
      </c>
      <c r="C28" s="113">
        <v>1.3532031517643028</v>
      </c>
      <c r="D28" s="115">
        <v>79</v>
      </c>
      <c r="E28" s="114">
        <v>78</v>
      </c>
      <c r="F28" s="114">
        <v>118</v>
      </c>
      <c r="G28" s="114">
        <v>85</v>
      </c>
      <c r="H28" s="140">
        <v>155</v>
      </c>
      <c r="I28" s="115">
        <v>-76</v>
      </c>
      <c r="J28" s="116">
        <v>-49.032258064516128</v>
      </c>
    </row>
    <row r="29" spans="1:15" s="110" customFormat="1" ht="24.95" customHeight="1" x14ac:dyDescent="0.2">
      <c r="A29" s="193">
        <v>86</v>
      </c>
      <c r="B29" s="199" t="s">
        <v>165</v>
      </c>
      <c r="C29" s="113">
        <v>3.5286056868790681</v>
      </c>
      <c r="D29" s="115">
        <v>206</v>
      </c>
      <c r="E29" s="114">
        <v>107</v>
      </c>
      <c r="F29" s="114">
        <v>116</v>
      </c>
      <c r="G29" s="114">
        <v>130</v>
      </c>
      <c r="H29" s="140">
        <v>669</v>
      </c>
      <c r="I29" s="115">
        <v>-463</v>
      </c>
      <c r="J29" s="116">
        <v>-69.207772795216741</v>
      </c>
    </row>
    <row r="30" spans="1:15" s="110" customFormat="1" ht="24.95" customHeight="1" x14ac:dyDescent="0.2">
      <c r="A30" s="193">
        <v>87.88</v>
      </c>
      <c r="B30" s="204" t="s">
        <v>166</v>
      </c>
      <c r="C30" s="113">
        <v>4.1623843782117165</v>
      </c>
      <c r="D30" s="115">
        <v>243</v>
      </c>
      <c r="E30" s="114">
        <v>302</v>
      </c>
      <c r="F30" s="114">
        <v>291</v>
      </c>
      <c r="G30" s="114">
        <v>223</v>
      </c>
      <c r="H30" s="140">
        <v>244</v>
      </c>
      <c r="I30" s="115">
        <v>-1</v>
      </c>
      <c r="J30" s="116">
        <v>-0.4098360655737705</v>
      </c>
    </row>
    <row r="31" spans="1:15" s="110" customFormat="1" ht="24.95" customHeight="1" x14ac:dyDescent="0.2">
      <c r="A31" s="193" t="s">
        <v>167</v>
      </c>
      <c r="B31" s="199" t="s">
        <v>168</v>
      </c>
      <c r="C31" s="113">
        <v>1.9527235354573484</v>
      </c>
      <c r="D31" s="115">
        <v>114</v>
      </c>
      <c r="E31" s="114">
        <v>148</v>
      </c>
      <c r="F31" s="114">
        <v>114</v>
      </c>
      <c r="G31" s="114">
        <v>95</v>
      </c>
      <c r="H31" s="140">
        <v>132</v>
      </c>
      <c r="I31" s="115">
        <v>-18</v>
      </c>
      <c r="J31" s="116">
        <v>-13.636363636363637</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2.1068859198355603</v>
      </c>
      <c r="D34" s="115">
        <v>123</v>
      </c>
      <c r="E34" s="114">
        <v>200</v>
      </c>
      <c r="F34" s="114">
        <v>173</v>
      </c>
      <c r="G34" s="114">
        <v>183</v>
      </c>
      <c r="H34" s="140">
        <v>165</v>
      </c>
      <c r="I34" s="115">
        <v>-42</v>
      </c>
      <c r="J34" s="116">
        <v>-25.454545454545453</v>
      </c>
    </row>
    <row r="35" spans="1:10" s="110" customFormat="1" ht="24.95" customHeight="1" x14ac:dyDescent="0.2">
      <c r="A35" s="292" t="s">
        <v>171</v>
      </c>
      <c r="B35" s="293" t="s">
        <v>172</v>
      </c>
      <c r="C35" s="113">
        <v>22.353545734840697</v>
      </c>
      <c r="D35" s="115">
        <v>1305</v>
      </c>
      <c r="E35" s="114">
        <v>944</v>
      </c>
      <c r="F35" s="114">
        <v>1134</v>
      </c>
      <c r="G35" s="114">
        <v>1139</v>
      </c>
      <c r="H35" s="140">
        <v>1232</v>
      </c>
      <c r="I35" s="115">
        <v>73</v>
      </c>
      <c r="J35" s="116">
        <v>5.9253246753246751</v>
      </c>
    </row>
    <row r="36" spans="1:10" s="110" customFormat="1" ht="24.95" customHeight="1" x14ac:dyDescent="0.2">
      <c r="A36" s="294" t="s">
        <v>173</v>
      </c>
      <c r="B36" s="295" t="s">
        <v>174</v>
      </c>
      <c r="C36" s="125">
        <v>75.539568345323744</v>
      </c>
      <c r="D36" s="143">
        <v>4410</v>
      </c>
      <c r="E36" s="144">
        <v>3695</v>
      </c>
      <c r="F36" s="144">
        <v>4365</v>
      </c>
      <c r="G36" s="144">
        <v>3837</v>
      </c>
      <c r="H36" s="145">
        <v>4972</v>
      </c>
      <c r="I36" s="143">
        <v>-562</v>
      </c>
      <c r="J36" s="146">
        <v>-11.303298471440064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5838</v>
      </c>
      <c r="F11" s="264">
        <v>4839</v>
      </c>
      <c r="G11" s="264">
        <v>5672</v>
      </c>
      <c r="H11" s="264">
        <v>5159</v>
      </c>
      <c r="I11" s="265">
        <v>6370</v>
      </c>
      <c r="J11" s="263">
        <v>-532</v>
      </c>
      <c r="K11" s="266">
        <v>-8.3516483516483522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33.093525179856115</v>
      </c>
      <c r="E13" s="115">
        <v>1932</v>
      </c>
      <c r="F13" s="114">
        <v>1787</v>
      </c>
      <c r="G13" s="114">
        <v>2248</v>
      </c>
      <c r="H13" s="114">
        <v>1899</v>
      </c>
      <c r="I13" s="140">
        <v>2222</v>
      </c>
      <c r="J13" s="115">
        <v>-290</v>
      </c>
      <c r="K13" s="116">
        <v>-13.051305130513052</v>
      </c>
    </row>
    <row r="14" spans="1:17" ht="15.95" customHeight="1" x14ac:dyDescent="0.2">
      <c r="A14" s="306" t="s">
        <v>230</v>
      </c>
      <c r="B14" s="307"/>
      <c r="C14" s="308"/>
      <c r="D14" s="113">
        <v>51.524494689962317</v>
      </c>
      <c r="E14" s="115">
        <v>3008</v>
      </c>
      <c r="F14" s="114">
        <v>2430</v>
      </c>
      <c r="G14" s="114">
        <v>2712</v>
      </c>
      <c r="H14" s="114">
        <v>2630</v>
      </c>
      <c r="I14" s="140">
        <v>3212</v>
      </c>
      <c r="J14" s="115">
        <v>-204</v>
      </c>
      <c r="K14" s="116">
        <v>-6.3511830635118303</v>
      </c>
    </row>
    <row r="15" spans="1:17" ht="15.95" customHeight="1" x14ac:dyDescent="0.2">
      <c r="A15" s="306" t="s">
        <v>231</v>
      </c>
      <c r="B15" s="307"/>
      <c r="C15" s="308"/>
      <c r="D15" s="113">
        <v>8.0849606029462144</v>
      </c>
      <c r="E15" s="115">
        <v>472</v>
      </c>
      <c r="F15" s="114">
        <v>300</v>
      </c>
      <c r="G15" s="114">
        <v>320</v>
      </c>
      <c r="H15" s="114">
        <v>290</v>
      </c>
      <c r="I15" s="140">
        <v>397</v>
      </c>
      <c r="J15" s="115">
        <v>75</v>
      </c>
      <c r="K15" s="116">
        <v>18.89168765743073</v>
      </c>
    </row>
    <row r="16" spans="1:17" ht="15.95" customHeight="1" x14ac:dyDescent="0.2">
      <c r="A16" s="306" t="s">
        <v>232</v>
      </c>
      <c r="B16" s="307"/>
      <c r="C16" s="308"/>
      <c r="D16" s="113">
        <v>7.2285029119561495</v>
      </c>
      <c r="E16" s="115">
        <v>422</v>
      </c>
      <c r="F16" s="114">
        <v>322</v>
      </c>
      <c r="G16" s="114">
        <v>379</v>
      </c>
      <c r="H16" s="114">
        <v>337</v>
      </c>
      <c r="I16" s="140">
        <v>534</v>
      </c>
      <c r="J16" s="115">
        <v>-112</v>
      </c>
      <c r="K16" s="116">
        <v>-20.973782771535582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1.7471736896197327</v>
      </c>
      <c r="E18" s="115">
        <v>102</v>
      </c>
      <c r="F18" s="114">
        <v>143</v>
      </c>
      <c r="G18" s="114">
        <v>155</v>
      </c>
      <c r="H18" s="114">
        <v>209</v>
      </c>
      <c r="I18" s="140">
        <v>159</v>
      </c>
      <c r="J18" s="115">
        <v>-57</v>
      </c>
      <c r="K18" s="116">
        <v>-35.849056603773583</v>
      </c>
    </row>
    <row r="19" spans="1:11" ht="14.1" customHeight="1" x14ac:dyDescent="0.2">
      <c r="A19" s="306" t="s">
        <v>235</v>
      </c>
      <c r="B19" s="307" t="s">
        <v>236</v>
      </c>
      <c r="C19" s="308"/>
      <c r="D19" s="113">
        <v>0.80507022953066121</v>
      </c>
      <c r="E19" s="115">
        <v>47</v>
      </c>
      <c r="F19" s="114">
        <v>78</v>
      </c>
      <c r="G19" s="114">
        <v>99</v>
      </c>
      <c r="H19" s="114">
        <v>128</v>
      </c>
      <c r="I19" s="140">
        <v>78</v>
      </c>
      <c r="J19" s="115">
        <v>-31</v>
      </c>
      <c r="K19" s="116">
        <v>-39.743589743589745</v>
      </c>
    </row>
    <row r="20" spans="1:11" ht="14.1" customHeight="1" x14ac:dyDescent="0.2">
      <c r="A20" s="306">
        <v>12</v>
      </c>
      <c r="B20" s="307" t="s">
        <v>237</v>
      </c>
      <c r="C20" s="308"/>
      <c r="D20" s="113">
        <v>1.3532031517643028</v>
      </c>
      <c r="E20" s="115">
        <v>79</v>
      </c>
      <c r="F20" s="114">
        <v>148</v>
      </c>
      <c r="G20" s="114">
        <v>76</v>
      </c>
      <c r="H20" s="114">
        <v>33</v>
      </c>
      <c r="I20" s="140">
        <v>68</v>
      </c>
      <c r="J20" s="115">
        <v>11</v>
      </c>
      <c r="K20" s="116">
        <v>16.176470588235293</v>
      </c>
    </row>
    <row r="21" spans="1:11" ht="14.1" customHeight="1" x14ac:dyDescent="0.2">
      <c r="A21" s="306">
        <v>21</v>
      </c>
      <c r="B21" s="307" t="s">
        <v>238</v>
      </c>
      <c r="C21" s="308"/>
      <c r="D21" s="113">
        <v>0.23980815347721823</v>
      </c>
      <c r="E21" s="115">
        <v>14</v>
      </c>
      <c r="F21" s="114">
        <v>5</v>
      </c>
      <c r="G21" s="114">
        <v>12</v>
      </c>
      <c r="H21" s="114">
        <v>14</v>
      </c>
      <c r="I21" s="140">
        <v>15</v>
      </c>
      <c r="J21" s="115">
        <v>-1</v>
      </c>
      <c r="K21" s="116">
        <v>-6.666666666666667</v>
      </c>
    </row>
    <row r="22" spans="1:11" ht="14.1" customHeight="1" x14ac:dyDescent="0.2">
      <c r="A22" s="306">
        <v>22</v>
      </c>
      <c r="B22" s="307" t="s">
        <v>239</v>
      </c>
      <c r="C22" s="308"/>
      <c r="D22" s="113">
        <v>1.8156903048989379</v>
      </c>
      <c r="E22" s="115">
        <v>106</v>
      </c>
      <c r="F22" s="114">
        <v>64</v>
      </c>
      <c r="G22" s="114">
        <v>87</v>
      </c>
      <c r="H22" s="114">
        <v>52</v>
      </c>
      <c r="I22" s="140">
        <v>70</v>
      </c>
      <c r="J22" s="115">
        <v>36</v>
      </c>
      <c r="K22" s="116">
        <v>51.428571428571431</v>
      </c>
    </row>
    <row r="23" spans="1:11" ht="14.1" customHeight="1" x14ac:dyDescent="0.2">
      <c r="A23" s="306">
        <v>23</v>
      </c>
      <c r="B23" s="307" t="s">
        <v>240</v>
      </c>
      <c r="C23" s="308"/>
      <c r="D23" s="113">
        <v>0.46248715313463518</v>
      </c>
      <c r="E23" s="115">
        <v>27</v>
      </c>
      <c r="F23" s="114">
        <v>33</v>
      </c>
      <c r="G23" s="114">
        <v>39</v>
      </c>
      <c r="H23" s="114">
        <v>40</v>
      </c>
      <c r="I23" s="140">
        <v>42</v>
      </c>
      <c r="J23" s="115">
        <v>-15</v>
      </c>
      <c r="K23" s="116">
        <v>-35.714285714285715</v>
      </c>
    </row>
    <row r="24" spans="1:11" ht="14.1" customHeight="1" x14ac:dyDescent="0.2">
      <c r="A24" s="306">
        <v>24</v>
      </c>
      <c r="B24" s="307" t="s">
        <v>241</v>
      </c>
      <c r="C24" s="308"/>
      <c r="D24" s="113">
        <v>3.2716683795820485</v>
      </c>
      <c r="E24" s="115">
        <v>191</v>
      </c>
      <c r="F24" s="114">
        <v>134</v>
      </c>
      <c r="G24" s="114">
        <v>201</v>
      </c>
      <c r="H24" s="114">
        <v>146</v>
      </c>
      <c r="I24" s="140">
        <v>193</v>
      </c>
      <c r="J24" s="115">
        <v>-2</v>
      </c>
      <c r="K24" s="116">
        <v>-1.0362694300518134</v>
      </c>
    </row>
    <row r="25" spans="1:11" ht="14.1" customHeight="1" x14ac:dyDescent="0.2">
      <c r="A25" s="306">
        <v>25</v>
      </c>
      <c r="B25" s="307" t="s">
        <v>242</v>
      </c>
      <c r="C25" s="308"/>
      <c r="D25" s="113">
        <v>6.4919492977046938</v>
      </c>
      <c r="E25" s="115">
        <v>379</v>
      </c>
      <c r="F25" s="114">
        <v>224</v>
      </c>
      <c r="G25" s="114">
        <v>333</v>
      </c>
      <c r="H25" s="114">
        <v>267</v>
      </c>
      <c r="I25" s="140">
        <v>353</v>
      </c>
      <c r="J25" s="115">
        <v>26</v>
      </c>
      <c r="K25" s="116">
        <v>7.3654390934844196</v>
      </c>
    </row>
    <row r="26" spans="1:11" ht="14.1" customHeight="1" x14ac:dyDescent="0.2">
      <c r="A26" s="306">
        <v>26</v>
      </c>
      <c r="B26" s="307" t="s">
        <v>243</v>
      </c>
      <c r="C26" s="308"/>
      <c r="D26" s="113">
        <v>2.4494689962315861</v>
      </c>
      <c r="E26" s="115">
        <v>143</v>
      </c>
      <c r="F26" s="114">
        <v>52</v>
      </c>
      <c r="G26" s="114">
        <v>93</v>
      </c>
      <c r="H26" s="114">
        <v>95</v>
      </c>
      <c r="I26" s="140">
        <v>127</v>
      </c>
      <c r="J26" s="115">
        <v>16</v>
      </c>
      <c r="K26" s="116">
        <v>12.598425196850394</v>
      </c>
    </row>
    <row r="27" spans="1:11" ht="14.1" customHeight="1" x14ac:dyDescent="0.2">
      <c r="A27" s="306">
        <v>27</v>
      </c>
      <c r="B27" s="307" t="s">
        <v>244</v>
      </c>
      <c r="C27" s="308"/>
      <c r="D27" s="113">
        <v>1.7300445357999314</v>
      </c>
      <c r="E27" s="115">
        <v>101</v>
      </c>
      <c r="F27" s="114">
        <v>61</v>
      </c>
      <c r="G27" s="114">
        <v>80</v>
      </c>
      <c r="H27" s="114">
        <v>52</v>
      </c>
      <c r="I27" s="140">
        <v>89</v>
      </c>
      <c r="J27" s="115">
        <v>12</v>
      </c>
      <c r="K27" s="116">
        <v>13.48314606741573</v>
      </c>
    </row>
    <row r="28" spans="1:11" ht="14.1" customHeight="1" x14ac:dyDescent="0.2">
      <c r="A28" s="306">
        <v>28</v>
      </c>
      <c r="B28" s="307" t="s">
        <v>245</v>
      </c>
      <c r="C28" s="308"/>
      <c r="D28" s="113">
        <v>6.8516615279205204E-2</v>
      </c>
      <c r="E28" s="115">
        <v>4</v>
      </c>
      <c r="F28" s="114">
        <v>7</v>
      </c>
      <c r="G28" s="114">
        <v>5</v>
      </c>
      <c r="H28" s="114">
        <v>4</v>
      </c>
      <c r="I28" s="140">
        <v>6</v>
      </c>
      <c r="J28" s="115">
        <v>-2</v>
      </c>
      <c r="K28" s="116">
        <v>-33.333333333333336</v>
      </c>
    </row>
    <row r="29" spans="1:11" ht="14.1" customHeight="1" x14ac:dyDescent="0.2">
      <c r="A29" s="306">
        <v>29</v>
      </c>
      <c r="B29" s="307" t="s">
        <v>246</v>
      </c>
      <c r="C29" s="308"/>
      <c r="D29" s="113">
        <v>2.8091812264474134</v>
      </c>
      <c r="E29" s="115">
        <v>164</v>
      </c>
      <c r="F29" s="114">
        <v>164</v>
      </c>
      <c r="G29" s="114">
        <v>189</v>
      </c>
      <c r="H29" s="114">
        <v>220</v>
      </c>
      <c r="I29" s="140">
        <v>214</v>
      </c>
      <c r="J29" s="115">
        <v>-50</v>
      </c>
      <c r="K29" s="116">
        <v>-23.364485981308412</v>
      </c>
    </row>
    <row r="30" spans="1:11" ht="14.1" customHeight="1" x14ac:dyDescent="0.2">
      <c r="A30" s="306" t="s">
        <v>247</v>
      </c>
      <c r="B30" s="307" t="s">
        <v>248</v>
      </c>
      <c r="C30" s="308"/>
      <c r="D30" s="113" t="s">
        <v>513</v>
      </c>
      <c r="E30" s="115" t="s">
        <v>513</v>
      </c>
      <c r="F30" s="114">
        <v>92</v>
      </c>
      <c r="G30" s="114" t="s">
        <v>513</v>
      </c>
      <c r="H30" s="114">
        <v>129</v>
      </c>
      <c r="I30" s="140">
        <v>93</v>
      </c>
      <c r="J30" s="115" t="s">
        <v>513</v>
      </c>
      <c r="K30" s="116" t="s">
        <v>513</v>
      </c>
    </row>
    <row r="31" spans="1:11" ht="14.1" customHeight="1" x14ac:dyDescent="0.2">
      <c r="A31" s="306" t="s">
        <v>249</v>
      </c>
      <c r="B31" s="307" t="s">
        <v>250</v>
      </c>
      <c r="C31" s="308"/>
      <c r="D31" s="113">
        <v>1.9527235354573484</v>
      </c>
      <c r="E31" s="115">
        <v>114</v>
      </c>
      <c r="F31" s="114" t="s">
        <v>513</v>
      </c>
      <c r="G31" s="114">
        <v>99</v>
      </c>
      <c r="H31" s="114">
        <v>91</v>
      </c>
      <c r="I31" s="140">
        <v>117</v>
      </c>
      <c r="J31" s="115">
        <v>-3</v>
      </c>
      <c r="K31" s="116">
        <v>-2.5641025641025643</v>
      </c>
    </row>
    <row r="32" spans="1:11" ht="14.1" customHeight="1" x14ac:dyDescent="0.2">
      <c r="A32" s="306">
        <v>31</v>
      </c>
      <c r="B32" s="307" t="s">
        <v>251</v>
      </c>
      <c r="C32" s="308"/>
      <c r="D32" s="113">
        <v>0.37684138403562861</v>
      </c>
      <c r="E32" s="115">
        <v>22</v>
      </c>
      <c r="F32" s="114">
        <v>25</v>
      </c>
      <c r="G32" s="114">
        <v>28</v>
      </c>
      <c r="H32" s="114">
        <v>18</v>
      </c>
      <c r="I32" s="140">
        <v>23</v>
      </c>
      <c r="J32" s="115">
        <v>-1</v>
      </c>
      <c r="K32" s="116">
        <v>-4.3478260869565215</v>
      </c>
    </row>
    <row r="33" spans="1:11" ht="14.1" customHeight="1" x14ac:dyDescent="0.2">
      <c r="A33" s="306">
        <v>32</v>
      </c>
      <c r="B33" s="307" t="s">
        <v>252</v>
      </c>
      <c r="C33" s="308"/>
      <c r="D33" s="113">
        <v>2.3466940733127784</v>
      </c>
      <c r="E33" s="115">
        <v>137</v>
      </c>
      <c r="F33" s="114">
        <v>135</v>
      </c>
      <c r="G33" s="114">
        <v>135</v>
      </c>
      <c r="H33" s="114">
        <v>149</v>
      </c>
      <c r="I33" s="140">
        <v>143</v>
      </c>
      <c r="J33" s="115">
        <v>-6</v>
      </c>
      <c r="K33" s="116">
        <v>-4.1958041958041958</v>
      </c>
    </row>
    <row r="34" spans="1:11" ht="14.1" customHeight="1" x14ac:dyDescent="0.2">
      <c r="A34" s="306">
        <v>33</v>
      </c>
      <c r="B34" s="307" t="s">
        <v>253</v>
      </c>
      <c r="C34" s="308"/>
      <c r="D34" s="113">
        <v>1.0962658444672833</v>
      </c>
      <c r="E34" s="115">
        <v>64</v>
      </c>
      <c r="F34" s="114">
        <v>56</v>
      </c>
      <c r="G34" s="114">
        <v>66</v>
      </c>
      <c r="H34" s="114">
        <v>53</v>
      </c>
      <c r="I34" s="140">
        <v>93</v>
      </c>
      <c r="J34" s="115">
        <v>-29</v>
      </c>
      <c r="K34" s="116">
        <v>-31.182795698924732</v>
      </c>
    </row>
    <row r="35" spans="1:11" ht="14.1" customHeight="1" x14ac:dyDescent="0.2">
      <c r="A35" s="306">
        <v>34</v>
      </c>
      <c r="B35" s="307" t="s">
        <v>254</v>
      </c>
      <c r="C35" s="308"/>
      <c r="D35" s="113">
        <v>2.0041109969167521</v>
      </c>
      <c r="E35" s="115">
        <v>117</v>
      </c>
      <c r="F35" s="114">
        <v>90</v>
      </c>
      <c r="G35" s="114">
        <v>103</v>
      </c>
      <c r="H35" s="114">
        <v>76</v>
      </c>
      <c r="I35" s="140">
        <v>120</v>
      </c>
      <c r="J35" s="115">
        <v>-3</v>
      </c>
      <c r="K35" s="116">
        <v>-2.5</v>
      </c>
    </row>
    <row r="36" spans="1:11" ht="14.1" customHeight="1" x14ac:dyDescent="0.2">
      <c r="A36" s="306">
        <v>41</v>
      </c>
      <c r="B36" s="307" t="s">
        <v>255</v>
      </c>
      <c r="C36" s="308"/>
      <c r="D36" s="113">
        <v>0.2911956149366221</v>
      </c>
      <c r="E36" s="115">
        <v>17</v>
      </c>
      <c r="F36" s="114">
        <v>16</v>
      </c>
      <c r="G36" s="114">
        <v>16</v>
      </c>
      <c r="H36" s="114">
        <v>21</v>
      </c>
      <c r="I36" s="140">
        <v>13</v>
      </c>
      <c r="J36" s="115">
        <v>4</v>
      </c>
      <c r="K36" s="116">
        <v>30.76923076923077</v>
      </c>
    </row>
    <row r="37" spans="1:11" ht="14.1" customHeight="1" x14ac:dyDescent="0.2">
      <c r="A37" s="306">
        <v>42</v>
      </c>
      <c r="B37" s="307" t="s">
        <v>256</v>
      </c>
      <c r="C37" s="308"/>
      <c r="D37" s="113">
        <v>0.10277492291880781</v>
      </c>
      <c r="E37" s="115">
        <v>6</v>
      </c>
      <c r="F37" s="114">
        <v>5</v>
      </c>
      <c r="G37" s="114">
        <v>4</v>
      </c>
      <c r="H37" s="114">
        <v>3</v>
      </c>
      <c r="I37" s="140">
        <v>6</v>
      </c>
      <c r="J37" s="115">
        <v>0</v>
      </c>
      <c r="K37" s="116">
        <v>0</v>
      </c>
    </row>
    <row r="38" spans="1:11" ht="14.1" customHeight="1" x14ac:dyDescent="0.2">
      <c r="A38" s="306">
        <v>43</v>
      </c>
      <c r="B38" s="307" t="s">
        <v>257</v>
      </c>
      <c r="C38" s="308"/>
      <c r="D38" s="113">
        <v>0.6166495375128469</v>
      </c>
      <c r="E38" s="115">
        <v>36</v>
      </c>
      <c r="F38" s="114">
        <v>22</v>
      </c>
      <c r="G38" s="114">
        <v>21</v>
      </c>
      <c r="H38" s="114">
        <v>20</v>
      </c>
      <c r="I38" s="140">
        <v>35</v>
      </c>
      <c r="J38" s="115">
        <v>1</v>
      </c>
      <c r="K38" s="116">
        <v>2.8571428571428572</v>
      </c>
    </row>
    <row r="39" spans="1:11" ht="14.1" customHeight="1" x14ac:dyDescent="0.2">
      <c r="A39" s="306">
        <v>51</v>
      </c>
      <c r="B39" s="307" t="s">
        <v>258</v>
      </c>
      <c r="C39" s="308"/>
      <c r="D39" s="113">
        <v>23.484069886947584</v>
      </c>
      <c r="E39" s="115">
        <v>1371</v>
      </c>
      <c r="F39" s="114">
        <v>1057</v>
      </c>
      <c r="G39" s="114">
        <v>1539</v>
      </c>
      <c r="H39" s="114">
        <v>1311</v>
      </c>
      <c r="I39" s="140">
        <v>1650</v>
      </c>
      <c r="J39" s="115">
        <v>-279</v>
      </c>
      <c r="K39" s="116">
        <v>-16.90909090909091</v>
      </c>
    </row>
    <row r="40" spans="1:11" ht="14.1" customHeight="1" x14ac:dyDescent="0.2">
      <c r="A40" s="306" t="s">
        <v>259</v>
      </c>
      <c r="B40" s="307" t="s">
        <v>260</v>
      </c>
      <c r="C40" s="308"/>
      <c r="D40" s="113">
        <v>21.771154504967456</v>
      </c>
      <c r="E40" s="115">
        <v>1271</v>
      </c>
      <c r="F40" s="114">
        <v>987</v>
      </c>
      <c r="G40" s="114">
        <v>1444</v>
      </c>
      <c r="H40" s="114">
        <v>1200</v>
      </c>
      <c r="I40" s="140">
        <v>1524</v>
      </c>
      <c r="J40" s="115">
        <v>-253</v>
      </c>
      <c r="K40" s="116">
        <v>-16.601049868766403</v>
      </c>
    </row>
    <row r="41" spans="1:11" ht="14.1" customHeight="1" x14ac:dyDescent="0.2">
      <c r="A41" s="306"/>
      <c r="B41" s="307" t="s">
        <v>261</v>
      </c>
      <c r="C41" s="308"/>
      <c r="D41" s="113">
        <v>21.137375813634808</v>
      </c>
      <c r="E41" s="115">
        <v>1234</v>
      </c>
      <c r="F41" s="114">
        <v>968</v>
      </c>
      <c r="G41" s="114">
        <v>1354</v>
      </c>
      <c r="H41" s="114">
        <v>1168</v>
      </c>
      <c r="I41" s="140">
        <v>1477</v>
      </c>
      <c r="J41" s="115">
        <v>-243</v>
      </c>
      <c r="K41" s="116">
        <v>-16.452268111035885</v>
      </c>
    </row>
    <row r="42" spans="1:11" ht="14.1" customHeight="1" x14ac:dyDescent="0.2">
      <c r="A42" s="306">
        <v>52</v>
      </c>
      <c r="B42" s="307" t="s">
        <v>262</v>
      </c>
      <c r="C42" s="308"/>
      <c r="D42" s="113">
        <v>8.7358684480986639</v>
      </c>
      <c r="E42" s="115">
        <v>510</v>
      </c>
      <c r="F42" s="114">
        <v>435</v>
      </c>
      <c r="G42" s="114">
        <v>349</v>
      </c>
      <c r="H42" s="114">
        <v>387</v>
      </c>
      <c r="I42" s="140">
        <v>386</v>
      </c>
      <c r="J42" s="115">
        <v>124</v>
      </c>
      <c r="K42" s="116">
        <v>32.124352331606218</v>
      </c>
    </row>
    <row r="43" spans="1:11" ht="14.1" customHeight="1" x14ac:dyDescent="0.2">
      <c r="A43" s="306" t="s">
        <v>263</v>
      </c>
      <c r="B43" s="307" t="s">
        <v>264</v>
      </c>
      <c r="C43" s="308"/>
      <c r="D43" s="113">
        <v>7.9136690647482011</v>
      </c>
      <c r="E43" s="115">
        <v>462</v>
      </c>
      <c r="F43" s="114">
        <v>391</v>
      </c>
      <c r="G43" s="114">
        <v>315</v>
      </c>
      <c r="H43" s="114">
        <v>352</v>
      </c>
      <c r="I43" s="140">
        <v>342</v>
      </c>
      <c r="J43" s="115">
        <v>120</v>
      </c>
      <c r="K43" s="116">
        <v>35.087719298245617</v>
      </c>
    </row>
    <row r="44" spans="1:11" ht="14.1" customHeight="1" x14ac:dyDescent="0.2">
      <c r="A44" s="306">
        <v>53</v>
      </c>
      <c r="B44" s="307" t="s">
        <v>265</v>
      </c>
      <c r="C44" s="308"/>
      <c r="D44" s="113">
        <v>2.0041109969167521</v>
      </c>
      <c r="E44" s="115">
        <v>117</v>
      </c>
      <c r="F44" s="114">
        <v>65</v>
      </c>
      <c r="G44" s="114">
        <v>71</v>
      </c>
      <c r="H44" s="114">
        <v>76</v>
      </c>
      <c r="I44" s="140">
        <v>77</v>
      </c>
      <c r="J44" s="115">
        <v>40</v>
      </c>
      <c r="K44" s="116">
        <v>51.948051948051948</v>
      </c>
    </row>
    <row r="45" spans="1:11" ht="14.1" customHeight="1" x14ac:dyDescent="0.2">
      <c r="A45" s="306" t="s">
        <v>266</v>
      </c>
      <c r="B45" s="307" t="s">
        <v>267</v>
      </c>
      <c r="C45" s="308"/>
      <c r="D45" s="113">
        <v>1.9698526892771497</v>
      </c>
      <c r="E45" s="115">
        <v>115</v>
      </c>
      <c r="F45" s="114">
        <v>55</v>
      </c>
      <c r="G45" s="114">
        <v>68</v>
      </c>
      <c r="H45" s="114">
        <v>75</v>
      </c>
      <c r="I45" s="140">
        <v>75</v>
      </c>
      <c r="J45" s="115">
        <v>40</v>
      </c>
      <c r="K45" s="116">
        <v>53.333333333333336</v>
      </c>
    </row>
    <row r="46" spans="1:11" ht="14.1" customHeight="1" x14ac:dyDescent="0.2">
      <c r="A46" s="306">
        <v>54</v>
      </c>
      <c r="B46" s="307" t="s">
        <v>268</v>
      </c>
      <c r="C46" s="308"/>
      <c r="D46" s="113">
        <v>3.1346351490236382</v>
      </c>
      <c r="E46" s="115">
        <v>183</v>
      </c>
      <c r="F46" s="114">
        <v>138</v>
      </c>
      <c r="G46" s="114">
        <v>187</v>
      </c>
      <c r="H46" s="114">
        <v>135</v>
      </c>
      <c r="I46" s="140">
        <v>180</v>
      </c>
      <c r="J46" s="115">
        <v>3</v>
      </c>
      <c r="K46" s="116">
        <v>1.6666666666666667</v>
      </c>
    </row>
    <row r="47" spans="1:11" ht="14.1" customHeight="1" x14ac:dyDescent="0.2">
      <c r="A47" s="306">
        <v>61</v>
      </c>
      <c r="B47" s="307" t="s">
        <v>269</v>
      </c>
      <c r="C47" s="308"/>
      <c r="D47" s="113">
        <v>2.2781774580335732</v>
      </c>
      <c r="E47" s="115">
        <v>133</v>
      </c>
      <c r="F47" s="114">
        <v>94</v>
      </c>
      <c r="G47" s="114">
        <v>87</v>
      </c>
      <c r="H47" s="114">
        <v>90</v>
      </c>
      <c r="I47" s="140">
        <v>92</v>
      </c>
      <c r="J47" s="115">
        <v>41</v>
      </c>
      <c r="K47" s="116">
        <v>44.565217391304351</v>
      </c>
    </row>
    <row r="48" spans="1:11" ht="14.1" customHeight="1" x14ac:dyDescent="0.2">
      <c r="A48" s="306">
        <v>62</v>
      </c>
      <c r="B48" s="307" t="s">
        <v>270</v>
      </c>
      <c r="C48" s="308"/>
      <c r="D48" s="113">
        <v>5.7382665296334361</v>
      </c>
      <c r="E48" s="115">
        <v>335</v>
      </c>
      <c r="F48" s="114">
        <v>429</v>
      </c>
      <c r="G48" s="114">
        <v>435</v>
      </c>
      <c r="H48" s="114">
        <v>487</v>
      </c>
      <c r="I48" s="140">
        <v>378</v>
      </c>
      <c r="J48" s="115">
        <v>-43</v>
      </c>
      <c r="K48" s="116">
        <v>-11.375661375661375</v>
      </c>
    </row>
    <row r="49" spans="1:11" ht="14.1" customHeight="1" x14ac:dyDescent="0.2">
      <c r="A49" s="306">
        <v>63</v>
      </c>
      <c r="B49" s="307" t="s">
        <v>271</v>
      </c>
      <c r="C49" s="308"/>
      <c r="D49" s="113">
        <v>2.209660842754368</v>
      </c>
      <c r="E49" s="115">
        <v>129</v>
      </c>
      <c r="F49" s="114">
        <v>134</v>
      </c>
      <c r="G49" s="114">
        <v>124</v>
      </c>
      <c r="H49" s="114">
        <v>112</v>
      </c>
      <c r="I49" s="140">
        <v>116</v>
      </c>
      <c r="J49" s="115">
        <v>13</v>
      </c>
      <c r="K49" s="116">
        <v>11.206896551724139</v>
      </c>
    </row>
    <row r="50" spans="1:11" ht="14.1" customHeight="1" x14ac:dyDescent="0.2">
      <c r="A50" s="306" t="s">
        <v>272</v>
      </c>
      <c r="B50" s="307" t="s">
        <v>273</v>
      </c>
      <c r="C50" s="308"/>
      <c r="D50" s="113">
        <v>0.44535799931483383</v>
      </c>
      <c r="E50" s="115">
        <v>26</v>
      </c>
      <c r="F50" s="114">
        <v>30</v>
      </c>
      <c r="G50" s="114">
        <v>34</v>
      </c>
      <c r="H50" s="114">
        <v>27</v>
      </c>
      <c r="I50" s="140">
        <v>21</v>
      </c>
      <c r="J50" s="115">
        <v>5</v>
      </c>
      <c r="K50" s="116">
        <v>23.80952380952381</v>
      </c>
    </row>
    <row r="51" spans="1:11" ht="14.1" customHeight="1" x14ac:dyDescent="0.2">
      <c r="A51" s="306" t="s">
        <v>274</v>
      </c>
      <c r="B51" s="307" t="s">
        <v>275</v>
      </c>
      <c r="C51" s="308"/>
      <c r="D51" s="113">
        <v>1.6786570743405276</v>
      </c>
      <c r="E51" s="115">
        <v>98</v>
      </c>
      <c r="F51" s="114">
        <v>92</v>
      </c>
      <c r="G51" s="114">
        <v>85</v>
      </c>
      <c r="H51" s="114">
        <v>74</v>
      </c>
      <c r="I51" s="140">
        <v>89</v>
      </c>
      <c r="J51" s="115">
        <v>9</v>
      </c>
      <c r="K51" s="116">
        <v>10.112359550561798</v>
      </c>
    </row>
    <row r="52" spans="1:11" ht="14.1" customHeight="1" x14ac:dyDescent="0.2">
      <c r="A52" s="306">
        <v>71</v>
      </c>
      <c r="B52" s="307" t="s">
        <v>276</v>
      </c>
      <c r="C52" s="308"/>
      <c r="D52" s="113">
        <v>10.808496060294621</v>
      </c>
      <c r="E52" s="115">
        <v>631</v>
      </c>
      <c r="F52" s="114">
        <v>442</v>
      </c>
      <c r="G52" s="114">
        <v>485</v>
      </c>
      <c r="H52" s="114">
        <v>459</v>
      </c>
      <c r="I52" s="140">
        <v>538</v>
      </c>
      <c r="J52" s="115">
        <v>93</v>
      </c>
      <c r="K52" s="116">
        <v>17.286245353159853</v>
      </c>
    </row>
    <row r="53" spans="1:11" ht="14.1" customHeight="1" x14ac:dyDescent="0.2">
      <c r="A53" s="306" t="s">
        <v>277</v>
      </c>
      <c r="B53" s="307" t="s">
        <v>278</v>
      </c>
      <c r="C53" s="308"/>
      <c r="D53" s="113">
        <v>4.830421377183967</v>
      </c>
      <c r="E53" s="115">
        <v>282</v>
      </c>
      <c r="F53" s="114">
        <v>198</v>
      </c>
      <c r="G53" s="114">
        <v>232</v>
      </c>
      <c r="H53" s="114">
        <v>233</v>
      </c>
      <c r="I53" s="140">
        <v>229</v>
      </c>
      <c r="J53" s="115">
        <v>53</v>
      </c>
      <c r="K53" s="116">
        <v>23.144104803493448</v>
      </c>
    </row>
    <row r="54" spans="1:11" ht="14.1" customHeight="1" x14ac:dyDescent="0.2">
      <c r="A54" s="306" t="s">
        <v>279</v>
      </c>
      <c r="B54" s="307" t="s">
        <v>280</v>
      </c>
      <c r="C54" s="308"/>
      <c r="D54" s="113">
        <v>4.9503254539225763</v>
      </c>
      <c r="E54" s="115">
        <v>289</v>
      </c>
      <c r="F54" s="114">
        <v>212</v>
      </c>
      <c r="G54" s="114">
        <v>238</v>
      </c>
      <c r="H54" s="114">
        <v>181</v>
      </c>
      <c r="I54" s="140">
        <v>248</v>
      </c>
      <c r="J54" s="115">
        <v>41</v>
      </c>
      <c r="K54" s="116">
        <v>16.532258064516128</v>
      </c>
    </row>
    <row r="55" spans="1:11" ht="14.1" customHeight="1" x14ac:dyDescent="0.2">
      <c r="A55" s="306">
        <v>72</v>
      </c>
      <c r="B55" s="307" t="s">
        <v>281</v>
      </c>
      <c r="C55" s="308"/>
      <c r="D55" s="113">
        <v>1.4731072285029119</v>
      </c>
      <c r="E55" s="115">
        <v>86</v>
      </c>
      <c r="F55" s="114">
        <v>47</v>
      </c>
      <c r="G55" s="114">
        <v>51</v>
      </c>
      <c r="H55" s="114">
        <v>52</v>
      </c>
      <c r="I55" s="140">
        <v>71</v>
      </c>
      <c r="J55" s="115">
        <v>15</v>
      </c>
      <c r="K55" s="116">
        <v>21.12676056338028</v>
      </c>
    </row>
    <row r="56" spans="1:11" ht="14.1" customHeight="1" x14ac:dyDescent="0.2">
      <c r="A56" s="306" t="s">
        <v>282</v>
      </c>
      <c r="B56" s="307" t="s">
        <v>283</v>
      </c>
      <c r="C56" s="308"/>
      <c r="D56" s="113">
        <v>0.13703323055841041</v>
      </c>
      <c r="E56" s="115">
        <v>8</v>
      </c>
      <c r="F56" s="114">
        <v>14</v>
      </c>
      <c r="G56" s="114">
        <v>9</v>
      </c>
      <c r="H56" s="114">
        <v>9</v>
      </c>
      <c r="I56" s="140">
        <v>10</v>
      </c>
      <c r="J56" s="115">
        <v>-2</v>
      </c>
      <c r="K56" s="116">
        <v>-20</v>
      </c>
    </row>
    <row r="57" spans="1:11" ht="14.1" customHeight="1" x14ac:dyDescent="0.2">
      <c r="A57" s="306" t="s">
        <v>284</v>
      </c>
      <c r="B57" s="307" t="s">
        <v>285</v>
      </c>
      <c r="C57" s="308"/>
      <c r="D57" s="113">
        <v>1.1819116135662899</v>
      </c>
      <c r="E57" s="115">
        <v>69</v>
      </c>
      <c r="F57" s="114">
        <v>25</v>
      </c>
      <c r="G57" s="114">
        <v>31</v>
      </c>
      <c r="H57" s="114">
        <v>36</v>
      </c>
      <c r="I57" s="140">
        <v>54</v>
      </c>
      <c r="J57" s="115">
        <v>15</v>
      </c>
      <c r="K57" s="116">
        <v>27.777777777777779</v>
      </c>
    </row>
    <row r="58" spans="1:11" ht="14.1" customHeight="1" x14ac:dyDescent="0.2">
      <c r="A58" s="306">
        <v>73</v>
      </c>
      <c r="B58" s="307" t="s">
        <v>286</v>
      </c>
      <c r="C58" s="308"/>
      <c r="D58" s="113">
        <v>1.0448783830078794</v>
      </c>
      <c r="E58" s="115">
        <v>61</v>
      </c>
      <c r="F58" s="114">
        <v>50</v>
      </c>
      <c r="G58" s="114">
        <v>60</v>
      </c>
      <c r="H58" s="114">
        <v>55</v>
      </c>
      <c r="I58" s="140">
        <v>59</v>
      </c>
      <c r="J58" s="115">
        <v>2</v>
      </c>
      <c r="K58" s="116">
        <v>3.3898305084745761</v>
      </c>
    </row>
    <row r="59" spans="1:11" ht="14.1" customHeight="1" x14ac:dyDescent="0.2">
      <c r="A59" s="306" t="s">
        <v>287</v>
      </c>
      <c r="B59" s="307" t="s">
        <v>288</v>
      </c>
      <c r="C59" s="308"/>
      <c r="D59" s="113">
        <v>0.85645769099006508</v>
      </c>
      <c r="E59" s="115">
        <v>50</v>
      </c>
      <c r="F59" s="114">
        <v>41</v>
      </c>
      <c r="G59" s="114">
        <v>50</v>
      </c>
      <c r="H59" s="114">
        <v>36</v>
      </c>
      <c r="I59" s="140">
        <v>49</v>
      </c>
      <c r="J59" s="115">
        <v>1</v>
      </c>
      <c r="K59" s="116">
        <v>2.0408163265306123</v>
      </c>
    </row>
    <row r="60" spans="1:11" ht="14.1" customHeight="1" x14ac:dyDescent="0.2">
      <c r="A60" s="306">
        <v>81</v>
      </c>
      <c r="B60" s="307" t="s">
        <v>289</v>
      </c>
      <c r="C60" s="308"/>
      <c r="D60" s="113">
        <v>3.511476533059267</v>
      </c>
      <c r="E60" s="115">
        <v>205</v>
      </c>
      <c r="F60" s="114">
        <v>175</v>
      </c>
      <c r="G60" s="114">
        <v>170</v>
      </c>
      <c r="H60" s="114">
        <v>186</v>
      </c>
      <c r="I60" s="140">
        <v>587</v>
      </c>
      <c r="J60" s="115">
        <v>-382</v>
      </c>
      <c r="K60" s="116">
        <v>-65.076660988074963</v>
      </c>
    </row>
    <row r="61" spans="1:11" ht="14.1" customHeight="1" x14ac:dyDescent="0.2">
      <c r="A61" s="306" t="s">
        <v>290</v>
      </c>
      <c r="B61" s="307" t="s">
        <v>291</v>
      </c>
      <c r="C61" s="308"/>
      <c r="D61" s="113">
        <v>0.85645769099006508</v>
      </c>
      <c r="E61" s="115">
        <v>50</v>
      </c>
      <c r="F61" s="114">
        <v>34</v>
      </c>
      <c r="G61" s="114">
        <v>39</v>
      </c>
      <c r="H61" s="114">
        <v>55</v>
      </c>
      <c r="I61" s="140">
        <v>53</v>
      </c>
      <c r="J61" s="115">
        <v>-3</v>
      </c>
      <c r="K61" s="116">
        <v>-5.6603773584905657</v>
      </c>
    </row>
    <row r="62" spans="1:11" ht="14.1" customHeight="1" x14ac:dyDescent="0.2">
      <c r="A62" s="306" t="s">
        <v>292</v>
      </c>
      <c r="B62" s="307" t="s">
        <v>293</v>
      </c>
      <c r="C62" s="308"/>
      <c r="D62" s="113">
        <v>1.6957862281603289</v>
      </c>
      <c r="E62" s="115">
        <v>99</v>
      </c>
      <c r="F62" s="114">
        <v>99</v>
      </c>
      <c r="G62" s="114">
        <v>86</v>
      </c>
      <c r="H62" s="114">
        <v>87</v>
      </c>
      <c r="I62" s="140">
        <v>343</v>
      </c>
      <c r="J62" s="115">
        <v>-244</v>
      </c>
      <c r="K62" s="116">
        <v>-71.137026239067055</v>
      </c>
    </row>
    <row r="63" spans="1:11" ht="14.1" customHeight="1" x14ac:dyDescent="0.2">
      <c r="A63" s="306"/>
      <c r="B63" s="307" t="s">
        <v>294</v>
      </c>
      <c r="C63" s="308"/>
      <c r="D63" s="113">
        <v>1.4731072285029119</v>
      </c>
      <c r="E63" s="115">
        <v>86</v>
      </c>
      <c r="F63" s="114">
        <v>89</v>
      </c>
      <c r="G63" s="114">
        <v>76</v>
      </c>
      <c r="H63" s="114">
        <v>76</v>
      </c>
      <c r="I63" s="140">
        <v>320</v>
      </c>
      <c r="J63" s="115">
        <v>-234</v>
      </c>
      <c r="K63" s="116">
        <v>-73.125</v>
      </c>
    </row>
    <row r="64" spans="1:11" ht="14.1" customHeight="1" x14ac:dyDescent="0.2">
      <c r="A64" s="306" t="s">
        <v>295</v>
      </c>
      <c r="B64" s="307" t="s">
        <v>296</v>
      </c>
      <c r="C64" s="308"/>
      <c r="D64" s="113">
        <v>0.37684138403562861</v>
      </c>
      <c r="E64" s="115">
        <v>22</v>
      </c>
      <c r="F64" s="114">
        <v>7</v>
      </c>
      <c r="G64" s="114">
        <v>10</v>
      </c>
      <c r="H64" s="114">
        <v>15</v>
      </c>
      <c r="I64" s="140">
        <v>107</v>
      </c>
      <c r="J64" s="115">
        <v>-85</v>
      </c>
      <c r="K64" s="116">
        <v>-79.439252336448604</v>
      </c>
    </row>
    <row r="65" spans="1:11" ht="14.1" customHeight="1" x14ac:dyDescent="0.2">
      <c r="A65" s="306" t="s">
        <v>297</v>
      </c>
      <c r="B65" s="307" t="s">
        <v>298</v>
      </c>
      <c r="C65" s="308"/>
      <c r="D65" s="113">
        <v>0.27406646111682081</v>
      </c>
      <c r="E65" s="115">
        <v>16</v>
      </c>
      <c r="F65" s="114">
        <v>16</v>
      </c>
      <c r="G65" s="114">
        <v>18</v>
      </c>
      <c r="H65" s="114">
        <v>13</v>
      </c>
      <c r="I65" s="140">
        <v>26</v>
      </c>
      <c r="J65" s="115">
        <v>-10</v>
      </c>
      <c r="K65" s="116">
        <v>-38.46153846153846</v>
      </c>
    </row>
    <row r="66" spans="1:11" ht="14.1" customHeight="1" x14ac:dyDescent="0.2">
      <c r="A66" s="306">
        <v>82</v>
      </c>
      <c r="B66" s="307" t="s">
        <v>299</v>
      </c>
      <c r="C66" s="308"/>
      <c r="D66" s="113">
        <v>1.5930113052415211</v>
      </c>
      <c r="E66" s="115">
        <v>93</v>
      </c>
      <c r="F66" s="114">
        <v>138</v>
      </c>
      <c r="G66" s="114">
        <v>129</v>
      </c>
      <c r="H66" s="114">
        <v>108</v>
      </c>
      <c r="I66" s="140">
        <v>96</v>
      </c>
      <c r="J66" s="115">
        <v>-3</v>
      </c>
      <c r="K66" s="116">
        <v>-3.125</v>
      </c>
    </row>
    <row r="67" spans="1:11" ht="14.1" customHeight="1" x14ac:dyDescent="0.2">
      <c r="A67" s="306" t="s">
        <v>300</v>
      </c>
      <c r="B67" s="307" t="s">
        <v>301</v>
      </c>
      <c r="C67" s="308"/>
      <c r="D67" s="113">
        <v>1.1133949982870845</v>
      </c>
      <c r="E67" s="115">
        <v>65</v>
      </c>
      <c r="F67" s="114">
        <v>122</v>
      </c>
      <c r="G67" s="114">
        <v>90</v>
      </c>
      <c r="H67" s="114">
        <v>77</v>
      </c>
      <c r="I67" s="140">
        <v>60</v>
      </c>
      <c r="J67" s="115">
        <v>5</v>
      </c>
      <c r="K67" s="116">
        <v>8.3333333333333339</v>
      </c>
    </row>
    <row r="68" spans="1:11" ht="14.1" customHeight="1" x14ac:dyDescent="0.2">
      <c r="A68" s="306" t="s">
        <v>302</v>
      </c>
      <c r="B68" s="307" t="s">
        <v>303</v>
      </c>
      <c r="C68" s="308"/>
      <c r="D68" s="113">
        <v>0.2911956149366221</v>
      </c>
      <c r="E68" s="115">
        <v>17</v>
      </c>
      <c r="F68" s="114">
        <v>10</v>
      </c>
      <c r="G68" s="114">
        <v>22</v>
      </c>
      <c r="H68" s="114">
        <v>21</v>
      </c>
      <c r="I68" s="140">
        <v>23</v>
      </c>
      <c r="J68" s="115">
        <v>-6</v>
      </c>
      <c r="K68" s="116">
        <v>-26.086956521739129</v>
      </c>
    </row>
    <row r="69" spans="1:11" ht="14.1" customHeight="1" x14ac:dyDescent="0.2">
      <c r="A69" s="306">
        <v>83</v>
      </c>
      <c r="B69" s="307" t="s">
        <v>304</v>
      </c>
      <c r="C69" s="308"/>
      <c r="D69" s="113">
        <v>2.6550188420692016</v>
      </c>
      <c r="E69" s="115">
        <v>155</v>
      </c>
      <c r="F69" s="114">
        <v>142</v>
      </c>
      <c r="G69" s="114">
        <v>153</v>
      </c>
      <c r="H69" s="114">
        <v>119</v>
      </c>
      <c r="I69" s="140">
        <v>235</v>
      </c>
      <c r="J69" s="115">
        <v>-80</v>
      </c>
      <c r="K69" s="116">
        <v>-34.042553191489361</v>
      </c>
    </row>
    <row r="70" spans="1:11" ht="14.1" customHeight="1" x14ac:dyDescent="0.2">
      <c r="A70" s="306" t="s">
        <v>305</v>
      </c>
      <c r="B70" s="307" t="s">
        <v>306</v>
      </c>
      <c r="C70" s="308"/>
      <c r="D70" s="113">
        <v>2.4152106885919835</v>
      </c>
      <c r="E70" s="115">
        <v>141</v>
      </c>
      <c r="F70" s="114">
        <v>127</v>
      </c>
      <c r="G70" s="114">
        <v>127</v>
      </c>
      <c r="H70" s="114">
        <v>105</v>
      </c>
      <c r="I70" s="140">
        <v>174</v>
      </c>
      <c r="J70" s="115">
        <v>-33</v>
      </c>
      <c r="K70" s="116">
        <v>-18.96551724137931</v>
      </c>
    </row>
    <row r="71" spans="1:11" ht="14.1" customHeight="1" x14ac:dyDescent="0.2">
      <c r="A71" s="306"/>
      <c r="B71" s="307" t="s">
        <v>307</v>
      </c>
      <c r="C71" s="308"/>
      <c r="D71" s="113">
        <v>1.3360739979445015</v>
      </c>
      <c r="E71" s="115">
        <v>78</v>
      </c>
      <c r="F71" s="114">
        <v>67</v>
      </c>
      <c r="G71" s="114">
        <v>72</v>
      </c>
      <c r="H71" s="114">
        <v>56</v>
      </c>
      <c r="I71" s="140">
        <v>117</v>
      </c>
      <c r="J71" s="115">
        <v>-39</v>
      </c>
      <c r="K71" s="116">
        <v>-33.333333333333336</v>
      </c>
    </row>
    <row r="72" spans="1:11" ht="14.1" customHeight="1" x14ac:dyDescent="0.2">
      <c r="A72" s="306">
        <v>84</v>
      </c>
      <c r="B72" s="307" t="s">
        <v>308</v>
      </c>
      <c r="C72" s="308"/>
      <c r="D72" s="113">
        <v>1.2332990750256938</v>
      </c>
      <c r="E72" s="115">
        <v>72</v>
      </c>
      <c r="F72" s="114">
        <v>65</v>
      </c>
      <c r="G72" s="114">
        <v>105</v>
      </c>
      <c r="H72" s="114">
        <v>67</v>
      </c>
      <c r="I72" s="140">
        <v>83</v>
      </c>
      <c r="J72" s="115">
        <v>-11</v>
      </c>
      <c r="K72" s="116">
        <v>-13.253012048192771</v>
      </c>
    </row>
    <row r="73" spans="1:11" ht="14.1" customHeight="1" x14ac:dyDescent="0.2">
      <c r="A73" s="306" t="s">
        <v>309</v>
      </c>
      <c r="B73" s="307" t="s">
        <v>310</v>
      </c>
      <c r="C73" s="308"/>
      <c r="D73" s="113">
        <v>0.78794107571085992</v>
      </c>
      <c r="E73" s="115">
        <v>46</v>
      </c>
      <c r="F73" s="114">
        <v>42</v>
      </c>
      <c r="G73" s="114">
        <v>76</v>
      </c>
      <c r="H73" s="114">
        <v>43</v>
      </c>
      <c r="I73" s="140">
        <v>45</v>
      </c>
      <c r="J73" s="115">
        <v>1</v>
      </c>
      <c r="K73" s="116">
        <v>2.2222222222222223</v>
      </c>
    </row>
    <row r="74" spans="1:11" ht="14.1" customHeight="1" x14ac:dyDescent="0.2">
      <c r="A74" s="306" t="s">
        <v>311</v>
      </c>
      <c r="B74" s="307" t="s">
        <v>312</v>
      </c>
      <c r="C74" s="308"/>
      <c r="D74" s="113">
        <v>5.1387461459403906E-2</v>
      </c>
      <c r="E74" s="115">
        <v>3</v>
      </c>
      <c r="F74" s="114">
        <v>6</v>
      </c>
      <c r="G74" s="114">
        <v>9</v>
      </c>
      <c r="H74" s="114">
        <v>4</v>
      </c>
      <c r="I74" s="140">
        <v>11</v>
      </c>
      <c r="J74" s="115">
        <v>-8</v>
      </c>
      <c r="K74" s="116">
        <v>-72.727272727272734</v>
      </c>
    </row>
    <row r="75" spans="1:11" ht="14.1" customHeight="1" x14ac:dyDescent="0.2">
      <c r="A75" s="306" t="s">
        <v>313</v>
      </c>
      <c r="B75" s="307" t="s">
        <v>314</v>
      </c>
      <c r="C75" s="308"/>
      <c r="D75" s="113">
        <v>0.11990407673860912</v>
      </c>
      <c r="E75" s="115">
        <v>7</v>
      </c>
      <c r="F75" s="114">
        <v>8</v>
      </c>
      <c r="G75" s="114">
        <v>7</v>
      </c>
      <c r="H75" s="114">
        <v>6</v>
      </c>
      <c r="I75" s="140">
        <v>4</v>
      </c>
      <c r="J75" s="115">
        <v>3</v>
      </c>
      <c r="K75" s="116">
        <v>75</v>
      </c>
    </row>
    <row r="76" spans="1:11" ht="14.1" customHeight="1" x14ac:dyDescent="0.2">
      <c r="A76" s="306">
        <v>91</v>
      </c>
      <c r="B76" s="307" t="s">
        <v>315</v>
      </c>
      <c r="C76" s="308"/>
      <c r="D76" s="113">
        <v>0.17129153819801302</v>
      </c>
      <c r="E76" s="115">
        <v>10</v>
      </c>
      <c r="F76" s="114">
        <v>9</v>
      </c>
      <c r="G76" s="114">
        <v>4</v>
      </c>
      <c r="H76" s="114">
        <v>14</v>
      </c>
      <c r="I76" s="140">
        <v>7</v>
      </c>
      <c r="J76" s="115">
        <v>3</v>
      </c>
      <c r="K76" s="116">
        <v>42.857142857142854</v>
      </c>
    </row>
    <row r="77" spans="1:11" ht="14.1" customHeight="1" x14ac:dyDescent="0.2">
      <c r="A77" s="306">
        <v>92</v>
      </c>
      <c r="B77" s="307" t="s">
        <v>316</v>
      </c>
      <c r="C77" s="308"/>
      <c r="D77" s="113">
        <v>0.35971223021582732</v>
      </c>
      <c r="E77" s="115">
        <v>21</v>
      </c>
      <c r="F77" s="114">
        <v>17</v>
      </c>
      <c r="G77" s="114">
        <v>28</v>
      </c>
      <c r="H77" s="114">
        <v>12</v>
      </c>
      <c r="I77" s="140">
        <v>31</v>
      </c>
      <c r="J77" s="115">
        <v>-10</v>
      </c>
      <c r="K77" s="116">
        <v>-32.258064516129032</v>
      </c>
    </row>
    <row r="78" spans="1:11" ht="14.1" customHeight="1" x14ac:dyDescent="0.2">
      <c r="A78" s="306">
        <v>93</v>
      </c>
      <c r="B78" s="307" t="s">
        <v>317</v>
      </c>
      <c r="C78" s="308"/>
      <c r="D78" s="113">
        <v>0.13703323055841041</v>
      </c>
      <c r="E78" s="115">
        <v>8</v>
      </c>
      <c r="F78" s="114">
        <v>9</v>
      </c>
      <c r="G78" s="114">
        <v>31</v>
      </c>
      <c r="H78" s="114">
        <v>10</v>
      </c>
      <c r="I78" s="140">
        <v>6</v>
      </c>
      <c r="J78" s="115">
        <v>2</v>
      </c>
      <c r="K78" s="116">
        <v>33.333333333333336</v>
      </c>
    </row>
    <row r="79" spans="1:11" ht="14.1" customHeight="1" x14ac:dyDescent="0.2">
      <c r="A79" s="306">
        <v>94</v>
      </c>
      <c r="B79" s="307" t="s">
        <v>318</v>
      </c>
      <c r="C79" s="308"/>
      <c r="D79" s="113">
        <v>8.5645769099006508E-2</v>
      </c>
      <c r="E79" s="115">
        <v>5</v>
      </c>
      <c r="F79" s="114">
        <v>9</v>
      </c>
      <c r="G79" s="114">
        <v>8</v>
      </c>
      <c r="H79" s="114">
        <v>4</v>
      </c>
      <c r="I79" s="140">
        <v>4</v>
      </c>
      <c r="J79" s="115">
        <v>1</v>
      </c>
      <c r="K79" s="116">
        <v>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6.8516615279205204E-2</v>
      </c>
      <c r="E81" s="143">
        <v>4</v>
      </c>
      <c r="F81" s="144">
        <v>0</v>
      </c>
      <c r="G81" s="144">
        <v>13</v>
      </c>
      <c r="H81" s="144">
        <v>3</v>
      </c>
      <c r="I81" s="145">
        <v>5</v>
      </c>
      <c r="J81" s="143">
        <v>-1</v>
      </c>
      <c r="K81" s="146">
        <v>-20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51802</v>
      </c>
      <c r="C10" s="114">
        <v>30367</v>
      </c>
      <c r="D10" s="114">
        <v>21435</v>
      </c>
      <c r="E10" s="114">
        <v>42429</v>
      </c>
      <c r="F10" s="114">
        <v>9019</v>
      </c>
      <c r="G10" s="114">
        <v>5715</v>
      </c>
      <c r="H10" s="114">
        <v>14696</v>
      </c>
      <c r="I10" s="115">
        <v>7313</v>
      </c>
      <c r="J10" s="114">
        <v>5620</v>
      </c>
      <c r="K10" s="114">
        <v>1693</v>
      </c>
      <c r="L10" s="423">
        <v>3990</v>
      </c>
      <c r="M10" s="424">
        <v>4275</v>
      </c>
    </row>
    <row r="11" spans="1:13" ht="11.1" customHeight="1" x14ac:dyDescent="0.2">
      <c r="A11" s="422" t="s">
        <v>387</v>
      </c>
      <c r="B11" s="115">
        <v>52380</v>
      </c>
      <c r="C11" s="114">
        <v>30916</v>
      </c>
      <c r="D11" s="114">
        <v>21464</v>
      </c>
      <c r="E11" s="114">
        <v>42859</v>
      </c>
      <c r="F11" s="114">
        <v>9173</v>
      </c>
      <c r="G11" s="114">
        <v>5487</v>
      </c>
      <c r="H11" s="114">
        <v>15075</v>
      </c>
      <c r="I11" s="115">
        <v>7608</v>
      </c>
      <c r="J11" s="114">
        <v>5780</v>
      </c>
      <c r="K11" s="114">
        <v>1828</v>
      </c>
      <c r="L11" s="423">
        <v>3955</v>
      </c>
      <c r="M11" s="424">
        <v>3412</v>
      </c>
    </row>
    <row r="12" spans="1:13" ht="11.1" customHeight="1" x14ac:dyDescent="0.2">
      <c r="A12" s="422" t="s">
        <v>388</v>
      </c>
      <c r="B12" s="115">
        <v>53160</v>
      </c>
      <c r="C12" s="114">
        <v>31383</v>
      </c>
      <c r="D12" s="114">
        <v>21777</v>
      </c>
      <c r="E12" s="114">
        <v>43368</v>
      </c>
      <c r="F12" s="114">
        <v>9432</v>
      </c>
      <c r="G12" s="114">
        <v>5863</v>
      </c>
      <c r="H12" s="114">
        <v>15408</v>
      </c>
      <c r="I12" s="115">
        <v>7501</v>
      </c>
      <c r="J12" s="114">
        <v>5628</v>
      </c>
      <c r="K12" s="114">
        <v>1873</v>
      </c>
      <c r="L12" s="423">
        <v>5078</v>
      </c>
      <c r="M12" s="424">
        <v>4467</v>
      </c>
    </row>
    <row r="13" spans="1:13" s="110" customFormat="1" ht="11.1" customHeight="1" x14ac:dyDescent="0.2">
      <c r="A13" s="422" t="s">
        <v>389</v>
      </c>
      <c r="B13" s="115">
        <v>52887</v>
      </c>
      <c r="C13" s="114">
        <v>31172</v>
      </c>
      <c r="D13" s="114">
        <v>21715</v>
      </c>
      <c r="E13" s="114">
        <v>43115</v>
      </c>
      <c r="F13" s="114">
        <v>9392</v>
      </c>
      <c r="G13" s="114">
        <v>5641</v>
      </c>
      <c r="H13" s="114">
        <v>15495</v>
      </c>
      <c r="I13" s="115">
        <v>7493</v>
      </c>
      <c r="J13" s="114">
        <v>5622</v>
      </c>
      <c r="K13" s="114">
        <v>1871</v>
      </c>
      <c r="L13" s="423">
        <v>3244</v>
      </c>
      <c r="M13" s="424">
        <v>3807</v>
      </c>
    </row>
    <row r="14" spans="1:13" ht="15" customHeight="1" x14ac:dyDescent="0.2">
      <c r="A14" s="422" t="s">
        <v>390</v>
      </c>
      <c r="B14" s="115">
        <v>52468</v>
      </c>
      <c r="C14" s="114">
        <v>30942</v>
      </c>
      <c r="D14" s="114">
        <v>21526</v>
      </c>
      <c r="E14" s="114">
        <v>41770</v>
      </c>
      <c r="F14" s="114">
        <v>10388</v>
      </c>
      <c r="G14" s="114">
        <v>5450</v>
      </c>
      <c r="H14" s="114">
        <v>15543</v>
      </c>
      <c r="I14" s="115">
        <v>7436</v>
      </c>
      <c r="J14" s="114">
        <v>5584</v>
      </c>
      <c r="K14" s="114">
        <v>1852</v>
      </c>
      <c r="L14" s="423">
        <v>4279</v>
      </c>
      <c r="M14" s="424">
        <v>4576</v>
      </c>
    </row>
    <row r="15" spans="1:13" ht="11.1" customHeight="1" x14ac:dyDescent="0.2">
      <c r="A15" s="422" t="s">
        <v>387</v>
      </c>
      <c r="B15" s="115">
        <v>53617</v>
      </c>
      <c r="C15" s="114">
        <v>31853</v>
      </c>
      <c r="D15" s="114">
        <v>21764</v>
      </c>
      <c r="E15" s="114">
        <v>42519</v>
      </c>
      <c r="F15" s="114">
        <v>10814</v>
      </c>
      <c r="G15" s="114">
        <v>5338</v>
      </c>
      <c r="H15" s="114">
        <v>16053</v>
      </c>
      <c r="I15" s="115">
        <v>7485</v>
      </c>
      <c r="J15" s="114">
        <v>5565</v>
      </c>
      <c r="K15" s="114">
        <v>1920</v>
      </c>
      <c r="L15" s="423">
        <v>4440</v>
      </c>
      <c r="M15" s="424">
        <v>3404</v>
      </c>
    </row>
    <row r="16" spans="1:13" ht="11.1" customHeight="1" x14ac:dyDescent="0.2">
      <c r="A16" s="422" t="s">
        <v>388</v>
      </c>
      <c r="B16" s="115">
        <v>54832</v>
      </c>
      <c r="C16" s="114">
        <v>32649</v>
      </c>
      <c r="D16" s="114">
        <v>22183</v>
      </c>
      <c r="E16" s="114">
        <v>43352</v>
      </c>
      <c r="F16" s="114">
        <v>11163</v>
      </c>
      <c r="G16" s="114">
        <v>5787</v>
      </c>
      <c r="H16" s="114">
        <v>16371</v>
      </c>
      <c r="I16" s="115">
        <v>7539</v>
      </c>
      <c r="J16" s="114">
        <v>5570</v>
      </c>
      <c r="K16" s="114">
        <v>1969</v>
      </c>
      <c r="L16" s="423">
        <v>5478</v>
      </c>
      <c r="M16" s="424">
        <v>4426</v>
      </c>
    </row>
    <row r="17" spans="1:13" s="110" customFormat="1" ht="11.1" customHeight="1" x14ac:dyDescent="0.2">
      <c r="A17" s="422" t="s">
        <v>389</v>
      </c>
      <c r="B17" s="115">
        <v>54617</v>
      </c>
      <c r="C17" s="114">
        <v>32258</v>
      </c>
      <c r="D17" s="114">
        <v>22359</v>
      </c>
      <c r="E17" s="114">
        <v>43317</v>
      </c>
      <c r="F17" s="114">
        <v>11262</v>
      </c>
      <c r="G17" s="114">
        <v>5587</v>
      </c>
      <c r="H17" s="114">
        <v>16599</v>
      </c>
      <c r="I17" s="115">
        <v>7426</v>
      </c>
      <c r="J17" s="114">
        <v>5517</v>
      </c>
      <c r="K17" s="114">
        <v>1909</v>
      </c>
      <c r="L17" s="423">
        <v>3311</v>
      </c>
      <c r="M17" s="424">
        <v>3475</v>
      </c>
    </row>
    <row r="18" spans="1:13" ht="15" customHeight="1" x14ac:dyDescent="0.2">
      <c r="A18" s="422" t="s">
        <v>391</v>
      </c>
      <c r="B18" s="115">
        <v>54217</v>
      </c>
      <c r="C18" s="114">
        <v>32312</v>
      </c>
      <c r="D18" s="114">
        <v>21905</v>
      </c>
      <c r="E18" s="114">
        <v>42985</v>
      </c>
      <c r="F18" s="114">
        <v>11202</v>
      </c>
      <c r="G18" s="114">
        <v>5323</v>
      </c>
      <c r="H18" s="114">
        <v>16768</v>
      </c>
      <c r="I18" s="115">
        <v>7226</v>
      </c>
      <c r="J18" s="114">
        <v>5356</v>
      </c>
      <c r="K18" s="114">
        <v>1870</v>
      </c>
      <c r="L18" s="423">
        <v>4700</v>
      </c>
      <c r="M18" s="424">
        <v>4715</v>
      </c>
    </row>
    <row r="19" spans="1:13" ht="11.1" customHeight="1" x14ac:dyDescent="0.2">
      <c r="A19" s="422" t="s">
        <v>387</v>
      </c>
      <c r="B19" s="115">
        <v>55076</v>
      </c>
      <c r="C19" s="114">
        <v>32943</v>
      </c>
      <c r="D19" s="114">
        <v>22133</v>
      </c>
      <c r="E19" s="114">
        <v>43438</v>
      </c>
      <c r="F19" s="114">
        <v>11598</v>
      </c>
      <c r="G19" s="114">
        <v>5188</v>
      </c>
      <c r="H19" s="114">
        <v>17184</v>
      </c>
      <c r="I19" s="115">
        <v>7523</v>
      </c>
      <c r="J19" s="114">
        <v>5548</v>
      </c>
      <c r="K19" s="114">
        <v>1975</v>
      </c>
      <c r="L19" s="423">
        <v>4066</v>
      </c>
      <c r="M19" s="424">
        <v>3278</v>
      </c>
    </row>
    <row r="20" spans="1:13" ht="11.1" customHeight="1" x14ac:dyDescent="0.2">
      <c r="A20" s="422" t="s">
        <v>388</v>
      </c>
      <c r="B20" s="115">
        <v>56065</v>
      </c>
      <c r="C20" s="114">
        <v>33548</v>
      </c>
      <c r="D20" s="114">
        <v>22517</v>
      </c>
      <c r="E20" s="114">
        <v>44277</v>
      </c>
      <c r="F20" s="114">
        <v>11678</v>
      </c>
      <c r="G20" s="114">
        <v>5541</v>
      </c>
      <c r="H20" s="114">
        <v>17473</v>
      </c>
      <c r="I20" s="115">
        <v>7476</v>
      </c>
      <c r="J20" s="114">
        <v>5465</v>
      </c>
      <c r="K20" s="114">
        <v>2011</v>
      </c>
      <c r="L20" s="423">
        <v>5234</v>
      </c>
      <c r="M20" s="424">
        <v>4456</v>
      </c>
    </row>
    <row r="21" spans="1:13" s="110" customFormat="1" ht="11.1" customHeight="1" x14ac:dyDescent="0.2">
      <c r="A21" s="422" t="s">
        <v>389</v>
      </c>
      <c r="B21" s="115">
        <v>55295</v>
      </c>
      <c r="C21" s="114">
        <v>32891</v>
      </c>
      <c r="D21" s="114">
        <v>22404</v>
      </c>
      <c r="E21" s="114">
        <v>43800</v>
      </c>
      <c r="F21" s="114">
        <v>11468</v>
      </c>
      <c r="G21" s="114">
        <v>5302</v>
      </c>
      <c r="H21" s="114">
        <v>17337</v>
      </c>
      <c r="I21" s="115">
        <v>7369</v>
      </c>
      <c r="J21" s="114">
        <v>5371</v>
      </c>
      <c r="K21" s="114">
        <v>1998</v>
      </c>
      <c r="L21" s="423">
        <v>3441</v>
      </c>
      <c r="M21" s="424">
        <v>4044</v>
      </c>
    </row>
    <row r="22" spans="1:13" ht="15" customHeight="1" x14ac:dyDescent="0.2">
      <c r="A22" s="422" t="s">
        <v>392</v>
      </c>
      <c r="B22" s="115">
        <v>55379</v>
      </c>
      <c r="C22" s="114">
        <v>32870</v>
      </c>
      <c r="D22" s="114">
        <v>22509</v>
      </c>
      <c r="E22" s="114">
        <v>43814</v>
      </c>
      <c r="F22" s="114">
        <v>11494</v>
      </c>
      <c r="G22" s="114">
        <v>4908</v>
      </c>
      <c r="H22" s="114">
        <v>17699</v>
      </c>
      <c r="I22" s="115">
        <v>7333</v>
      </c>
      <c r="J22" s="114">
        <v>5341</v>
      </c>
      <c r="K22" s="114">
        <v>1992</v>
      </c>
      <c r="L22" s="423">
        <v>3938</v>
      </c>
      <c r="M22" s="424">
        <v>4137</v>
      </c>
    </row>
    <row r="23" spans="1:13" ht="11.1" customHeight="1" x14ac:dyDescent="0.2">
      <c r="A23" s="422" t="s">
        <v>387</v>
      </c>
      <c r="B23" s="115">
        <v>55810</v>
      </c>
      <c r="C23" s="114">
        <v>33247</v>
      </c>
      <c r="D23" s="114">
        <v>22563</v>
      </c>
      <c r="E23" s="114">
        <v>43936</v>
      </c>
      <c r="F23" s="114">
        <v>11766</v>
      </c>
      <c r="G23" s="114">
        <v>4601</v>
      </c>
      <c r="H23" s="114">
        <v>18145</v>
      </c>
      <c r="I23" s="115">
        <v>7514</v>
      </c>
      <c r="J23" s="114">
        <v>5437</v>
      </c>
      <c r="K23" s="114">
        <v>2077</v>
      </c>
      <c r="L23" s="423">
        <v>3846</v>
      </c>
      <c r="M23" s="424">
        <v>3527</v>
      </c>
    </row>
    <row r="24" spans="1:13" ht="11.1" customHeight="1" x14ac:dyDescent="0.2">
      <c r="A24" s="422" t="s">
        <v>388</v>
      </c>
      <c r="B24" s="115">
        <v>56299</v>
      </c>
      <c r="C24" s="114">
        <v>33574</v>
      </c>
      <c r="D24" s="114">
        <v>22725</v>
      </c>
      <c r="E24" s="114">
        <v>44016</v>
      </c>
      <c r="F24" s="114">
        <v>11952</v>
      </c>
      <c r="G24" s="114">
        <v>4815</v>
      </c>
      <c r="H24" s="114">
        <v>18363</v>
      </c>
      <c r="I24" s="115">
        <v>7508</v>
      </c>
      <c r="J24" s="114">
        <v>5349</v>
      </c>
      <c r="K24" s="114">
        <v>2159</v>
      </c>
      <c r="L24" s="423">
        <v>4639</v>
      </c>
      <c r="M24" s="424">
        <v>4334</v>
      </c>
    </row>
    <row r="25" spans="1:13" s="110" customFormat="1" ht="11.1" customHeight="1" x14ac:dyDescent="0.2">
      <c r="A25" s="422" t="s">
        <v>389</v>
      </c>
      <c r="B25" s="115">
        <v>55218</v>
      </c>
      <c r="C25" s="114">
        <v>32806</v>
      </c>
      <c r="D25" s="114">
        <v>22412</v>
      </c>
      <c r="E25" s="114">
        <v>42972</v>
      </c>
      <c r="F25" s="114">
        <v>11902</v>
      </c>
      <c r="G25" s="114">
        <v>4506</v>
      </c>
      <c r="H25" s="114">
        <v>18324</v>
      </c>
      <c r="I25" s="115">
        <v>7379</v>
      </c>
      <c r="J25" s="114">
        <v>5304</v>
      </c>
      <c r="K25" s="114">
        <v>2075</v>
      </c>
      <c r="L25" s="423">
        <v>3285</v>
      </c>
      <c r="M25" s="424">
        <v>4468</v>
      </c>
    </row>
    <row r="26" spans="1:13" ht="15" customHeight="1" x14ac:dyDescent="0.2">
      <c r="A26" s="422" t="s">
        <v>393</v>
      </c>
      <c r="B26" s="115">
        <v>55068</v>
      </c>
      <c r="C26" s="114">
        <v>32717</v>
      </c>
      <c r="D26" s="114">
        <v>22351</v>
      </c>
      <c r="E26" s="114">
        <v>42829</v>
      </c>
      <c r="F26" s="114">
        <v>11911</v>
      </c>
      <c r="G26" s="114">
        <v>4212</v>
      </c>
      <c r="H26" s="114">
        <v>18492</v>
      </c>
      <c r="I26" s="115">
        <v>7415</v>
      </c>
      <c r="J26" s="114">
        <v>5358</v>
      </c>
      <c r="K26" s="114">
        <v>2057</v>
      </c>
      <c r="L26" s="423">
        <v>3939</v>
      </c>
      <c r="M26" s="424">
        <v>4328</v>
      </c>
    </row>
    <row r="27" spans="1:13" ht="11.1" customHeight="1" x14ac:dyDescent="0.2">
      <c r="A27" s="422" t="s">
        <v>387</v>
      </c>
      <c r="B27" s="115">
        <v>55748</v>
      </c>
      <c r="C27" s="114">
        <v>33279</v>
      </c>
      <c r="D27" s="114">
        <v>22469</v>
      </c>
      <c r="E27" s="114">
        <v>43229</v>
      </c>
      <c r="F27" s="114">
        <v>12192</v>
      </c>
      <c r="G27" s="114">
        <v>3990</v>
      </c>
      <c r="H27" s="114">
        <v>18963</v>
      </c>
      <c r="I27" s="115">
        <v>7534</v>
      </c>
      <c r="J27" s="114">
        <v>5400</v>
      </c>
      <c r="K27" s="114">
        <v>2134</v>
      </c>
      <c r="L27" s="423">
        <v>4030</v>
      </c>
      <c r="M27" s="424">
        <v>3395</v>
      </c>
    </row>
    <row r="28" spans="1:13" ht="11.1" customHeight="1" x14ac:dyDescent="0.2">
      <c r="A28" s="422" t="s">
        <v>388</v>
      </c>
      <c r="B28" s="115">
        <v>56782</v>
      </c>
      <c r="C28" s="114">
        <v>33860</v>
      </c>
      <c r="D28" s="114">
        <v>22922</v>
      </c>
      <c r="E28" s="114">
        <v>44326</v>
      </c>
      <c r="F28" s="114">
        <v>12407</v>
      </c>
      <c r="G28" s="114">
        <v>4322</v>
      </c>
      <c r="H28" s="114">
        <v>19272</v>
      </c>
      <c r="I28" s="115">
        <v>7632</v>
      </c>
      <c r="J28" s="114">
        <v>5376</v>
      </c>
      <c r="K28" s="114">
        <v>2256</v>
      </c>
      <c r="L28" s="423">
        <v>5023</v>
      </c>
      <c r="M28" s="424">
        <v>4349</v>
      </c>
    </row>
    <row r="29" spans="1:13" s="110" customFormat="1" ht="11.1" customHeight="1" x14ac:dyDescent="0.2">
      <c r="A29" s="422" t="s">
        <v>389</v>
      </c>
      <c r="B29" s="115">
        <v>56510</v>
      </c>
      <c r="C29" s="114">
        <v>33610</v>
      </c>
      <c r="D29" s="114">
        <v>22900</v>
      </c>
      <c r="E29" s="114">
        <v>44140</v>
      </c>
      <c r="F29" s="114">
        <v>12356</v>
      </c>
      <c r="G29" s="114">
        <v>4130</v>
      </c>
      <c r="H29" s="114">
        <v>19307</v>
      </c>
      <c r="I29" s="115">
        <v>7499</v>
      </c>
      <c r="J29" s="114">
        <v>5296</v>
      </c>
      <c r="K29" s="114">
        <v>2203</v>
      </c>
      <c r="L29" s="423">
        <v>3585</v>
      </c>
      <c r="M29" s="424">
        <v>4072</v>
      </c>
    </row>
    <row r="30" spans="1:13" ht="15" customHeight="1" x14ac:dyDescent="0.2">
      <c r="A30" s="422" t="s">
        <v>394</v>
      </c>
      <c r="B30" s="115">
        <v>56712</v>
      </c>
      <c r="C30" s="114">
        <v>33769</v>
      </c>
      <c r="D30" s="114">
        <v>22943</v>
      </c>
      <c r="E30" s="114">
        <v>44073</v>
      </c>
      <c r="F30" s="114">
        <v>12627</v>
      </c>
      <c r="G30" s="114">
        <v>3888</v>
      </c>
      <c r="H30" s="114">
        <v>19406</v>
      </c>
      <c r="I30" s="115">
        <v>7231</v>
      </c>
      <c r="J30" s="114">
        <v>5099</v>
      </c>
      <c r="K30" s="114">
        <v>2132</v>
      </c>
      <c r="L30" s="423">
        <v>4270</v>
      </c>
      <c r="M30" s="424">
        <v>4233</v>
      </c>
    </row>
    <row r="31" spans="1:13" ht="11.1" customHeight="1" x14ac:dyDescent="0.2">
      <c r="A31" s="422" t="s">
        <v>387</v>
      </c>
      <c r="B31" s="115">
        <v>57427</v>
      </c>
      <c r="C31" s="114">
        <v>34278</v>
      </c>
      <c r="D31" s="114">
        <v>23149</v>
      </c>
      <c r="E31" s="114">
        <v>44341</v>
      </c>
      <c r="F31" s="114">
        <v>13079</v>
      </c>
      <c r="G31" s="114">
        <v>3805</v>
      </c>
      <c r="H31" s="114">
        <v>19750</v>
      </c>
      <c r="I31" s="115">
        <v>7398</v>
      </c>
      <c r="J31" s="114">
        <v>5163</v>
      </c>
      <c r="K31" s="114">
        <v>2235</v>
      </c>
      <c r="L31" s="423">
        <v>4707</v>
      </c>
      <c r="M31" s="424">
        <v>3974</v>
      </c>
    </row>
    <row r="32" spans="1:13" ht="11.1" customHeight="1" x14ac:dyDescent="0.2">
      <c r="A32" s="422" t="s">
        <v>388</v>
      </c>
      <c r="B32" s="115">
        <v>58516</v>
      </c>
      <c r="C32" s="114">
        <v>35076</v>
      </c>
      <c r="D32" s="114">
        <v>23440</v>
      </c>
      <c r="E32" s="114">
        <v>45180</v>
      </c>
      <c r="F32" s="114">
        <v>13330</v>
      </c>
      <c r="G32" s="114">
        <v>4229</v>
      </c>
      <c r="H32" s="114">
        <v>20028</v>
      </c>
      <c r="I32" s="115">
        <v>7323</v>
      </c>
      <c r="J32" s="114">
        <v>5044</v>
      </c>
      <c r="K32" s="114">
        <v>2279</v>
      </c>
      <c r="L32" s="423">
        <v>5303</v>
      </c>
      <c r="M32" s="424">
        <v>4455</v>
      </c>
    </row>
    <row r="33" spans="1:13" s="110" customFormat="1" ht="11.1" customHeight="1" x14ac:dyDescent="0.2">
      <c r="A33" s="422" t="s">
        <v>389</v>
      </c>
      <c r="B33" s="115">
        <v>58049</v>
      </c>
      <c r="C33" s="114">
        <v>34682</v>
      </c>
      <c r="D33" s="114">
        <v>23367</v>
      </c>
      <c r="E33" s="114">
        <v>44567</v>
      </c>
      <c r="F33" s="114">
        <v>13478</v>
      </c>
      <c r="G33" s="114">
        <v>4051</v>
      </c>
      <c r="H33" s="114">
        <v>20006</v>
      </c>
      <c r="I33" s="115">
        <v>7122</v>
      </c>
      <c r="J33" s="114">
        <v>4912</v>
      </c>
      <c r="K33" s="114">
        <v>2210</v>
      </c>
      <c r="L33" s="423">
        <v>3637</v>
      </c>
      <c r="M33" s="424">
        <v>4165</v>
      </c>
    </row>
    <row r="34" spans="1:13" ht="15" customHeight="1" x14ac:dyDescent="0.2">
      <c r="A34" s="422" t="s">
        <v>395</v>
      </c>
      <c r="B34" s="115">
        <v>58778</v>
      </c>
      <c r="C34" s="114">
        <v>35066</v>
      </c>
      <c r="D34" s="114">
        <v>23712</v>
      </c>
      <c r="E34" s="114">
        <v>45008</v>
      </c>
      <c r="F34" s="114">
        <v>13766</v>
      </c>
      <c r="G34" s="114">
        <v>3965</v>
      </c>
      <c r="H34" s="114">
        <v>20362</v>
      </c>
      <c r="I34" s="115">
        <v>6987</v>
      </c>
      <c r="J34" s="114">
        <v>4801</v>
      </c>
      <c r="K34" s="114">
        <v>2186</v>
      </c>
      <c r="L34" s="423">
        <v>4948</v>
      </c>
      <c r="M34" s="424">
        <v>4284</v>
      </c>
    </row>
    <row r="35" spans="1:13" ht="11.1" customHeight="1" x14ac:dyDescent="0.2">
      <c r="A35" s="422" t="s">
        <v>387</v>
      </c>
      <c r="B35" s="115">
        <v>59313</v>
      </c>
      <c r="C35" s="114">
        <v>35471</v>
      </c>
      <c r="D35" s="114">
        <v>23842</v>
      </c>
      <c r="E35" s="114">
        <v>45304</v>
      </c>
      <c r="F35" s="114">
        <v>14007</v>
      </c>
      <c r="G35" s="114">
        <v>3929</v>
      </c>
      <c r="H35" s="114">
        <v>20715</v>
      </c>
      <c r="I35" s="115">
        <v>7279</v>
      </c>
      <c r="J35" s="114">
        <v>4994</v>
      </c>
      <c r="K35" s="114">
        <v>2285</v>
      </c>
      <c r="L35" s="423">
        <v>4462</v>
      </c>
      <c r="M35" s="424">
        <v>3956</v>
      </c>
    </row>
    <row r="36" spans="1:13" ht="11.1" customHeight="1" x14ac:dyDescent="0.2">
      <c r="A36" s="422" t="s">
        <v>388</v>
      </c>
      <c r="B36" s="115">
        <v>60179</v>
      </c>
      <c r="C36" s="114">
        <v>36184</v>
      </c>
      <c r="D36" s="114">
        <v>23995</v>
      </c>
      <c r="E36" s="114">
        <v>46165</v>
      </c>
      <c r="F36" s="114">
        <v>14012</v>
      </c>
      <c r="G36" s="114">
        <v>4354</v>
      </c>
      <c r="H36" s="114">
        <v>21004</v>
      </c>
      <c r="I36" s="115">
        <v>7285</v>
      </c>
      <c r="J36" s="114">
        <v>4983</v>
      </c>
      <c r="K36" s="114">
        <v>2302</v>
      </c>
      <c r="L36" s="423">
        <v>5532</v>
      </c>
      <c r="M36" s="424">
        <v>4758</v>
      </c>
    </row>
    <row r="37" spans="1:13" s="110" customFormat="1" ht="11.1" customHeight="1" x14ac:dyDescent="0.2">
      <c r="A37" s="422" t="s">
        <v>389</v>
      </c>
      <c r="B37" s="115">
        <v>59881</v>
      </c>
      <c r="C37" s="114">
        <v>35882</v>
      </c>
      <c r="D37" s="114">
        <v>23999</v>
      </c>
      <c r="E37" s="114">
        <v>45847</v>
      </c>
      <c r="F37" s="114">
        <v>14034</v>
      </c>
      <c r="G37" s="114">
        <v>4234</v>
      </c>
      <c r="H37" s="114">
        <v>20963</v>
      </c>
      <c r="I37" s="115">
        <v>7140</v>
      </c>
      <c r="J37" s="114">
        <v>4927</v>
      </c>
      <c r="K37" s="114">
        <v>2213</v>
      </c>
      <c r="L37" s="423">
        <v>3759</v>
      </c>
      <c r="M37" s="424">
        <v>3885</v>
      </c>
    </row>
    <row r="38" spans="1:13" ht="15" customHeight="1" x14ac:dyDescent="0.2">
      <c r="A38" s="425" t="s">
        <v>396</v>
      </c>
      <c r="B38" s="115">
        <v>60250</v>
      </c>
      <c r="C38" s="114">
        <v>36095</v>
      </c>
      <c r="D38" s="114">
        <v>24155</v>
      </c>
      <c r="E38" s="114">
        <v>46064</v>
      </c>
      <c r="F38" s="114">
        <v>14186</v>
      </c>
      <c r="G38" s="114">
        <v>4204</v>
      </c>
      <c r="H38" s="114">
        <v>21150</v>
      </c>
      <c r="I38" s="115">
        <v>7180</v>
      </c>
      <c r="J38" s="114">
        <v>4934</v>
      </c>
      <c r="K38" s="114">
        <v>2246</v>
      </c>
      <c r="L38" s="423">
        <v>5188</v>
      </c>
      <c r="M38" s="424">
        <v>4878</v>
      </c>
    </row>
    <row r="39" spans="1:13" ht="11.1" customHeight="1" x14ac:dyDescent="0.2">
      <c r="A39" s="422" t="s">
        <v>387</v>
      </c>
      <c r="B39" s="115">
        <v>61254</v>
      </c>
      <c r="C39" s="114">
        <v>36715</v>
      </c>
      <c r="D39" s="114">
        <v>24539</v>
      </c>
      <c r="E39" s="114">
        <v>46944</v>
      </c>
      <c r="F39" s="114">
        <v>14310</v>
      </c>
      <c r="G39" s="114">
        <v>4286</v>
      </c>
      <c r="H39" s="114">
        <v>21643</v>
      </c>
      <c r="I39" s="115">
        <v>7484</v>
      </c>
      <c r="J39" s="114">
        <v>5148</v>
      </c>
      <c r="K39" s="114">
        <v>2336</v>
      </c>
      <c r="L39" s="423">
        <v>5130</v>
      </c>
      <c r="M39" s="424">
        <v>4030</v>
      </c>
    </row>
    <row r="40" spans="1:13" ht="11.1" customHeight="1" x14ac:dyDescent="0.2">
      <c r="A40" s="425" t="s">
        <v>388</v>
      </c>
      <c r="B40" s="115">
        <v>62851</v>
      </c>
      <c r="C40" s="114">
        <v>37783</v>
      </c>
      <c r="D40" s="114">
        <v>25068</v>
      </c>
      <c r="E40" s="114">
        <v>48283</v>
      </c>
      <c r="F40" s="114">
        <v>14568</v>
      </c>
      <c r="G40" s="114">
        <v>4932</v>
      </c>
      <c r="H40" s="114">
        <v>21887</v>
      </c>
      <c r="I40" s="115">
        <v>7617</v>
      </c>
      <c r="J40" s="114">
        <v>5152</v>
      </c>
      <c r="K40" s="114">
        <v>2465</v>
      </c>
      <c r="L40" s="423">
        <v>6494</v>
      </c>
      <c r="M40" s="424">
        <v>4976</v>
      </c>
    </row>
    <row r="41" spans="1:13" s="110" customFormat="1" ht="11.1" customHeight="1" x14ac:dyDescent="0.2">
      <c r="A41" s="422" t="s">
        <v>389</v>
      </c>
      <c r="B41" s="115">
        <v>63208</v>
      </c>
      <c r="C41" s="114">
        <v>37947</v>
      </c>
      <c r="D41" s="114">
        <v>25261</v>
      </c>
      <c r="E41" s="114">
        <v>48530</v>
      </c>
      <c r="F41" s="114">
        <v>14678</v>
      </c>
      <c r="G41" s="114">
        <v>4945</v>
      </c>
      <c r="H41" s="114">
        <v>22024</v>
      </c>
      <c r="I41" s="115">
        <v>7451</v>
      </c>
      <c r="J41" s="114">
        <v>5069</v>
      </c>
      <c r="K41" s="114">
        <v>2382</v>
      </c>
      <c r="L41" s="423">
        <v>4764</v>
      </c>
      <c r="M41" s="424">
        <v>4579</v>
      </c>
    </row>
    <row r="42" spans="1:13" ht="15" customHeight="1" x14ac:dyDescent="0.2">
      <c r="A42" s="422" t="s">
        <v>397</v>
      </c>
      <c r="B42" s="115">
        <v>64074</v>
      </c>
      <c r="C42" s="114">
        <v>38450</v>
      </c>
      <c r="D42" s="114">
        <v>25624</v>
      </c>
      <c r="E42" s="114">
        <v>49252</v>
      </c>
      <c r="F42" s="114">
        <v>14822</v>
      </c>
      <c r="G42" s="114">
        <v>4967</v>
      </c>
      <c r="H42" s="114">
        <v>22355</v>
      </c>
      <c r="I42" s="115">
        <v>7395</v>
      </c>
      <c r="J42" s="114">
        <v>5005</v>
      </c>
      <c r="K42" s="114">
        <v>2390</v>
      </c>
      <c r="L42" s="423">
        <v>5902</v>
      </c>
      <c r="M42" s="424">
        <v>5188</v>
      </c>
    </row>
    <row r="43" spans="1:13" ht="11.1" customHeight="1" x14ac:dyDescent="0.2">
      <c r="A43" s="422" t="s">
        <v>387</v>
      </c>
      <c r="B43" s="115">
        <v>64781</v>
      </c>
      <c r="C43" s="114">
        <v>38933</v>
      </c>
      <c r="D43" s="114">
        <v>25848</v>
      </c>
      <c r="E43" s="114">
        <v>49775</v>
      </c>
      <c r="F43" s="114">
        <v>15006</v>
      </c>
      <c r="G43" s="114">
        <v>4993</v>
      </c>
      <c r="H43" s="114">
        <v>22646</v>
      </c>
      <c r="I43" s="115">
        <v>7771</v>
      </c>
      <c r="J43" s="114">
        <v>5257</v>
      </c>
      <c r="K43" s="114">
        <v>2514</v>
      </c>
      <c r="L43" s="423">
        <v>5386</v>
      </c>
      <c r="M43" s="424">
        <v>4789</v>
      </c>
    </row>
    <row r="44" spans="1:13" ht="11.1" customHeight="1" x14ac:dyDescent="0.2">
      <c r="A44" s="422" t="s">
        <v>388</v>
      </c>
      <c r="B44" s="115">
        <v>65735</v>
      </c>
      <c r="C44" s="114">
        <v>39421</v>
      </c>
      <c r="D44" s="114">
        <v>26314</v>
      </c>
      <c r="E44" s="114">
        <v>50647</v>
      </c>
      <c r="F44" s="114">
        <v>15088</v>
      </c>
      <c r="G44" s="114">
        <v>5505</v>
      </c>
      <c r="H44" s="114">
        <v>22783</v>
      </c>
      <c r="I44" s="115">
        <v>7656</v>
      </c>
      <c r="J44" s="114">
        <v>5075</v>
      </c>
      <c r="K44" s="114">
        <v>2581</v>
      </c>
      <c r="L44" s="423">
        <v>6844</v>
      </c>
      <c r="M44" s="424">
        <v>5857</v>
      </c>
    </row>
    <row r="45" spans="1:13" s="110" customFormat="1" ht="11.1" customHeight="1" x14ac:dyDescent="0.2">
      <c r="A45" s="422" t="s">
        <v>389</v>
      </c>
      <c r="B45" s="115">
        <v>65853</v>
      </c>
      <c r="C45" s="114">
        <v>39366</v>
      </c>
      <c r="D45" s="114">
        <v>26487</v>
      </c>
      <c r="E45" s="114">
        <v>50697</v>
      </c>
      <c r="F45" s="114">
        <v>15156</v>
      </c>
      <c r="G45" s="114">
        <v>5570</v>
      </c>
      <c r="H45" s="114">
        <v>22739</v>
      </c>
      <c r="I45" s="115">
        <v>7715</v>
      </c>
      <c r="J45" s="114">
        <v>5183</v>
      </c>
      <c r="K45" s="114">
        <v>2532</v>
      </c>
      <c r="L45" s="423">
        <v>4935</v>
      </c>
      <c r="M45" s="424">
        <v>4843</v>
      </c>
    </row>
    <row r="46" spans="1:13" ht="15" customHeight="1" x14ac:dyDescent="0.2">
      <c r="A46" s="422" t="s">
        <v>398</v>
      </c>
      <c r="B46" s="115">
        <v>65359</v>
      </c>
      <c r="C46" s="114">
        <v>39106</v>
      </c>
      <c r="D46" s="114">
        <v>26253</v>
      </c>
      <c r="E46" s="114">
        <v>50145</v>
      </c>
      <c r="F46" s="114">
        <v>15214</v>
      </c>
      <c r="G46" s="114">
        <v>5299</v>
      </c>
      <c r="H46" s="114">
        <v>22805</v>
      </c>
      <c r="I46" s="115">
        <v>7421</v>
      </c>
      <c r="J46" s="114">
        <v>4913</v>
      </c>
      <c r="K46" s="114">
        <v>2508</v>
      </c>
      <c r="L46" s="423">
        <v>5778</v>
      </c>
      <c r="M46" s="424">
        <v>6370</v>
      </c>
    </row>
    <row r="47" spans="1:13" ht="11.1" customHeight="1" x14ac:dyDescent="0.2">
      <c r="A47" s="422" t="s">
        <v>387</v>
      </c>
      <c r="B47" s="115">
        <v>64986</v>
      </c>
      <c r="C47" s="114">
        <v>38825</v>
      </c>
      <c r="D47" s="114">
        <v>26161</v>
      </c>
      <c r="E47" s="114">
        <v>49489</v>
      </c>
      <c r="F47" s="114">
        <v>15497</v>
      </c>
      <c r="G47" s="114">
        <v>5125</v>
      </c>
      <c r="H47" s="114">
        <v>22801</v>
      </c>
      <c r="I47" s="115">
        <v>7800</v>
      </c>
      <c r="J47" s="114">
        <v>5181</v>
      </c>
      <c r="K47" s="114">
        <v>2619</v>
      </c>
      <c r="L47" s="423">
        <v>4839</v>
      </c>
      <c r="M47" s="424">
        <v>5159</v>
      </c>
    </row>
    <row r="48" spans="1:13" ht="11.1" customHeight="1" x14ac:dyDescent="0.2">
      <c r="A48" s="422" t="s">
        <v>388</v>
      </c>
      <c r="B48" s="115">
        <v>65253</v>
      </c>
      <c r="C48" s="114">
        <v>38806</v>
      </c>
      <c r="D48" s="114">
        <v>26447</v>
      </c>
      <c r="E48" s="114">
        <v>49530</v>
      </c>
      <c r="F48" s="114">
        <v>15723</v>
      </c>
      <c r="G48" s="114">
        <v>5480</v>
      </c>
      <c r="H48" s="114">
        <v>22948</v>
      </c>
      <c r="I48" s="115">
        <v>7685</v>
      </c>
      <c r="J48" s="114">
        <v>5065</v>
      </c>
      <c r="K48" s="114">
        <v>2620</v>
      </c>
      <c r="L48" s="423">
        <v>5780</v>
      </c>
      <c r="M48" s="424">
        <v>5672</v>
      </c>
    </row>
    <row r="49" spans="1:17" s="110" customFormat="1" ht="11.1" customHeight="1" x14ac:dyDescent="0.2">
      <c r="A49" s="422" t="s">
        <v>389</v>
      </c>
      <c r="B49" s="115">
        <v>64576</v>
      </c>
      <c r="C49" s="114">
        <v>38323</v>
      </c>
      <c r="D49" s="114">
        <v>26253</v>
      </c>
      <c r="E49" s="114">
        <v>48996</v>
      </c>
      <c r="F49" s="114">
        <v>15580</v>
      </c>
      <c r="G49" s="114">
        <v>5355</v>
      </c>
      <c r="H49" s="114">
        <v>22825</v>
      </c>
      <c r="I49" s="115">
        <v>7709</v>
      </c>
      <c r="J49" s="114">
        <v>5099</v>
      </c>
      <c r="K49" s="114">
        <v>2610</v>
      </c>
      <c r="L49" s="423">
        <v>4163</v>
      </c>
      <c r="M49" s="424">
        <v>4839</v>
      </c>
    </row>
    <row r="50" spans="1:17" ht="15" customHeight="1" x14ac:dyDescent="0.2">
      <c r="A50" s="422" t="s">
        <v>399</v>
      </c>
      <c r="B50" s="143">
        <v>64223</v>
      </c>
      <c r="C50" s="144">
        <v>38247</v>
      </c>
      <c r="D50" s="144">
        <v>25976</v>
      </c>
      <c r="E50" s="144">
        <v>48720</v>
      </c>
      <c r="F50" s="144">
        <v>15503</v>
      </c>
      <c r="G50" s="144">
        <v>5165</v>
      </c>
      <c r="H50" s="144">
        <v>22687</v>
      </c>
      <c r="I50" s="143">
        <v>7481</v>
      </c>
      <c r="J50" s="144">
        <v>4949</v>
      </c>
      <c r="K50" s="144">
        <v>2532</v>
      </c>
      <c r="L50" s="426">
        <v>5470</v>
      </c>
      <c r="M50" s="427">
        <v>5838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-1.738092688076623</v>
      </c>
      <c r="C6" s="480">
        <f>'Tabelle 3.3'!J11</f>
        <v>0.80851637245654229</v>
      </c>
      <c r="D6" s="481">
        <f t="shared" ref="D6:E9" si="0">IF(OR(AND(B6&gt;=-50,B6&lt;=50),ISNUMBER(B6)=FALSE),B6,"")</f>
        <v>-1.738092688076623</v>
      </c>
      <c r="E6" s="481">
        <f t="shared" si="0"/>
        <v>0.80851637245654229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0.7039980017060905</v>
      </c>
      <c r="C7" s="480">
        <f>'Tabelle 3.1'!J23</f>
        <v>-2.6006845590352197</v>
      </c>
      <c r="D7" s="481">
        <f t="shared" si="0"/>
        <v>0.7039980017060905</v>
      </c>
      <c r="E7" s="481">
        <f>IF(OR(AND(C7&gt;=-50,C7&lt;=50),ISNUMBER(C7)=FALSE),C7,"")</f>
        <v>-2.6006845590352197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-1.738092688076623</v>
      </c>
      <c r="C14" s="480">
        <f>'Tabelle 3.3'!J11</f>
        <v>0.80851637245654229</v>
      </c>
      <c r="D14" s="481">
        <f>IF(OR(AND(B14&gt;=-50,B14&lt;=50),ISNUMBER(B14)=FALSE),B14,"")</f>
        <v>-1.738092688076623</v>
      </c>
      <c r="E14" s="481">
        <f>IF(OR(AND(C14&gt;=-50,C14&lt;=50),ISNUMBER(C14)=FALSE),C14,"")</f>
        <v>0.80851637245654229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-1.1548913043478262</v>
      </c>
      <c r="C15" s="480">
        <f>'Tabelle 3.3'!J12</f>
        <v>-2.5</v>
      </c>
      <c r="D15" s="481">
        <f t="shared" ref="D15:E45" si="3">IF(OR(AND(B15&gt;=-50,B15&lt;=50),ISNUMBER(B15)=FALSE),B15,"")</f>
        <v>-1.1548913043478262</v>
      </c>
      <c r="E15" s="481">
        <f t="shared" si="3"/>
        <v>-2.5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18.344827586206897</v>
      </c>
      <c r="C16" s="480">
        <f>'Tabelle 3.3'!J13</f>
        <v>4.7619047619047619</v>
      </c>
      <c r="D16" s="481">
        <f t="shared" si="3"/>
        <v>18.344827586206897</v>
      </c>
      <c r="E16" s="481">
        <f t="shared" si="3"/>
        <v>4.7619047619047619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-2.5455485204806823</v>
      </c>
      <c r="C17" s="480">
        <f>'Tabelle 3.3'!J14</f>
        <v>-10.384615384615385</v>
      </c>
      <c r="D17" s="481">
        <f t="shared" si="3"/>
        <v>-2.5455485204806823</v>
      </c>
      <c r="E17" s="481">
        <f t="shared" si="3"/>
        <v>-10.384615384615385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-8.5035629453681718</v>
      </c>
      <c r="C18" s="480">
        <f>'Tabelle 3.3'!J15</f>
        <v>-7.8947368421052628</v>
      </c>
      <c r="D18" s="481">
        <f t="shared" si="3"/>
        <v>-8.5035629453681718</v>
      </c>
      <c r="E18" s="481">
        <f t="shared" si="3"/>
        <v>-7.8947368421052628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-1.7396734766705326</v>
      </c>
      <c r="C19" s="480">
        <f>'Tabelle 3.3'!J16</f>
        <v>-10.367892976588628</v>
      </c>
      <c r="D19" s="481">
        <f t="shared" si="3"/>
        <v>-1.7396734766705326</v>
      </c>
      <c r="E19" s="481">
        <f t="shared" si="3"/>
        <v>-10.367892976588628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-0.92421441774491686</v>
      </c>
      <c r="C20" s="480">
        <f>'Tabelle 3.3'!J17</f>
        <v>-15.942028985507246</v>
      </c>
      <c r="D20" s="481">
        <f t="shared" si="3"/>
        <v>-0.92421441774491686</v>
      </c>
      <c r="E20" s="481">
        <f t="shared" si="3"/>
        <v>-15.942028985507246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3.2170461667014831</v>
      </c>
      <c r="C21" s="480">
        <f>'Tabelle 3.3'!J18</f>
        <v>3.3582089552238807</v>
      </c>
      <c r="D21" s="481">
        <f t="shared" si="3"/>
        <v>3.2170461667014831</v>
      </c>
      <c r="E21" s="481">
        <f t="shared" si="3"/>
        <v>3.3582089552238807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-1.1522248243559718</v>
      </c>
      <c r="C22" s="480">
        <f>'Tabelle 3.3'!J19</f>
        <v>7.0707070707070709</v>
      </c>
      <c r="D22" s="481">
        <f t="shared" si="3"/>
        <v>-1.1522248243559718</v>
      </c>
      <c r="E22" s="481">
        <f t="shared" si="3"/>
        <v>7.0707070707070709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-8.2788671023965144</v>
      </c>
      <c r="C23" s="480">
        <f>'Tabelle 3.3'!J20</f>
        <v>-5.7835820895522385</v>
      </c>
      <c r="D23" s="481">
        <f t="shared" si="3"/>
        <v>-8.2788671023965144</v>
      </c>
      <c r="E23" s="481">
        <f t="shared" si="3"/>
        <v>-5.7835820895522385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0.53547523427041499</v>
      </c>
      <c r="C24" s="480">
        <f>'Tabelle 3.3'!J21</f>
        <v>-1.0416666666666667</v>
      </c>
      <c r="D24" s="481">
        <f t="shared" si="3"/>
        <v>0.53547523427041499</v>
      </c>
      <c r="E24" s="481">
        <f t="shared" si="3"/>
        <v>-1.0416666666666667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11.877394636015326</v>
      </c>
      <c r="C25" s="480">
        <f>'Tabelle 3.3'!J22</f>
        <v>15.555555555555555</v>
      </c>
      <c r="D25" s="481">
        <f t="shared" si="3"/>
        <v>11.877394636015326</v>
      </c>
      <c r="E25" s="481">
        <f t="shared" si="3"/>
        <v>15.555555555555555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-5.3633217993079585</v>
      </c>
      <c r="C26" s="480">
        <f>'Tabelle 3.3'!J23</f>
        <v>0</v>
      </c>
      <c r="D26" s="481">
        <f t="shared" si="3"/>
        <v>-5.3633217993079585</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3.4283353985956215</v>
      </c>
      <c r="C27" s="480">
        <f>'Tabelle 3.3'!J24</f>
        <v>0.87463556851311952</v>
      </c>
      <c r="D27" s="481">
        <f t="shared" si="3"/>
        <v>3.4283353985956215</v>
      </c>
      <c r="E27" s="481">
        <f t="shared" si="3"/>
        <v>0.87463556851311952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4.1039156626506026</v>
      </c>
      <c r="C28" s="480">
        <f>'Tabelle 3.3'!J25</f>
        <v>-13.796680497925312</v>
      </c>
      <c r="D28" s="481">
        <f t="shared" si="3"/>
        <v>4.1039156626506026</v>
      </c>
      <c r="E28" s="481">
        <f t="shared" si="3"/>
        <v>-13.796680497925312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-23.692587539790814</v>
      </c>
      <c r="C29" s="480">
        <f>'Tabelle 3.3'!J26</f>
        <v>105.35714285714286</v>
      </c>
      <c r="D29" s="481">
        <f t="shared" si="3"/>
        <v>-23.692587539790814</v>
      </c>
      <c r="E29" s="481" t="str">
        <f t="shared" si="3"/>
        <v/>
      </c>
      <c r="F29" s="476" t="str">
        <f t="shared" si="4"/>
        <v/>
      </c>
      <c r="G29" s="476" t="str">
        <f t="shared" si="4"/>
        <v>&gt;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1.6662699357295883</v>
      </c>
      <c r="C30" s="480">
        <f>'Tabelle 3.3'!J27</f>
        <v>5.3571428571428568</v>
      </c>
      <c r="D30" s="481">
        <f t="shared" si="3"/>
        <v>1.6662699357295883</v>
      </c>
      <c r="E30" s="481">
        <f t="shared" si="3"/>
        <v>5.3571428571428568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5.8771148708815675</v>
      </c>
      <c r="C31" s="480">
        <f>'Tabelle 3.3'!J28</f>
        <v>7.03125</v>
      </c>
      <c r="D31" s="481">
        <f t="shared" si="3"/>
        <v>5.8771148708815675</v>
      </c>
      <c r="E31" s="481">
        <f t="shared" si="3"/>
        <v>7.03125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0.56224899598393574</v>
      </c>
      <c r="C32" s="480">
        <f>'Tabelle 3.3'!J29</f>
        <v>-0.84745762711864403</v>
      </c>
      <c r="D32" s="481">
        <f t="shared" si="3"/>
        <v>0.56224899598393574</v>
      </c>
      <c r="E32" s="481">
        <f t="shared" si="3"/>
        <v>-0.84745762711864403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1.1597004107272288</v>
      </c>
      <c r="C33" s="480">
        <f>'Tabelle 3.3'!J30</f>
        <v>-2.1341463414634148</v>
      </c>
      <c r="D33" s="481">
        <f t="shared" si="3"/>
        <v>1.1597004107272288</v>
      </c>
      <c r="E33" s="481">
        <f t="shared" si="3"/>
        <v>-2.1341463414634148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-0.40540540540540543</v>
      </c>
      <c r="C34" s="480">
        <f>'Tabelle 3.3'!J31</f>
        <v>-2.030456852791878</v>
      </c>
      <c r="D34" s="481">
        <f t="shared" si="3"/>
        <v>-0.40540540540540543</v>
      </c>
      <c r="E34" s="481">
        <f t="shared" si="3"/>
        <v>-2.030456852791878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-1.1548913043478262</v>
      </c>
      <c r="C37" s="480">
        <f>'Tabelle 3.3'!J34</f>
        <v>-2.5</v>
      </c>
      <c r="D37" s="481">
        <f t="shared" si="3"/>
        <v>-1.1548913043478262</v>
      </c>
      <c r="E37" s="481">
        <f t="shared" si="3"/>
        <v>-2.5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-0.50976655550262029</v>
      </c>
      <c r="C38" s="480">
        <f>'Tabelle 3.3'!J35</f>
        <v>-2.9490616621983916</v>
      </c>
      <c r="D38" s="481">
        <f t="shared" si="3"/>
        <v>-0.50976655550262029</v>
      </c>
      <c r="E38" s="481">
        <f t="shared" si="3"/>
        <v>-2.9490616621983916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-2.3591393337529429</v>
      </c>
      <c r="C39" s="480">
        <f>'Tabelle 3.3'!J36</f>
        <v>1.6060308095706326</v>
      </c>
      <c r="D39" s="481">
        <f t="shared" si="3"/>
        <v>-2.3591393337529429</v>
      </c>
      <c r="E39" s="481">
        <f t="shared" si="3"/>
        <v>1.6060308095706326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-2.3591393337529429</v>
      </c>
      <c r="C45" s="480">
        <f>'Tabelle 3.3'!J36</f>
        <v>1.6060308095706326</v>
      </c>
      <c r="D45" s="481">
        <f t="shared" si="3"/>
        <v>-2.3591393337529429</v>
      </c>
      <c r="E45" s="481">
        <f t="shared" si="3"/>
        <v>1.6060308095706326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55068</v>
      </c>
      <c r="C51" s="487">
        <v>5358</v>
      </c>
      <c r="D51" s="487">
        <v>2057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55748</v>
      </c>
      <c r="C52" s="487">
        <v>5400</v>
      </c>
      <c r="D52" s="487">
        <v>2134</v>
      </c>
      <c r="E52" s="488">
        <f t="shared" ref="E52:G70" si="11">IF($A$51=37802,IF(COUNTBLANK(B$51:B$70)&gt;0,#N/A,B52/B$51*100),IF(COUNTBLANK(B$51:B$75)&gt;0,#N/A,B52/B$51*100))</f>
        <v>101.23483692888793</v>
      </c>
      <c r="F52" s="488">
        <f t="shared" si="11"/>
        <v>100.78387458006719</v>
      </c>
      <c r="G52" s="488">
        <f t="shared" si="11"/>
        <v>103.74331550802138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56782</v>
      </c>
      <c r="C53" s="487">
        <v>5376</v>
      </c>
      <c r="D53" s="487">
        <v>2256</v>
      </c>
      <c r="E53" s="488">
        <f t="shared" si="11"/>
        <v>103.1125154354616</v>
      </c>
      <c r="F53" s="488">
        <f t="shared" si="11"/>
        <v>100.33594624860022</v>
      </c>
      <c r="G53" s="488">
        <f t="shared" si="11"/>
        <v>109.67428293631502</v>
      </c>
      <c r="H53" s="489">
        <f>IF(ISERROR(L53)=TRUE,IF(MONTH(A53)=MONTH(MAX(A$51:A$75)),A53,""),"")</f>
        <v>41883</v>
      </c>
      <c r="I53" s="488">
        <f t="shared" si="12"/>
        <v>103.1125154354616</v>
      </c>
      <c r="J53" s="488">
        <f t="shared" si="10"/>
        <v>100.33594624860022</v>
      </c>
      <c r="K53" s="488">
        <f t="shared" si="10"/>
        <v>109.67428293631502</v>
      </c>
      <c r="L53" s="488" t="e">
        <f t="shared" si="13"/>
        <v>#N/A</v>
      </c>
    </row>
    <row r="54" spans="1:14" ht="15" customHeight="1" x14ac:dyDescent="0.2">
      <c r="A54" s="490" t="s">
        <v>462</v>
      </c>
      <c r="B54" s="487">
        <v>56510</v>
      </c>
      <c r="C54" s="487">
        <v>5296</v>
      </c>
      <c r="D54" s="487">
        <v>2203</v>
      </c>
      <c r="E54" s="488">
        <f t="shared" si="11"/>
        <v>102.61858066390643</v>
      </c>
      <c r="F54" s="488">
        <f t="shared" si="11"/>
        <v>98.842851810377013</v>
      </c>
      <c r="G54" s="488">
        <f t="shared" si="11"/>
        <v>107.09771511910549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56712</v>
      </c>
      <c r="C55" s="487">
        <v>5099</v>
      </c>
      <c r="D55" s="487">
        <v>2132</v>
      </c>
      <c r="E55" s="488">
        <f t="shared" si="11"/>
        <v>102.98539986925257</v>
      </c>
      <c r="F55" s="488">
        <f t="shared" si="11"/>
        <v>95.166106756252333</v>
      </c>
      <c r="G55" s="488">
        <f t="shared" si="11"/>
        <v>103.64608653378707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57427</v>
      </c>
      <c r="C56" s="487">
        <v>5163</v>
      </c>
      <c r="D56" s="487">
        <v>2235</v>
      </c>
      <c r="E56" s="488">
        <f t="shared" si="11"/>
        <v>104.28379458124502</v>
      </c>
      <c r="F56" s="488">
        <f t="shared" si="11"/>
        <v>96.360582306830906</v>
      </c>
      <c r="G56" s="488">
        <f t="shared" si="11"/>
        <v>108.65337870685465</v>
      </c>
      <c r="H56" s="489" t="str">
        <f t="shared" si="14"/>
        <v/>
      </c>
      <c r="I56" s="488" t="str">
        <f t="shared" si="12"/>
        <v/>
      </c>
      <c r="J56" s="488" t="str">
        <f t="shared" si="10"/>
        <v/>
      </c>
      <c r="K56" s="488" t="str">
        <f t="shared" si="10"/>
        <v/>
      </c>
      <c r="L56" s="488" t="e">
        <f t="shared" si="13"/>
        <v>#N/A</v>
      </c>
    </row>
    <row r="57" spans="1:14" ht="15" customHeight="1" x14ac:dyDescent="0.2">
      <c r="A57" s="490">
        <v>42248</v>
      </c>
      <c r="B57" s="487">
        <v>58516</v>
      </c>
      <c r="C57" s="487">
        <v>5044</v>
      </c>
      <c r="D57" s="487">
        <v>2279</v>
      </c>
      <c r="E57" s="488">
        <f t="shared" si="11"/>
        <v>106.26134960412581</v>
      </c>
      <c r="F57" s="488">
        <f t="shared" si="11"/>
        <v>94.139604329973864</v>
      </c>
      <c r="G57" s="488">
        <f t="shared" si="11"/>
        <v>110.79241614000972</v>
      </c>
      <c r="H57" s="489">
        <f t="shared" si="14"/>
        <v>42248</v>
      </c>
      <c r="I57" s="488">
        <f t="shared" si="12"/>
        <v>106.26134960412581</v>
      </c>
      <c r="J57" s="488">
        <f t="shared" si="10"/>
        <v>94.139604329973864</v>
      </c>
      <c r="K57" s="488">
        <f t="shared" si="10"/>
        <v>110.79241614000972</v>
      </c>
      <c r="L57" s="488" t="e">
        <f t="shared" si="13"/>
        <v>#N/A</v>
      </c>
    </row>
    <row r="58" spans="1:14" ht="15" customHeight="1" x14ac:dyDescent="0.2">
      <c r="A58" s="490" t="s">
        <v>465</v>
      </c>
      <c r="B58" s="487">
        <v>58049</v>
      </c>
      <c r="C58" s="487">
        <v>4912</v>
      </c>
      <c r="D58" s="487">
        <v>2210</v>
      </c>
      <c r="E58" s="488">
        <f t="shared" si="11"/>
        <v>105.41330718384543</v>
      </c>
      <c r="F58" s="488">
        <f t="shared" si="11"/>
        <v>91.675998506905572</v>
      </c>
      <c r="G58" s="488">
        <f t="shared" si="11"/>
        <v>107.43801652892562</v>
      </c>
      <c r="H58" s="489" t="str">
        <f t="shared" si="14"/>
        <v/>
      </c>
      <c r="I58" s="488" t="str">
        <f t="shared" si="12"/>
        <v/>
      </c>
      <c r="J58" s="488" t="str">
        <f t="shared" si="10"/>
        <v/>
      </c>
      <c r="K58" s="488" t="str">
        <f t="shared" si="10"/>
        <v/>
      </c>
      <c r="L58" s="488" t="e">
        <f t="shared" si="13"/>
        <v>#N/A</v>
      </c>
    </row>
    <row r="59" spans="1:14" ht="15" customHeight="1" x14ac:dyDescent="0.2">
      <c r="A59" s="490" t="s">
        <v>466</v>
      </c>
      <c r="B59" s="487">
        <v>58778</v>
      </c>
      <c r="C59" s="487">
        <v>4801</v>
      </c>
      <c r="D59" s="487">
        <v>2186</v>
      </c>
      <c r="E59" s="488">
        <f t="shared" si="11"/>
        <v>106.73712500907968</v>
      </c>
      <c r="F59" s="488">
        <f t="shared" si="11"/>
        <v>89.604329973870847</v>
      </c>
      <c r="G59" s="488">
        <f t="shared" si="11"/>
        <v>106.27126883811376</v>
      </c>
      <c r="H59" s="489" t="str">
        <f t="shared" si="14"/>
        <v/>
      </c>
      <c r="I59" s="488" t="str">
        <f t="shared" si="12"/>
        <v/>
      </c>
      <c r="J59" s="488" t="str">
        <f t="shared" si="10"/>
        <v/>
      </c>
      <c r="K59" s="488" t="str">
        <f t="shared" si="10"/>
        <v/>
      </c>
      <c r="L59" s="488" t="e">
        <f t="shared" si="13"/>
        <v>#N/A</v>
      </c>
    </row>
    <row r="60" spans="1:14" ht="15" customHeight="1" x14ac:dyDescent="0.2">
      <c r="A60" s="490" t="s">
        <v>467</v>
      </c>
      <c r="B60" s="487">
        <v>59313</v>
      </c>
      <c r="C60" s="487">
        <v>4994</v>
      </c>
      <c r="D60" s="487">
        <v>2285</v>
      </c>
      <c r="E60" s="488">
        <f t="shared" si="11"/>
        <v>107.70865112224885</v>
      </c>
      <c r="F60" s="488">
        <f t="shared" si="11"/>
        <v>93.206420306084354</v>
      </c>
      <c r="G60" s="488">
        <f t="shared" si="11"/>
        <v>111.08410306271269</v>
      </c>
      <c r="H60" s="489" t="str">
        <f t="shared" si="14"/>
        <v/>
      </c>
      <c r="I60" s="488" t="str">
        <f t="shared" si="12"/>
        <v/>
      </c>
      <c r="J60" s="488" t="str">
        <f t="shared" si="10"/>
        <v/>
      </c>
      <c r="K60" s="488" t="str">
        <f t="shared" si="10"/>
        <v/>
      </c>
      <c r="L60" s="488" t="e">
        <f t="shared" si="13"/>
        <v>#N/A</v>
      </c>
    </row>
    <row r="61" spans="1:14" ht="15" customHeight="1" x14ac:dyDescent="0.2">
      <c r="A61" s="490">
        <v>42614</v>
      </c>
      <c r="B61" s="487">
        <v>60179</v>
      </c>
      <c r="C61" s="487">
        <v>4983</v>
      </c>
      <c r="D61" s="487">
        <v>2302</v>
      </c>
      <c r="E61" s="488">
        <f t="shared" si="11"/>
        <v>109.28125226992083</v>
      </c>
      <c r="F61" s="488">
        <f t="shared" si="11"/>
        <v>93.001119820828677</v>
      </c>
      <c r="G61" s="488">
        <f t="shared" si="11"/>
        <v>111.91054934370442</v>
      </c>
      <c r="H61" s="489">
        <f t="shared" si="14"/>
        <v>42614</v>
      </c>
      <c r="I61" s="488">
        <f t="shared" si="12"/>
        <v>109.28125226992083</v>
      </c>
      <c r="J61" s="488">
        <f t="shared" si="10"/>
        <v>93.001119820828677</v>
      </c>
      <c r="K61" s="488">
        <f t="shared" si="10"/>
        <v>111.91054934370442</v>
      </c>
      <c r="L61" s="488" t="e">
        <f t="shared" si="13"/>
        <v>#N/A</v>
      </c>
    </row>
    <row r="62" spans="1:14" ht="15" customHeight="1" x14ac:dyDescent="0.2">
      <c r="A62" s="490" t="s">
        <v>468</v>
      </c>
      <c r="B62" s="487">
        <v>59881</v>
      </c>
      <c r="C62" s="487">
        <v>4927</v>
      </c>
      <c r="D62" s="487">
        <v>2213</v>
      </c>
      <c r="E62" s="488">
        <f t="shared" si="11"/>
        <v>108.74010314520231</v>
      </c>
      <c r="F62" s="488">
        <f t="shared" si="11"/>
        <v>91.955953714072407</v>
      </c>
      <c r="G62" s="488">
        <f t="shared" si="11"/>
        <v>107.58385999027711</v>
      </c>
      <c r="H62" s="489" t="str">
        <f t="shared" si="14"/>
        <v/>
      </c>
      <c r="I62" s="488" t="str">
        <f t="shared" si="12"/>
        <v/>
      </c>
      <c r="J62" s="488" t="str">
        <f t="shared" si="10"/>
        <v/>
      </c>
      <c r="K62" s="488" t="str">
        <f t="shared" si="10"/>
        <v/>
      </c>
      <c r="L62" s="488" t="e">
        <f t="shared" si="13"/>
        <v>#N/A</v>
      </c>
    </row>
    <row r="63" spans="1:14" ht="15" customHeight="1" x14ac:dyDescent="0.2">
      <c r="A63" s="490" t="s">
        <v>469</v>
      </c>
      <c r="B63" s="487">
        <v>60250</v>
      </c>
      <c r="C63" s="487">
        <v>4934</v>
      </c>
      <c r="D63" s="487">
        <v>2246</v>
      </c>
      <c r="E63" s="488">
        <f t="shared" si="11"/>
        <v>109.41018377279002</v>
      </c>
      <c r="F63" s="488">
        <f t="shared" si="11"/>
        <v>92.086599477416939</v>
      </c>
      <c r="G63" s="488">
        <f t="shared" si="11"/>
        <v>109.18813806514341</v>
      </c>
      <c r="H63" s="489" t="str">
        <f t="shared" si="14"/>
        <v/>
      </c>
      <c r="I63" s="488" t="str">
        <f t="shared" si="12"/>
        <v/>
      </c>
      <c r="J63" s="488" t="str">
        <f t="shared" si="10"/>
        <v/>
      </c>
      <c r="K63" s="488" t="str">
        <f t="shared" si="10"/>
        <v/>
      </c>
      <c r="L63" s="488" t="e">
        <f t="shared" si="13"/>
        <v>#N/A</v>
      </c>
    </row>
    <row r="64" spans="1:14" ht="15" customHeight="1" x14ac:dyDescent="0.2">
      <c r="A64" s="490" t="s">
        <v>470</v>
      </c>
      <c r="B64" s="487">
        <v>61254</v>
      </c>
      <c r="C64" s="487">
        <v>5148</v>
      </c>
      <c r="D64" s="487">
        <v>2336</v>
      </c>
      <c r="E64" s="488">
        <f t="shared" si="11"/>
        <v>111.23338417955981</v>
      </c>
      <c r="F64" s="488">
        <f t="shared" si="11"/>
        <v>96.080627099664056</v>
      </c>
      <c r="G64" s="488">
        <f t="shared" si="11"/>
        <v>113.5634419056879</v>
      </c>
      <c r="H64" s="489" t="str">
        <f t="shared" si="14"/>
        <v/>
      </c>
      <c r="I64" s="488" t="str">
        <f t="shared" si="12"/>
        <v/>
      </c>
      <c r="J64" s="488" t="str">
        <f t="shared" si="10"/>
        <v/>
      </c>
      <c r="K64" s="488" t="str">
        <f t="shared" si="10"/>
        <v/>
      </c>
      <c r="L64" s="488" t="e">
        <f t="shared" si="13"/>
        <v>#N/A</v>
      </c>
    </row>
    <row r="65" spans="1:12" ht="15" customHeight="1" x14ac:dyDescent="0.2">
      <c r="A65" s="490">
        <v>42979</v>
      </c>
      <c r="B65" s="487">
        <v>62851</v>
      </c>
      <c r="C65" s="487">
        <v>5152</v>
      </c>
      <c r="D65" s="487">
        <v>2465</v>
      </c>
      <c r="E65" s="488">
        <f t="shared" si="11"/>
        <v>114.1334350257863</v>
      </c>
      <c r="F65" s="488">
        <f t="shared" si="11"/>
        <v>96.155281821575215</v>
      </c>
      <c r="G65" s="488">
        <f t="shared" si="11"/>
        <v>119.83471074380165</v>
      </c>
      <c r="H65" s="489">
        <f t="shared" si="14"/>
        <v>42979</v>
      </c>
      <c r="I65" s="488">
        <f t="shared" si="12"/>
        <v>114.1334350257863</v>
      </c>
      <c r="J65" s="488">
        <f t="shared" si="10"/>
        <v>96.155281821575215</v>
      </c>
      <c r="K65" s="488">
        <f t="shared" si="10"/>
        <v>119.83471074380165</v>
      </c>
      <c r="L65" s="488" t="e">
        <f t="shared" si="13"/>
        <v>#N/A</v>
      </c>
    </row>
    <row r="66" spans="1:12" ht="15" customHeight="1" x14ac:dyDescent="0.2">
      <c r="A66" s="490" t="s">
        <v>471</v>
      </c>
      <c r="B66" s="487">
        <v>63208</v>
      </c>
      <c r="C66" s="487">
        <v>5069</v>
      </c>
      <c r="D66" s="487">
        <v>2382</v>
      </c>
      <c r="E66" s="488">
        <f t="shared" si="11"/>
        <v>114.78172441345247</v>
      </c>
      <c r="F66" s="488">
        <f t="shared" si="11"/>
        <v>94.606196341918618</v>
      </c>
      <c r="G66" s="488">
        <f t="shared" si="11"/>
        <v>115.79970831307729</v>
      </c>
      <c r="H66" s="489" t="str">
        <f t="shared" si="14"/>
        <v/>
      </c>
      <c r="I66" s="488" t="str">
        <f t="shared" si="12"/>
        <v/>
      </c>
      <c r="J66" s="488" t="str">
        <f t="shared" si="10"/>
        <v/>
      </c>
      <c r="K66" s="488" t="str">
        <f t="shared" si="10"/>
        <v/>
      </c>
      <c r="L66" s="488" t="e">
        <f t="shared" si="13"/>
        <v>#N/A</v>
      </c>
    </row>
    <row r="67" spans="1:12" ht="15" customHeight="1" x14ac:dyDescent="0.2">
      <c r="A67" s="490" t="s">
        <v>472</v>
      </c>
      <c r="B67" s="487">
        <v>64074</v>
      </c>
      <c r="C67" s="487">
        <v>5005</v>
      </c>
      <c r="D67" s="487">
        <v>2390</v>
      </c>
      <c r="E67" s="488">
        <f t="shared" si="11"/>
        <v>116.35432556112444</v>
      </c>
      <c r="F67" s="488">
        <f t="shared" si="11"/>
        <v>93.411720791340045</v>
      </c>
      <c r="G67" s="488">
        <f t="shared" si="11"/>
        <v>116.18862421001459</v>
      </c>
      <c r="H67" s="489" t="str">
        <f t="shared" si="14"/>
        <v/>
      </c>
      <c r="I67" s="488" t="str">
        <f t="shared" si="12"/>
        <v/>
      </c>
      <c r="J67" s="488" t="str">
        <f t="shared" si="12"/>
        <v/>
      </c>
      <c r="K67" s="488" t="str">
        <f t="shared" si="12"/>
        <v/>
      </c>
      <c r="L67" s="488" t="e">
        <f t="shared" si="13"/>
        <v>#N/A</v>
      </c>
    </row>
    <row r="68" spans="1:12" ht="15" customHeight="1" x14ac:dyDescent="0.2">
      <c r="A68" s="490" t="s">
        <v>473</v>
      </c>
      <c r="B68" s="487">
        <v>64781</v>
      </c>
      <c r="C68" s="487">
        <v>5257</v>
      </c>
      <c r="D68" s="487">
        <v>2514</v>
      </c>
      <c r="E68" s="488">
        <f t="shared" si="11"/>
        <v>117.63819277983585</v>
      </c>
      <c r="F68" s="488">
        <f t="shared" si="11"/>
        <v>98.11496827174318</v>
      </c>
      <c r="G68" s="488">
        <f t="shared" si="11"/>
        <v>122.21682061254253</v>
      </c>
      <c r="H68" s="489" t="str">
        <f t="shared" si="14"/>
        <v/>
      </c>
      <c r="I68" s="488" t="str">
        <f t="shared" si="12"/>
        <v/>
      </c>
      <c r="J68" s="488" t="str">
        <f t="shared" si="12"/>
        <v/>
      </c>
      <c r="K68" s="488" t="str">
        <f t="shared" si="12"/>
        <v/>
      </c>
      <c r="L68" s="488" t="e">
        <f t="shared" si="13"/>
        <v>#N/A</v>
      </c>
    </row>
    <row r="69" spans="1:12" ht="15" customHeight="1" x14ac:dyDescent="0.2">
      <c r="A69" s="490">
        <v>43344</v>
      </c>
      <c r="B69" s="487">
        <v>65735</v>
      </c>
      <c r="C69" s="487">
        <v>5075</v>
      </c>
      <c r="D69" s="487">
        <v>2581</v>
      </c>
      <c r="E69" s="488">
        <f t="shared" si="11"/>
        <v>119.37059635359918</v>
      </c>
      <c r="F69" s="488">
        <f t="shared" si="11"/>
        <v>94.718178424785364</v>
      </c>
      <c r="G69" s="488">
        <f t="shared" si="11"/>
        <v>125.47399124939231</v>
      </c>
      <c r="H69" s="489">
        <f t="shared" si="14"/>
        <v>43344</v>
      </c>
      <c r="I69" s="488">
        <f t="shared" si="12"/>
        <v>119.37059635359918</v>
      </c>
      <c r="J69" s="488">
        <f t="shared" si="12"/>
        <v>94.718178424785364</v>
      </c>
      <c r="K69" s="488">
        <f t="shared" si="12"/>
        <v>125.47399124939231</v>
      </c>
      <c r="L69" s="488" t="e">
        <f t="shared" si="13"/>
        <v>#N/A</v>
      </c>
    </row>
    <row r="70" spans="1:12" ht="15" customHeight="1" x14ac:dyDescent="0.2">
      <c r="A70" s="490" t="s">
        <v>474</v>
      </c>
      <c r="B70" s="487">
        <v>65853</v>
      </c>
      <c r="C70" s="487">
        <v>5183</v>
      </c>
      <c r="D70" s="487">
        <v>2532</v>
      </c>
      <c r="E70" s="488">
        <f t="shared" si="11"/>
        <v>119.58487687949444</v>
      </c>
      <c r="F70" s="488">
        <f t="shared" si="11"/>
        <v>96.733855916386716</v>
      </c>
      <c r="G70" s="488">
        <f t="shared" si="11"/>
        <v>123.09188138065143</v>
      </c>
      <c r="H70" s="489" t="str">
        <f t="shared" si="14"/>
        <v/>
      </c>
      <c r="I70" s="488" t="str">
        <f t="shared" si="12"/>
        <v/>
      </c>
      <c r="J70" s="488" t="str">
        <f t="shared" si="12"/>
        <v/>
      </c>
      <c r="K70" s="488" t="str">
        <f t="shared" si="12"/>
        <v/>
      </c>
      <c r="L70" s="488" t="e">
        <f t="shared" si="13"/>
        <v>#N/A</v>
      </c>
    </row>
    <row r="71" spans="1:12" ht="15" customHeight="1" x14ac:dyDescent="0.2">
      <c r="A71" s="490" t="s">
        <v>475</v>
      </c>
      <c r="B71" s="487">
        <v>65359</v>
      </c>
      <c r="C71" s="487">
        <v>4913</v>
      </c>
      <c r="D71" s="487">
        <v>2508</v>
      </c>
      <c r="E71" s="491">
        <f t="shared" ref="E71:G75" si="15">IF($A$51=37802,IF(COUNTBLANK(B$51:B$70)&gt;0,#N/A,IF(ISBLANK(B71)=FALSE,B71/B$51*100,#N/A)),IF(COUNTBLANK(B$51:B$75)&gt;0,#N/A,B71/B$51*100))</f>
        <v>118.68780416939057</v>
      </c>
      <c r="F71" s="491">
        <f t="shared" si="15"/>
        <v>91.694662187383344</v>
      </c>
      <c r="G71" s="491">
        <f t="shared" si="15"/>
        <v>121.92513368983957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64986</v>
      </c>
      <c r="C72" s="487">
        <v>5181</v>
      </c>
      <c r="D72" s="487">
        <v>2619</v>
      </c>
      <c r="E72" s="491">
        <f t="shared" si="15"/>
        <v>118.01045979516233</v>
      </c>
      <c r="F72" s="491">
        <f t="shared" si="15"/>
        <v>96.696528555431129</v>
      </c>
      <c r="G72" s="491">
        <f t="shared" si="15"/>
        <v>127.32134175984444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65253</v>
      </c>
      <c r="C73" s="487">
        <v>5065</v>
      </c>
      <c r="D73" s="487">
        <v>2620</v>
      </c>
      <c r="E73" s="491">
        <f t="shared" si="15"/>
        <v>118.49531488341687</v>
      </c>
      <c r="F73" s="491">
        <f t="shared" si="15"/>
        <v>94.531541620007459</v>
      </c>
      <c r="G73" s="491">
        <f t="shared" si="15"/>
        <v>127.36995624696159</v>
      </c>
      <c r="H73" s="492">
        <f>IF(A$51=37802,IF(ISERROR(L73)=TRUE,IF(ISBLANK(A73)=FALSE,IF(MONTH(A73)=MONTH(MAX(A$51:A$75)),A73,""),""),""),IF(ISERROR(L73)=TRUE,IF(MONTH(A73)=MONTH(MAX(A$51:A$75)),A73,""),""))</f>
        <v>43709</v>
      </c>
      <c r="I73" s="488">
        <f t="shared" si="12"/>
        <v>118.49531488341687</v>
      </c>
      <c r="J73" s="488">
        <f t="shared" si="12"/>
        <v>94.531541620007459</v>
      </c>
      <c r="K73" s="488">
        <f t="shared" si="12"/>
        <v>127.36995624696159</v>
      </c>
      <c r="L73" s="488" t="e">
        <f t="shared" si="13"/>
        <v>#N/A</v>
      </c>
    </row>
    <row r="74" spans="1:12" ht="15" customHeight="1" x14ac:dyDescent="0.2">
      <c r="A74" s="490" t="s">
        <v>477</v>
      </c>
      <c r="B74" s="487">
        <v>64576</v>
      </c>
      <c r="C74" s="487">
        <v>5099</v>
      </c>
      <c r="D74" s="487">
        <v>2610</v>
      </c>
      <c r="E74" s="491">
        <f t="shared" si="15"/>
        <v>117.26592576450933</v>
      </c>
      <c r="F74" s="491">
        <f t="shared" si="15"/>
        <v>95.166106756252333</v>
      </c>
      <c r="G74" s="491">
        <f t="shared" si="15"/>
        <v>126.88381137578999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64223</v>
      </c>
      <c r="C75" s="493">
        <v>4949</v>
      </c>
      <c r="D75" s="493">
        <v>2532</v>
      </c>
      <c r="E75" s="491">
        <f t="shared" si="15"/>
        <v>116.6249001234837</v>
      </c>
      <c r="F75" s="491">
        <f t="shared" si="15"/>
        <v>92.366554684583804</v>
      </c>
      <c r="G75" s="491">
        <f t="shared" si="15"/>
        <v>123.09188138065143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118.49531488341687</v>
      </c>
      <c r="J77" s="488">
        <f>IF(J75&lt;&gt;"",J75,IF(J74&lt;&gt;"",J74,IF(J73&lt;&gt;"",J73,IF(J72&lt;&gt;"",J72,IF(J71&lt;&gt;"",J71,IF(J70&lt;&gt;"",J70,""))))))</f>
        <v>94.531541620007459</v>
      </c>
      <c r="K77" s="488">
        <f>IF(K75&lt;&gt;"",K75,IF(K74&lt;&gt;"",K74,IF(K73&lt;&gt;"",K73,IF(K72&lt;&gt;"",K72,IF(K71&lt;&gt;"",K71,IF(K70&lt;&gt;"",K70,""))))))</f>
        <v>127.36995624696159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+18,5%</v>
      </c>
      <c r="J79" s="488" t="str">
        <f>"GeB - ausschließlich: "&amp;IF(J77&gt;100,"+","")&amp;TEXT(J77-100,"0,0")&amp;"%"</f>
        <v>GeB - ausschließlich: -5,5%</v>
      </c>
      <c r="K79" s="488" t="str">
        <f>"GeB - im Nebenjob: "&amp;IF(K77&gt;100,"+","")&amp;TEXT(K77-100,"0,0")&amp;"%"</f>
        <v>GeB - im Nebenjob: +27,4%</v>
      </c>
    </row>
    <row r="81" spans="9:9" ht="15" customHeight="1" x14ac:dyDescent="0.2">
      <c r="I81" s="488" t="str">
        <f>IF(ISERROR(HLOOKUP(1,I$78:K$79,2,FALSE)),"",HLOOKUP(1,I$78:K$79,2,FALSE))</f>
        <v>GeB - im Nebenjob: +27,4%</v>
      </c>
    </row>
    <row r="82" spans="9:9" ht="15" customHeight="1" x14ac:dyDescent="0.2">
      <c r="I82" s="488" t="str">
        <f>IF(ISERROR(HLOOKUP(2,I$78:K$79,2,FALSE)),"",HLOOKUP(2,I$78:K$79,2,FALSE))</f>
        <v>SvB: +18,5%</v>
      </c>
    </row>
    <row r="83" spans="9:9" ht="15" customHeight="1" x14ac:dyDescent="0.2">
      <c r="I83" s="488" t="str">
        <f>IF(ISERROR(HLOOKUP(3,I$78:K$79,2,FALSE)),"",HLOOKUP(3,I$78:K$79,2,FALSE))</f>
        <v>GeB - ausschließlich: -5,5%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64223</v>
      </c>
      <c r="E12" s="114">
        <v>64576</v>
      </c>
      <c r="F12" s="114">
        <v>65253</v>
      </c>
      <c r="G12" s="114">
        <v>64986</v>
      </c>
      <c r="H12" s="114">
        <v>65359</v>
      </c>
      <c r="I12" s="115">
        <v>-1136</v>
      </c>
      <c r="J12" s="116">
        <v>-1.738092688076623</v>
      </c>
      <c r="N12" s="117"/>
    </row>
    <row r="13" spans="1:15" s="110" customFormat="1" ht="13.5" customHeight="1" x14ac:dyDescent="0.2">
      <c r="A13" s="118" t="s">
        <v>105</v>
      </c>
      <c r="B13" s="119" t="s">
        <v>106</v>
      </c>
      <c r="C13" s="113">
        <v>59.553431013811249</v>
      </c>
      <c r="D13" s="114">
        <v>38247</v>
      </c>
      <c r="E13" s="114">
        <v>38323</v>
      </c>
      <c r="F13" s="114">
        <v>38806</v>
      </c>
      <c r="G13" s="114">
        <v>38825</v>
      </c>
      <c r="H13" s="114">
        <v>39106</v>
      </c>
      <c r="I13" s="115">
        <v>-859</v>
      </c>
      <c r="J13" s="116">
        <v>-2.1965938730629571</v>
      </c>
    </row>
    <row r="14" spans="1:15" s="110" customFormat="1" ht="13.5" customHeight="1" x14ac:dyDescent="0.2">
      <c r="A14" s="120"/>
      <c r="B14" s="119" t="s">
        <v>107</v>
      </c>
      <c r="C14" s="113">
        <v>40.446568986188751</v>
      </c>
      <c r="D14" s="114">
        <v>25976</v>
      </c>
      <c r="E14" s="114">
        <v>26253</v>
      </c>
      <c r="F14" s="114">
        <v>26447</v>
      </c>
      <c r="G14" s="114">
        <v>26161</v>
      </c>
      <c r="H14" s="114">
        <v>26253</v>
      </c>
      <c r="I14" s="115">
        <v>-277</v>
      </c>
      <c r="J14" s="116">
        <v>-1.0551175103797661</v>
      </c>
    </row>
    <row r="15" spans="1:15" s="110" customFormat="1" ht="13.5" customHeight="1" x14ac:dyDescent="0.2">
      <c r="A15" s="118" t="s">
        <v>105</v>
      </c>
      <c r="B15" s="121" t="s">
        <v>108</v>
      </c>
      <c r="C15" s="113">
        <v>8.0422901452750573</v>
      </c>
      <c r="D15" s="114">
        <v>5165</v>
      </c>
      <c r="E15" s="114">
        <v>5355</v>
      </c>
      <c r="F15" s="114">
        <v>5480</v>
      </c>
      <c r="G15" s="114">
        <v>5125</v>
      </c>
      <c r="H15" s="114">
        <v>5299</v>
      </c>
      <c r="I15" s="115">
        <v>-134</v>
      </c>
      <c r="J15" s="116">
        <v>-2.5287790149084732</v>
      </c>
    </row>
    <row r="16" spans="1:15" s="110" customFormat="1" ht="13.5" customHeight="1" x14ac:dyDescent="0.2">
      <c r="A16" s="118"/>
      <c r="B16" s="121" t="s">
        <v>109</v>
      </c>
      <c r="C16" s="113">
        <v>68.925462840415435</v>
      </c>
      <c r="D16" s="114">
        <v>44266</v>
      </c>
      <c r="E16" s="114">
        <v>44420</v>
      </c>
      <c r="F16" s="114">
        <v>44996</v>
      </c>
      <c r="G16" s="114">
        <v>45297</v>
      </c>
      <c r="H16" s="114">
        <v>45653</v>
      </c>
      <c r="I16" s="115">
        <v>-1387</v>
      </c>
      <c r="J16" s="116">
        <v>-3.0381355004052306</v>
      </c>
    </row>
    <row r="17" spans="1:10" s="110" customFormat="1" ht="13.5" customHeight="1" x14ac:dyDescent="0.2">
      <c r="A17" s="118"/>
      <c r="B17" s="121" t="s">
        <v>110</v>
      </c>
      <c r="C17" s="113">
        <v>22.065303707394548</v>
      </c>
      <c r="D17" s="114">
        <v>14171</v>
      </c>
      <c r="E17" s="114">
        <v>14191</v>
      </c>
      <c r="F17" s="114">
        <v>14181</v>
      </c>
      <c r="G17" s="114">
        <v>14008</v>
      </c>
      <c r="H17" s="114">
        <v>13872</v>
      </c>
      <c r="I17" s="115">
        <v>299</v>
      </c>
      <c r="J17" s="116">
        <v>2.1554209919261824</v>
      </c>
    </row>
    <row r="18" spans="1:10" s="110" customFormat="1" ht="13.5" customHeight="1" x14ac:dyDescent="0.2">
      <c r="A18" s="120"/>
      <c r="B18" s="121" t="s">
        <v>111</v>
      </c>
      <c r="C18" s="113">
        <v>0.9669433069149681</v>
      </c>
      <c r="D18" s="114">
        <v>621</v>
      </c>
      <c r="E18" s="114">
        <v>610</v>
      </c>
      <c r="F18" s="114">
        <v>596</v>
      </c>
      <c r="G18" s="114">
        <v>556</v>
      </c>
      <c r="H18" s="114">
        <v>535</v>
      </c>
      <c r="I18" s="115">
        <v>86</v>
      </c>
      <c r="J18" s="116">
        <v>16.074766355140188</v>
      </c>
    </row>
    <row r="19" spans="1:10" s="110" customFormat="1" ht="13.5" customHeight="1" x14ac:dyDescent="0.2">
      <c r="A19" s="120"/>
      <c r="B19" s="121" t="s">
        <v>112</v>
      </c>
      <c r="C19" s="113">
        <v>0.28805879513569904</v>
      </c>
      <c r="D19" s="114">
        <v>185</v>
      </c>
      <c r="E19" s="114">
        <v>181</v>
      </c>
      <c r="F19" s="114">
        <v>192</v>
      </c>
      <c r="G19" s="114">
        <v>164</v>
      </c>
      <c r="H19" s="114">
        <v>153</v>
      </c>
      <c r="I19" s="115">
        <v>32</v>
      </c>
      <c r="J19" s="116">
        <v>20.915032679738562</v>
      </c>
    </row>
    <row r="20" spans="1:10" s="110" customFormat="1" ht="13.5" customHeight="1" x14ac:dyDescent="0.2">
      <c r="A20" s="118" t="s">
        <v>113</v>
      </c>
      <c r="B20" s="122" t="s">
        <v>114</v>
      </c>
      <c r="C20" s="113">
        <v>75.860672967628417</v>
      </c>
      <c r="D20" s="114">
        <v>48720</v>
      </c>
      <c r="E20" s="114">
        <v>48996</v>
      </c>
      <c r="F20" s="114">
        <v>49530</v>
      </c>
      <c r="G20" s="114">
        <v>49489</v>
      </c>
      <c r="H20" s="114">
        <v>50145</v>
      </c>
      <c r="I20" s="115">
        <v>-1425</v>
      </c>
      <c r="J20" s="116">
        <v>-2.8417588991923424</v>
      </c>
    </row>
    <row r="21" spans="1:10" s="110" customFormat="1" ht="13.5" customHeight="1" x14ac:dyDescent="0.2">
      <c r="A21" s="120"/>
      <c r="B21" s="122" t="s">
        <v>115</v>
      </c>
      <c r="C21" s="113">
        <v>24.139327032371579</v>
      </c>
      <c r="D21" s="114">
        <v>15503</v>
      </c>
      <c r="E21" s="114">
        <v>15580</v>
      </c>
      <c r="F21" s="114">
        <v>15723</v>
      </c>
      <c r="G21" s="114">
        <v>15497</v>
      </c>
      <c r="H21" s="114">
        <v>15214</v>
      </c>
      <c r="I21" s="115">
        <v>289</v>
      </c>
      <c r="J21" s="116">
        <v>1.8995661890364137</v>
      </c>
    </row>
    <row r="22" spans="1:10" s="110" customFormat="1" ht="13.5" customHeight="1" x14ac:dyDescent="0.2">
      <c r="A22" s="118" t="s">
        <v>113</v>
      </c>
      <c r="B22" s="122" t="s">
        <v>116</v>
      </c>
      <c r="C22" s="113">
        <v>86.785108138828775</v>
      </c>
      <c r="D22" s="114">
        <v>55736</v>
      </c>
      <c r="E22" s="114">
        <v>56139</v>
      </c>
      <c r="F22" s="114">
        <v>56793</v>
      </c>
      <c r="G22" s="114">
        <v>56255</v>
      </c>
      <c r="H22" s="114">
        <v>56515</v>
      </c>
      <c r="I22" s="115">
        <v>-779</v>
      </c>
      <c r="J22" s="116">
        <v>-1.3783951163407944</v>
      </c>
    </row>
    <row r="23" spans="1:10" s="110" customFormat="1" ht="13.5" customHeight="1" x14ac:dyDescent="0.2">
      <c r="A23" s="123"/>
      <c r="B23" s="124" t="s">
        <v>117</v>
      </c>
      <c r="C23" s="125">
        <v>13.165065474985598</v>
      </c>
      <c r="D23" s="114">
        <v>8455</v>
      </c>
      <c r="E23" s="114">
        <v>8403</v>
      </c>
      <c r="F23" s="114">
        <v>8426</v>
      </c>
      <c r="G23" s="114">
        <v>8689</v>
      </c>
      <c r="H23" s="114">
        <v>8805</v>
      </c>
      <c r="I23" s="115">
        <v>-350</v>
      </c>
      <c r="J23" s="116">
        <v>-3.9750141964792731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7481</v>
      </c>
      <c r="E26" s="114">
        <v>7709</v>
      </c>
      <c r="F26" s="114">
        <v>7685</v>
      </c>
      <c r="G26" s="114">
        <v>7800</v>
      </c>
      <c r="H26" s="140">
        <v>7421</v>
      </c>
      <c r="I26" s="115">
        <v>60</v>
      </c>
      <c r="J26" s="116">
        <v>0.80851637245654229</v>
      </c>
    </row>
    <row r="27" spans="1:10" s="110" customFormat="1" ht="13.5" customHeight="1" x14ac:dyDescent="0.2">
      <c r="A27" s="118" t="s">
        <v>105</v>
      </c>
      <c r="B27" s="119" t="s">
        <v>106</v>
      </c>
      <c r="C27" s="113">
        <v>47.734260125651652</v>
      </c>
      <c r="D27" s="115">
        <v>3571</v>
      </c>
      <c r="E27" s="114">
        <v>3696</v>
      </c>
      <c r="F27" s="114">
        <v>3698</v>
      </c>
      <c r="G27" s="114">
        <v>3814</v>
      </c>
      <c r="H27" s="140">
        <v>3640</v>
      </c>
      <c r="I27" s="115">
        <v>-69</v>
      </c>
      <c r="J27" s="116">
        <v>-1.8956043956043955</v>
      </c>
    </row>
    <row r="28" spans="1:10" s="110" customFormat="1" ht="13.5" customHeight="1" x14ac:dyDescent="0.2">
      <c r="A28" s="120"/>
      <c r="B28" s="119" t="s">
        <v>107</v>
      </c>
      <c r="C28" s="113">
        <v>52.265739874348348</v>
      </c>
      <c r="D28" s="115">
        <v>3910</v>
      </c>
      <c r="E28" s="114">
        <v>4013</v>
      </c>
      <c r="F28" s="114">
        <v>3987</v>
      </c>
      <c r="G28" s="114">
        <v>3986</v>
      </c>
      <c r="H28" s="140">
        <v>3781</v>
      </c>
      <c r="I28" s="115">
        <v>129</v>
      </c>
      <c r="J28" s="116">
        <v>3.41179582121132</v>
      </c>
    </row>
    <row r="29" spans="1:10" s="110" customFormat="1" ht="13.5" customHeight="1" x14ac:dyDescent="0.2">
      <c r="A29" s="118" t="s">
        <v>105</v>
      </c>
      <c r="B29" s="121" t="s">
        <v>108</v>
      </c>
      <c r="C29" s="113">
        <v>15.305440449137816</v>
      </c>
      <c r="D29" s="115">
        <v>1145</v>
      </c>
      <c r="E29" s="114">
        <v>1182</v>
      </c>
      <c r="F29" s="114">
        <v>1196</v>
      </c>
      <c r="G29" s="114">
        <v>1216</v>
      </c>
      <c r="H29" s="140">
        <v>1051</v>
      </c>
      <c r="I29" s="115">
        <v>94</v>
      </c>
      <c r="J29" s="116">
        <v>8.943862987630828</v>
      </c>
    </row>
    <row r="30" spans="1:10" s="110" customFormat="1" ht="13.5" customHeight="1" x14ac:dyDescent="0.2">
      <c r="A30" s="118"/>
      <c r="B30" s="121" t="s">
        <v>109</v>
      </c>
      <c r="C30" s="113">
        <v>42.828498863788262</v>
      </c>
      <c r="D30" s="115">
        <v>3204</v>
      </c>
      <c r="E30" s="114">
        <v>3291</v>
      </c>
      <c r="F30" s="114">
        <v>3239</v>
      </c>
      <c r="G30" s="114">
        <v>3275</v>
      </c>
      <c r="H30" s="140">
        <v>3172</v>
      </c>
      <c r="I30" s="115">
        <v>32</v>
      </c>
      <c r="J30" s="116">
        <v>1.0088272383354351</v>
      </c>
    </row>
    <row r="31" spans="1:10" s="110" customFormat="1" ht="13.5" customHeight="1" x14ac:dyDescent="0.2">
      <c r="A31" s="118"/>
      <c r="B31" s="121" t="s">
        <v>110</v>
      </c>
      <c r="C31" s="113">
        <v>20.197834514102393</v>
      </c>
      <c r="D31" s="115">
        <v>1511</v>
      </c>
      <c r="E31" s="114">
        <v>1556</v>
      </c>
      <c r="F31" s="114">
        <v>1550</v>
      </c>
      <c r="G31" s="114">
        <v>1609</v>
      </c>
      <c r="H31" s="140">
        <v>1579</v>
      </c>
      <c r="I31" s="115">
        <v>-68</v>
      </c>
      <c r="J31" s="116">
        <v>-4.3065231158961366</v>
      </c>
    </row>
    <row r="32" spans="1:10" s="110" customFormat="1" ht="13.5" customHeight="1" x14ac:dyDescent="0.2">
      <c r="A32" s="120"/>
      <c r="B32" s="121" t="s">
        <v>111</v>
      </c>
      <c r="C32" s="113">
        <v>21.668226172971529</v>
      </c>
      <c r="D32" s="115">
        <v>1621</v>
      </c>
      <c r="E32" s="114">
        <v>1680</v>
      </c>
      <c r="F32" s="114">
        <v>1700</v>
      </c>
      <c r="G32" s="114">
        <v>1700</v>
      </c>
      <c r="H32" s="140">
        <v>1619</v>
      </c>
      <c r="I32" s="115">
        <v>2</v>
      </c>
      <c r="J32" s="116">
        <v>0.12353304508956146</v>
      </c>
    </row>
    <row r="33" spans="1:10" s="110" customFormat="1" ht="13.5" customHeight="1" x14ac:dyDescent="0.2">
      <c r="A33" s="120"/>
      <c r="B33" s="121" t="s">
        <v>112</v>
      </c>
      <c r="C33" s="113">
        <v>2.3927282448870471</v>
      </c>
      <c r="D33" s="115">
        <v>179</v>
      </c>
      <c r="E33" s="114">
        <v>177</v>
      </c>
      <c r="F33" s="114">
        <v>195</v>
      </c>
      <c r="G33" s="114">
        <v>166</v>
      </c>
      <c r="H33" s="140">
        <v>167</v>
      </c>
      <c r="I33" s="115">
        <v>12</v>
      </c>
      <c r="J33" s="116">
        <v>7.1856287425149699</v>
      </c>
    </row>
    <row r="34" spans="1:10" s="110" customFormat="1" ht="13.5" customHeight="1" x14ac:dyDescent="0.2">
      <c r="A34" s="118" t="s">
        <v>113</v>
      </c>
      <c r="B34" s="122" t="s">
        <v>116</v>
      </c>
      <c r="C34" s="113">
        <v>90.776634139820885</v>
      </c>
      <c r="D34" s="115">
        <v>6791</v>
      </c>
      <c r="E34" s="114">
        <v>6991</v>
      </c>
      <c r="F34" s="114">
        <v>7122</v>
      </c>
      <c r="G34" s="114">
        <v>7262</v>
      </c>
      <c r="H34" s="140">
        <v>6903</v>
      </c>
      <c r="I34" s="115">
        <v>-112</v>
      </c>
      <c r="J34" s="116">
        <v>-1.6224829784151817</v>
      </c>
    </row>
    <row r="35" spans="1:10" s="110" customFormat="1" ht="13.5" customHeight="1" x14ac:dyDescent="0.2">
      <c r="A35" s="118"/>
      <c r="B35" s="119" t="s">
        <v>117</v>
      </c>
      <c r="C35" s="113">
        <v>9.0896938911910166</v>
      </c>
      <c r="D35" s="115">
        <v>680</v>
      </c>
      <c r="E35" s="114">
        <v>707</v>
      </c>
      <c r="F35" s="114">
        <v>550</v>
      </c>
      <c r="G35" s="114">
        <v>528</v>
      </c>
      <c r="H35" s="140">
        <v>504</v>
      </c>
      <c r="I35" s="115">
        <v>176</v>
      </c>
      <c r="J35" s="116">
        <v>34.920634920634917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4949</v>
      </c>
      <c r="E37" s="114">
        <v>5099</v>
      </c>
      <c r="F37" s="114">
        <v>5065</v>
      </c>
      <c r="G37" s="114">
        <v>5181</v>
      </c>
      <c r="H37" s="140">
        <v>4913</v>
      </c>
      <c r="I37" s="115">
        <v>36</v>
      </c>
      <c r="J37" s="116">
        <v>0.73274984734378179</v>
      </c>
    </row>
    <row r="38" spans="1:10" s="110" customFormat="1" ht="13.5" customHeight="1" x14ac:dyDescent="0.2">
      <c r="A38" s="118" t="s">
        <v>105</v>
      </c>
      <c r="B38" s="119" t="s">
        <v>106</v>
      </c>
      <c r="C38" s="113">
        <v>50.171751869064458</v>
      </c>
      <c r="D38" s="115">
        <v>2483</v>
      </c>
      <c r="E38" s="114">
        <v>2575</v>
      </c>
      <c r="F38" s="114">
        <v>2563</v>
      </c>
      <c r="G38" s="114">
        <v>2649</v>
      </c>
      <c r="H38" s="140">
        <v>2507</v>
      </c>
      <c r="I38" s="115">
        <v>-24</v>
      </c>
      <c r="J38" s="116">
        <v>-0.95731950538492216</v>
      </c>
    </row>
    <row r="39" spans="1:10" s="110" customFormat="1" ht="13.5" customHeight="1" x14ac:dyDescent="0.2">
      <c r="A39" s="120"/>
      <c r="B39" s="119" t="s">
        <v>107</v>
      </c>
      <c r="C39" s="113">
        <v>49.828248130935542</v>
      </c>
      <c r="D39" s="115">
        <v>2466</v>
      </c>
      <c r="E39" s="114">
        <v>2524</v>
      </c>
      <c r="F39" s="114">
        <v>2502</v>
      </c>
      <c r="G39" s="114">
        <v>2532</v>
      </c>
      <c r="H39" s="140">
        <v>2406</v>
      </c>
      <c r="I39" s="115">
        <v>60</v>
      </c>
      <c r="J39" s="116">
        <v>2.4937655860349128</v>
      </c>
    </row>
    <row r="40" spans="1:10" s="110" customFormat="1" ht="13.5" customHeight="1" x14ac:dyDescent="0.2">
      <c r="A40" s="118" t="s">
        <v>105</v>
      </c>
      <c r="B40" s="121" t="s">
        <v>108</v>
      </c>
      <c r="C40" s="113">
        <v>18.266316427561122</v>
      </c>
      <c r="D40" s="115">
        <v>904</v>
      </c>
      <c r="E40" s="114">
        <v>934</v>
      </c>
      <c r="F40" s="114">
        <v>935</v>
      </c>
      <c r="G40" s="114">
        <v>984</v>
      </c>
      <c r="H40" s="140">
        <v>817</v>
      </c>
      <c r="I40" s="115">
        <v>87</v>
      </c>
      <c r="J40" s="116">
        <v>10.648714810281518</v>
      </c>
    </row>
    <row r="41" spans="1:10" s="110" customFormat="1" ht="13.5" customHeight="1" x14ac:dyDescent="0.2">
      <c r="A41" s="118"/>
      <c r="B41" s="121" t="s">
        <v>109</v>
      </c>
      <c r="C41" s="113">
        <v>27.702566174984845</v>
      </c>
      <c r="D41" s="115">
        <v>1371</v>
      </c>
      <c r="E41" s="114">
        <v>1405</v>
      </c>
      <c r="F41" s="114">
        <v>1353</v>
      </c>
      <c r="G41" s="114">
        <v>1369</v>
      </c>
      <c r="H41" s="140">
        <v>1369</v>
      </c>
      <c r="I41" s="115">
        <v>2</v>
      </c>
      <c r="J41" s="116">
        <v>0.14609203798392986</v>
      </c>
    </row>
    <row r="42" spans="1:10" s="110" customFormat="1" ht="13.5" customHeight="1" x14ac:dyDescent="0.2">
      <c r="A42" s="118"/>
      <c r="B42" s="121" t="s">
        <v>110</v>
      </c>
      <c r="C42" s="113">
        <v>22.004445342493433</v>
      </c>
      <c r="D42" s="115">
        <v>1089</v>
      </c>
      <c r="E42" s="114">
        <v>1119</v>
      </c>
      <c r="F42" s="114">
        <v>1110</v>
      </c>
      <c r="G42" s="114">
        <v>1158</v>
      </c>
      <c r="H42" s="140">
        <v>1140</v>
      </c>
      <c r="I42" s="115">
        <v>-51</v>
      </c>
      <c r="J42" s="116">
        <v>-4.4736842105263159</v>
      </c>
    </row>
    <row r="43" spans="1:10" s="110" customFormat="1" ht="13.5" customHeight="1" x14ac:dyDescent="0.2">
      <c r="A43" s="120"/>
      <c r="B43" s="121" t="s">
        <v>111</v>
      </c>
      <c r="C43" s="113">
        <v>32.026672054960599</v>
      </c>
      <c r="D43" s="115">
        <v>1585</v>
      </c>
      <c r="E43" s="114">
        <v>1641</v>
      </c>
      <c r="F43" s="114">
        <v>1667</v>
      </c>
      <c r="G43" s="114">
        <v>1670</v>
      </c>
      <c r="H43" s="140">
        <v>1587</v>
      </c>
      <c r="I43" s="115">
        <v>-2</v>
      </c>
      <c r="J43" s="116">
        <v>-0.12602394454946439</v>
      </c>
    </row>
    <row r="44" spans="1:10" s="110" customFormat="1" ht="13.5" customHeight="1" x14ac:dyDescent="0.2">
      <c r="A44" s="120"/>
      <c r="B44" s="121" t="s">
        <v>112</v>
      </c>
      <c r="C44" s="113">
        <v>3.4350373812891495</v>
      </c>
      <c r="D44" s="115">
        <v>170</v>
      </c>
      <c r="E44" s="114">
        <v>168</v>
      </c>
      <c r="F44" s="114">
        <v>190</v>
      </c>
      <c r="G44" s="114">
        <v>161</v>
      </c>
      <c r="H44" s="140">
        <v>159</v>
      </c>
      <c r="I44" s="115">
        <v>11</v>
      </c>
      <c r="J44" s="116">
        <v>6.9182389937106921</v>
      </c>
    </row>
    <row r="45" spans="1:10" s="110" customFormat="1" ht="13.5" customHeight="1" x14ac:dyDescent="0.2">
      <c r="A45" s="118" t="s">
        <v>113</v>
      </c>
      <c r="B45" s="122" t="s">
        <v>116</v>
      </c>
      <c r="C45" s="113">
        <v>89.028086482117601</v>
      </c>
      <c r="D45" s="115">
        <v>4406</v>
      </c>
      <c r="E45" s="114">
        <v>4523</v>
      </c>
      <c r="F45" s="114">
        <v>4627</v>
      </c>
      <c r="G45" s="114">
        <v>4772</v>
      </c>
      <c r="H45" s="140">
        <v>4509</v>
      </c>
      <c r="I45" s="115">
        <v>-103</v>
      </c>
      <c r="J45" s="116">
        <v>-2.2843202483921048</v>
      </c>
    </row>
    <row r="46" spans="1:10" s="110" customFormat="1" ht="13.5" customHeight="1" x14ac:dyDescent="0.2">
      <c r="A46" s="118"/>
      <c r="B46" s="119" t="s">
        <v>117</v>
      </c>
      <c r="C46" s="113">
        <v>10.769852495453627</v>
      </c>
      <c r="D46" s="115">
        <v>533</v>
      </c>
      <c r="E46" s="114">
        <v>565</v>
      </c>
      <c r="F46" s="114">
        <v>425</v>
      </c>
      <c r="G46" s="114">
        <v>401</v>
      </c>
      <c r="H46" s="140">
        <v>393</v>
      </c>
      <c r="I46" s="115">
        <v>140</v>
      </c>
      <c r="J46" s="116">
        <v>35.623409669211199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2532</v>
      </c>
      <c r="E48" s="114">
        <v>2610</v>
      </c>
      <c r="F48" s="114">
        <v>2620</v>
      </c>
      <c r="G48" s="114">
        <v>2619</v>
      </c>
      <c r="H48" s="140">
        <v>2508</v>
      </c>
      <c r="I48" s="115">
        <v>24</v>
      </c>
      <c r="J48" s="116">
        <v>0.9569377990430622</v>
      </c>
    </row>
    <row r="49" spans="1:12" s="110" customFormat="1" ht="13.5" customHeight="1" x14ac:dyDescent="0.2">
      <c r="A49" s="118" t="s">
        <v>105</v>
      </c>
      <c r="B49" s="119" t="s">
        <v>106</v>
      </c>
      <c r="C49" s="113">
        <v>42.969984202211691</v>
      </c>
      <c r="D49" s="115">
        <v>1088</v>
      </c>
      <c r="E49" s="114">
        <v>1121</v>
      </c>
      <c r="F49" s="114">
        <v>1135</v>
      </c>
      <c r="G49" s="114">
        <v>1165</v>
      </c>
      <c r="H49" s="140">
        <v>1133</v>
      </c>
      <c r="I49" s="115">
        <v>-45</v>
      </c>
      <c r="J49" s="116">
        <v>-3.9717563989408649</v>
      </c>
    </row>
    <row r="50" spans="1:12" s="110" customFormat="1" ht="13.5" customHeight="1" x14ac:dyDescent="0.2">
      <c r="A50" s="120"/>
      <c r="B50" s="119" t="s">
        <v>107</v>
      </c>
      <c r="C50" s="113">
        <v>57.030015797788309</v>
      </c>
      <c r="D50" s="115">
        <v>1444</v>
      </c>
      <c r="E50" s="114">
        <v>1489</v>
      </c>
      <c r="F50" s="114">
        <v>1485</v>
      </c>
      <c r="G50" s="114">
        <v>1454</v>
      </c>
      <c r="H50" s="140">
        <v>1375</v>
      </c>
      <c r="I50" s="115">
        <v>69</v>
      </c>
      <c r="J50" s="116">
        <v>5.0181818181818185</v>
      </c>
    </row>
    <row r="51" spans="1:12" s="110" customFormat="1" ht="13.5" customHeight="1" x14ac:dyDescent="0.2">
      <c r="A51" s="118" t="s">
        <v>105</v>
      </c>
      <c r="B51" s="121" t="s">
        <v>108</v>
      </c>
      <c r="C51" s="113">
        <v>9.5181674565560819</v>
      </c>
      <c r="D51" s="115">
        <v>241</v>
      </c>
      <c r="E51" s="114">
        <v>248</v>
      </c>
      <c r="F51" s="114">
        <v>261</v>
      </c>
      <c r="G51" s="114">
        <v>232</v>
      </c>
      <c r="H51" s="140">
        <v>234</v>
      </c>
      <c r="I51" s="115">
        <v>7</v>
      </c>
      <c r="J51" s="116">
        <v>2.9914529914529915</v>
      </c>
    </row>
    <row r="52" spans="1:12" s="110" customFormat="1" ht="13.5" customHeight="1" x14ac:dyDescent="0.2">
      <c r="A52" s="118"/>
      <c r="B52" s="121" t="s">
        <v>109</v>
      </c>
      <c r="C52" s="113">
        <v>72.393364928909946</v>
      </c>
      <c r="D52" s="115">
        <v>1833</v>
      </c>
      <c r="E52" s="114">
        <v>1886</v>
      </c>
      <c r="F52" s="114">
        <v>1886</v>
      </c>
      <c r="G52" s="114">
        <v>1906</v>
      </c>
      <c r="H52" s="140">
        <v>1803</v>
      </c>
      <c r="I52" s="115">
        <v>30</v>
      </c>
      <c r="J52" s="116">
        <v>1.6638935108153079</v>
      </c>
    </row>
    <row r="53" spans="1:12" s="110" customFormat="1" ht="13.5" customHeight="1" x14ac:dyDescent="0.2">
      <c r="A53" s="118"/>
      <c r="B53" s="121" t="s">
        <v>110</v>
      </c>
      <c r="C53" s="113">
        <v>16.666666666666668</v>
      </c>
      <c r="D53" s="115">
        <v>422</v>
      </c>
      <c r="E53" s="114">
        <v>437</v>
      </c>
      <c r="F53" s="114">
        <v>440</v>
      </c>
      <c r="G53" s="114">
        <v>451</v>
      </c>
      <c r="H53" s="140">
        <v>439</v>
      </c>
      <c r="I53" s="115">
        <v>-17</v>
      </c>
      <c r="J53" s="116">
        <v>-3.8724373576309796</v>
      </c>
    </row>
    <row r="54" spans="1:12" s="110" customFormat="1" ht="13.5" customHeight="1" x14ac:dyDescent="0.2">
      <c r="A54" s="120"/>
      <c r="B54" s="121" t="s">
        <v>111</v>
      </c>
      <c r="C54" s="113">
        <v>1.4218009478672986</v>
      </c>
      <c r="D54" s="115">
        <v>36</v>
      </c>
      <c r="E54" s="114">
        <v>39</v>
      </c>
      <c r="F54" s="114">
        <v>33</v>
      </c>
      <c r="G54" s="114">
        <v>30</v>
      </c>
      <c r="H54" s="140">
        <v>32</v>
      </c>
      <c r="I54" s="115">
        <v>4</v>
      </c>
      <c r="J54" s="116">
        <v>12.5</v>
      </c>
    </row>
    <row r="55" spans="1:12" s="110" customFormat="1" ht="13.5" customHeight="1" x14ac:dyDescent="0.2">
      <c r="A55" s="120"/>
      <c r="B55" s="121" t="s">
        <v>112</v>
      </c>
      <c r="C55" s="113">
        <v>0.35545023696682465</v>
      </c>
      <c r="D55" s="115">
        <v>9</v>
      </c>
      <c r="E55" s="114">
        <v>9</v>
      </c>
      <c r="F55" s="114">
        <v>5</v>
      </c>
      <c r="G55" s="114">
        <v>5</v>
      </c>
      <c r="H55" s="140">
        <v>8</v>
      </c>
      <c r="I55" s="115">
        <v>1</v>
      </c>
      <c r="J55" s="116">
        <v>12.5</v>
      </c>
    </row>
    <row r="56" spans="1:12" s="110" customFormat="1" ht="13.5" customHeight="1" x14ac:dyDescent="0.2">
      <c r="A56" s="118" t="s">
        <v>113</v>
      </c>
      <c r="B56" s="122" t="s">
        <v>116</v>
      </c>
      <c r="C56" s="113">
        <v>94.194312796208536</v>
      </c>
      <c r="D56" s="115">
        <v>2385</v>
      </c>
      <c r="E56" s="114">
        <v>2468</v>
      </c>
      <c r="F56" s="114">
        <v>2495</v>
      </c>
      <c r="G56" s="114">
        <v>2490</v>
      </c>
      <c r="H56" s="140">
        <v>2394</v>
      </c>
      <c r="I56" s="115">
        <v>-9</v>
      </c>
      <c r="J56" s="116">
        <v>-0.37593984962406013</v>
      </c>
    </row>
    <row r="57" spans="1:12" s="110" customFormat="1" ht="13.5" customHeight="1" x14ac:dyDescent="0.2">
      <c r="A57" s="142"/>
      <c r="B57" s="124" t="s">
        <v>117</v>
      </c>
      <c r="C57" s="125">
        <v>5.8056872037914689</v>
      </c>
      <c r="D57" s="143">
        <v>147</v>
      </c>
      <c r="E57" s="144">
        <v>142</v>
      </c>
      <c r="F57" s="144">
        <v>125</v>
      </c>
      <c r="G57" s="144">
        <v>127</v>
      </c>
      <c r="H57" s="145">
        <v>111</v>
      </c>
      <c r="I57" s="143">
        <v>36</v>
      </c>
      <c r="J57" s="146">
        <v>32.432432432432435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64223</v>
      </c>
      <c r="E12" s="236">
        <v>64576</v>
      </c>
      <c r="F12" s="114">
        <v>65253</v>
      </c>
      <c r="G12" s="114">
        <v>64986</v>
      </c>
      <c r="H12" s="140">
        <v>65359</v>
      </c>
      <c r="I12" s="115">
        <v>-1136</v>
      </c>
      <c r="J12" s="116">
        <v>-1.738092688076623</v>
      </c>
    </row>
    <row r="13" spans="1:15" s="110" customFormat="1" ht="12" customHeight="1" x14ac:dyDescent="0.2">
      <c r="A13" s="118" t="s">
        <v>105</v>
      </c>
      <c r="B13" s="119" t="s">
        <v>106</v>
      </c>
      <c r="C13" s="113">
        <v>59.553431013811249</v>
      </c>
      <c r="D13" s="115">
        <v>38247</v>
      </c>
      <c r="E13" s="114">
        <v>38323</v>
      </c>
      <c r="F13" s="114">
        <v>38806</v>
      </c>
      <c r="G13" s="114">
        <v>38825</v>
      </c>
      <c r="H13" s="140">
        <v>39106</v>
      </c>
      <c r="I13" s="115">
        <v>-859</v>
      </c>
      <c r="J13" s="116">
        <v>-2.1965938730629571</v>
      </c>
    </row>
    <row r="14" spans="1:15" s="110" customFormat="1" ht="12" customHeight="1" x14ac:dyDescent="0.2">
      <c r="A14" s="118"/>
      <c r="B14" s="119" t="s">
        <v>107</v>
      </c>
      <c r="C14" s="113">
        <v>40.446568986188751</v>
      </c>
      <c r="D14" s="115">
        <v>25976</v>
      </c>
      <c r="E14" s="114">
        <v>26253</v>
      </c>
      <c r="F14" s="114">
        <v>26447</v>
      </c>
      <c r="G14" s="114">
        <v>26161</v>
      </c>
      <c r="H14" s="140">
        <v>26253</v>
      </c>
      <c r="I14" s="115">
        <v>-277</v>
      </c>
      <c r="J14" s="116">
        <v>-1.0551175103797661</v>
      </c>
    </row>
    <row r="15" spans="1:15" s="110" customFormat="1" ht="12" customHeight="1" x14ac:dyDescent="0.2">
      <c r="A15" s="118" t="s">
        <v>105</v>
      </c>
      <c r="B15" s="121" t="s">
        <v>108</v>
      </c>
      <c r="C15" s="113">
        <v>8.0422901452750573</v>
      </c>
      <c r="D15" s="115">
        <v>5165</v>
      </c>
      <c r="E15" s="114">
        <v>5355</v>
      </c>
      <c r="F15" s="114">
        <v>5480</v>
      </c>
      <c r="G15" s="114">
        <v>5125</v>
      </c>
      <c r="H15" s="140">
        <v>5299</v>
      </c>
      <c r="I15" s="115">
        <v>-134</v>
      </c>
      <c r="J15" s="116">
        <v>-2.5287790149084732</v>
      </c>
    </row>
    <row r="16" spans="1:15" s="110" customFormat="1" ht="12" customHeight="1" x14ac:dyDescent="0.2">
      <c r="A16" s="118"/>
      <c r="B16" s="121" t="s">
        <v>109</v>
      </c>
      <c r="C16" s="113">
        <v>68.925462840415435</v>
      </c>
      <c r="D16" s="115">
        <v>44266</v>
      </c>
      <c r="E16" s="114">
        <v>44420</v>
      </c>
      <c r="F16" s="114">
        <v>44996</v>
      </c>
      <c r="G16" s="114">
        <v>45297</v>
      </c>
      <c r="H16" s="140">
        <v>45653</v>
      </c>
      <c r="I16" s="115">
        <v>-1387</v>
      </c>
      <c r="J16" s="116">
        <v>-3.0381355004052306</v>
      </c>
    </row>
    <row r="17" spans="1:10" s="110" customFormat="1" ht="12" customHeight="1" x14ac:dyDescent="0.2">
      <c r="A17" s="118"/>
      <c r="B17" s="121" t="s">
        <v>110</v>
      </c>
      <c r="C17" s="113">
        <v>22.065303707394548</v>
      </c>
      <c r="D17" s="115">
        <v>14171</v>
      </c>
      <c r="E17" s="114">
        <v>14191</v>
      </c>
      <c r="F17" s="114">
        <v>14181</v>
      </c>
      <c r="G17" s="114">
        <v>14008</v>
      </c>
      <c r="H17" s="140">
        <v>13872</v>
      </c>
      <c r="I17" s="115">
        <v>299</v>
      </c>
      <c r="J17" s="116">
        <v>2.1554209919261824</v>
      </c>
    </row>
    <row r="18" spans="1:10" s="110" customFormat="1" ht="12" customHeight="1" x14ac:dyDescent="0.2">
      <c r="A18" s="120"/>
      <c r="B18" s="121" t="s">
        <v>111</v>
      </c>
      <c r="C18" s="113">
        <v>0.9669433069149681</v>
      </c>
      <c r="D18" s="115">
        <v>621</v>
      </c>
      <c r="E18" s="114">
        <v>610</v>
      </c>
      <c r="F18" s="114">
        <v>596</v>
      </c>
      <c r="G18" s="114">
        <v>556</v>
      </c>
      <c r="H18" s="140">
        <v>535</v>
      </c>
      <c r="I18" s="115">
        <v>86</v>
      </c>
      <c r="J18" s="116">
        <v>16.074766355140188</v>
      </c>
    </row>
    <row r="19" spans="1:10" s="110" customFormat="1" ht="12" customHeight="1" x14ac:dyDescent="0.2">
      <c r="A19" s="120"/>
      <c r="B19" s="121" t="s">
        <v>112</v>
      </c>
      <c r="C19" s="113">
        <v>0.28805879513569904</v>
      </c>
      <c r="D19" s="115">
        <v>185</v>
      </c>
      <c r="E19" s="114">
        <v>181</v>
      </c>
      <c r="F19" s="114">
        <v>192</v>
      </c>
      <c r="G19" s="114">
        <v>164</v>
      </c>
      <c r="H19" s="140">
        <v>153</v>
      </c>
      <c r="I19" s="115">
        <v>32</v>
      </c>
      <c r="J19" s="116">
        <v>20.915032679738562</v>
      </c>
    </row>
    <row r="20" spans="1:10" s="110" customFormat="1" ht="12" customHeight="1" x14ac:dyDescent="0.2">
      <c r="A20" s="118" t="s">
        <v>113</v>
      </c>
      <c r="B20" s="119" t="s">
        <v>181</v>
      </c>
      <c r="C20" s="113">
        <v>75.860672967628417</v>
      </c>
      <c r="D20" s="115">
        <v>48720</v>
      </c>
      <c r="E20" s="114">
        <v>48996</v>
      </c>
      <c r="F20" s="114">
        <v>49530</v>
      </c>
      <c r="G20" s="114">
        <v>49489</v>
      </c>
      <c r="H20" s="140">
        <v>50145</v>
      </c>
      <c r="I20" s="115">
        <v>-1425</v>
      </c>
      <c r="J20" s="116">
        <v>-2.8417588991923424</v>
      </c>
    </row>
    <row r="21" spans="1:10" s="110" customFormat="1" ht="12" customHeight="1" x14ac:dyDescent="0.2">
      <c r="A21" s="118"/>
      <c r="B21" s="119" t="s">
        <v>182</v>
      </c>
      <c r="C21" s="113">
        <v>24.139327032371579</v>
      </c>
      <c r="D21" s="115">
        <v>15503</v>
      </c>
      <c r="E21" s="114">
        <v>15580</v>
      </c>
      <c r="F21" s="114">
        <v>15723</v>
      </c>
      <c r="G21" s="114">
        <v>15497</v>
      </c>
      <c r="H21" s="140">
        <v>15214</v>
      </c>
      <c r="I21" s="115">
        <v>289</v>
      </c>
      <c r="J21" s="116">
        <v>1.8995661890364137</v>
      </c>
    </row>
    <row r="22" spans="1:10" s="110" customFormat="1" ht="12" customHeight="1" x14ac:dyDescent="0.2">
      <c r="A22" s="118" t="s">
        <v>113</v>
      </c>
      <c r="B22" s="119" t="s">
        <v>116</v>
      </c>
      <c r="C22" s="113">
        <v>86.785108138828775</v>
      </c>
      <c r="D22" s="115">
        <v>55736</v>
      </c>
      <c r="E22" s="114">
        <v>56139</v>
      </c>
      <c r="F22" s="114">
        <v>56793</v>
      </c>
      <c r="G22" s="114">
        <v>56255</v>
      </c>
      <c r="H22" s="140">
        <v>56515</v>
      </c>
      <c r="I22" s="115">
        <v>-779</v>
      </c>
      <c r="J22" s="116">
        <v>-1.3783951163407944</v>
      </c>
    </row>
    <row r="23" spans="1:10" s="110" customFormat="1" ht="12" customHeight="1" x14ac:dyDescent="0.2">
      <c r="A23" s="118"/>
      <c r="B23" s="119" t="s">
        <v>117</v>
      </c>
      <c r="C23" s="113">
        <v>13.165065474985598</v>
      </c>
      <c r="D23" s="115">
        <v>8455</v>
      </c>
      <c r="E23" s="114">
        <v>8403</v>
      </c>
      <c r="F23" s="114">
        <v>8426</v>
      </c>
      <c r="G23" s="114">
        <v>8689</v>
      </c>
      <c r="H23" s="140">
        <v>8805</v>
      </c>
      <c r="I23" s="115">
        <v>-350</v>
      </c>
      <c r="J23" s="116">
        <v>-3.9750141964792731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854699</v>
      </c>
      <c r="E25" s="236">
        <v>858523</v>
      </c>
      <c r="F25" s="236">
        <v>865473</v>
      </c>
      <c r="G25" s="236">
        <v>854164</v>
      </c>
      <c r="H25" s="241">
        <v>848724</v>
      </c>
      <c r="I25" s="235">
        <v>5975</v>
      </c>
      <c r="J25" s="116">
        <v>0.7039980017060905</v>
      </c>
    </row>
    <row r="26" spans="1:10" s="110" customFormat="1" ht="12" customHeight="1" x14ac:dyDescent="0.2">
      <c r="A26" s="118" t="s">
        <v>105</v>
      </c>
      <c r="B26" s="119" t="s">
        <v>106</v>
      </c>
      <c r="C26" s="113">
        <v>51.776824355708854</v>
      </c>
      <c r="D26" s="115">
        <v>442536</v>
      </c>
      <c r="E26" s="114">
        <v>443643</v>
      </c>
      <c r="F26" s="114">
        <v>449815</v>
      </c>
      <c r="G26" s="114">
        <v>443714</v>
      </c>
      <c r="H26" s="140">
        <v>439962</v>
      </c>
      <c r="I26" s="115">
        <v>2574</v>
      </c>
      <c r="J26" s="116">
        <v>0.58505052709097605</v>
      </c>
    </row>
    <row r="27" spans="1:10" s="110" customFormat="1" ht="12" customHeight="1" x14ac:dyDescent="0.2">
      <c r="A27" s="118"/>
      <c r="B27" s="119" t="s">
        <v>107</v>
      </c>
      <c r="C27" s="113">
        <v>48.223175644291146</v>
      </c>
      <c r="D27" s="115">
        <v>412163</v>
      </c>
      <c r="E27" s="114">
        <v>414880</v>
      </c>
      <c r="F27" s="114">
        <v>415658</v>
      </c>
      <c r="G27" s="114">
        <v>410450</v>
      </c>
      <c r="H27" s="140">
        <v>408762</v>
      </c>
      <c r="I27" s="115">
        <v>3401</v>
      </c>
      <c r="J27" s="116">
        <v>0.8320245032561735</v>
      </c>
    </row>
    <row r="28" spans="1:10" s="110" customFormat="1" ht="12" customHeight="1" x14ac:dyDescent="0.2">
      <c r="A28" s="118" t="s">
        <v>105</v>
      </c>
      <c r="B28" s="121" t="s">
        <v>108</v>
      </c>
      <c r="C28" s="113">
        <v>7.7565318316740743</v>
      </c>
      <c r="D28" s="115">
        <v>66295</v>
      </c>
      <c r="E28" s="114">
        <v>68319</v>
      </c>
      <c r="F28" s="114">
        <v>68519</v>
      </c>
      <c r="G28" s="114">
        <v>61519</v>
      </c>
      <c r="H28" s="140">
        <v>62450</v>
      </c>
      <c r="I28" s="115">
        <v>3845</v>
      </c>
      <c r="J28" s="116">
        <v>6.1569255404323462</v>
      </c>
    </row>
    <row r="29" spans="1:10" s="110" customFormat="1" ht="12" customHeight="1" x14ac:dyDescent="0.2">
      <c r="A29" s="118"/>
      <c r="B29" s="121" t="s">
        <v>109</v>
      </c>
      <c r="C29" s="113">
        <v>66.886588143896276</v>
      </c>
      <c r="D29" s="115">
        <v>571679</v>
      </c>
      <c r="E29" s="114">
        <v>573882</v>
      </c>
      <c r="F29" s="114">
        <v>580798</v>
      </c>
      <c r="G29" s="114">
        <v>580075</v>
      </c>
      <c r="H29" s="140">
        <v>577520</v>
      </c>
      <c r="I29" s="115">
        <v>-5841</v>
      </c>
      <c r="J29" s="116">
        <v>-1.0113935448123008</v>
      </c>
    </row>
    <row r="30" spans="1:10" s="110" customFormat="1" ht="12" customHeight="1" x14ac:dyDescent="0.2">
      <c r="A30" s="118"/>
      <c r="B30" s="121" t="s">
        <v>110</v>
      </c>
      <c r="C30" s="113">
        <v>24.301654734590773</v>
      </c>
      <c r="D30" s="115">
        <v>207706</v>
      </c>
      <c r="E30" s="114">
        <v>207185</v>
      </c>
      <c r="F30" s="114">
        <v>207334</v>
      </c>
      <c r="G30" s="114">
        <v>204199</v>
      </c>
      <c r="H30" s="140">
        <v>200804</v>
      </c>
      <c r="I30" s="115">
        <v>6902</v>
      </c>
      <c r="J30" s="116">
        <v>3.4371825262444973</v>
      </c>
    </row>
    <row r="31" spans="1:10" s="110" customFormat="1" ht="12" customHeight="1" x14ac:dyDescent="0.2">
      <c r="A31" s="120"/>
      <c r="B31" s="121" t="s">
        <v>111</v>
      </c>
      <c r="C31" s="113">
        <v>1.055225289838879</v>
      </c>
      <c r="D31" s="115">
        <v>9019</v>
      </c>
      <c r="E31" s="114">
        <v>9137</v>
      </c>
      <c r="F31" s="114">
        <v>8822</v>
      </c>
      <c r="G31" s="114">
        <v>8371</v>
      </c>
      <c r="H31" s="140">
        <v>7950</v>
      </c>
      <c r="I31" s="115">
        <v>1069</v>
      </c>
      <c r="J31" s="116">
        <v>13.446540880503145</v>
      </c>
    </row>
    <row r="32" spans="1:10" s="110" customFormat="1" ht="12" customHeight="1" x14ac:dyDescent="0.2">
      <c r="A32" s="120"/>
      <c r="B32" s="121" t="s">
        <v>112</v>
      </c>
      <c r="C32" s="113">
        <v>0.31964469362898518</v>
      </c>
      <c r="D32" s="115">
        <v>2732</v>
      </c>
      <c r="E32" s="114">
        <v>2747</v>
      </c>
      <c r="F32" s="114">
        <v>2722</v>
      </c>
      <c r="G32" s="114">
        <v>2334</v>
      </c>
      <c r="H32" s="140">
        <v>2178</v>
      </c>
      <c r="I32" s="115">
        <v>554</v>
      </c>
      <c r="J32" s="116">
        <v>25.436179981634528</v>
      </c>
    </row>
    <row r="33" spans="1:10" s="110" customFormat="1" ht="12" customHeight="1" x14ac:dyDescent="0.2">
      <c r="A33" s="118" t="s">
        <v>113</v>
      </c>
      <c r="B33" s="119" t="s">
        <v>181</v>
      </c>
      <c r="C33" s="113">
        <v>68.245897093596696</v>
      </c>
      <c r="D33" s="115">
        <v>583297</v>
      </c>
      <c r="E33" s="114">
        <v>586907</v>
      </c>
      <c r="F33" s="114">
        <v>593512</v>
      </c>
      <c r="G33" s="114">
        <v>586879</v>
      </c>
      <c r="H33" s="140">
        <v>585624</v>
      </c>
      <c r="I33" s="115">
        <v>-2327</v>
      </c>
      <c r="J33" s="116">
        <v>-0.39735393358195703</v>
      </c>
    </row>
    <row r="34" spans="1:10" s="110" customFormat="1" ht="12" customHeight="1" x14ac:dyDescent="0.2">
      <c r="A34" s="118"/>
      <c r="B34" s="119" t="s">
        <v>182</v>
      </c>
      <c r="C34" s="113">
        <v>31.754102906403308</v>
      </c>
      <c r="D34" s="115">
        <v>271402</v>
      </c>
      <c r="E34" s="114">
        <v>271616</v>
      </c>
      <c r="F34" s="114">
        <v>271961</v>
      </c>
      <c r="G34" s="114">
        <v>267285</v>
      </c>
      <c r="H34" s="140">
        <v>263100</v>
      </c>
      <c r="I34" s="115">
        <v>8302</v>
      </c>
      <c r="J34" s="116">
        <v>3.1554541999239833</v>
      </c>
    </row>
    <row r="35" spans="1:10" s="110" customFormat="1" ht="12" customHeight="1" x14ac:dyDescent="0.2">
      <c r="A35" s="118" t="s">
        <v>113</v>
      </c>
      <c r="B35" s="119" t="s">
        <v>116</v>
      </c>
      <c r="C35" s="113">
        <v>93.069372960539326</v>
      </c>
      <c r="D35" s="115">
        <v>795463</v>
      </c>
      <c r="E35" s="114">
        <v>800071</v>
      </c>
      <c r="F35" s="114">
        <v>806567</v>
      </c>
      <c r="G35" s="114">
        <v>795646</v>
      </c>
      <c r="H35" s="140">
        <v>792941</v>
      </c>
      <c r="I35" s="115">
        <v>2522</v>
      </c>
      <c r="J35" s="116">
        <v>0.31805645060603499</v>
      </c>
    </row>
    <row r="36" spans="1:10" s="110" customFormat="1" ht="12" customHeight="1" x14ac:dyDescent="0.2">
      <c r="A36" s="118"/>
      <c r="B36" s="119" t="s">
        <v>117</v>
      </c>
      <c r="C36" s="113">
        <v>6.8821889343499878</v>
      </c>
      <c r="D36" s="115">
        <v>58822</v>
      </c>
      <c r="E36" s="114">
        <v>58043</v>
      </c>
      <c r="F36" s="114">
        <v>58491</v>
      </c>
      <c r="G36" s="114">
        <v>58067</v>
      </c>
      <c r="H36" s="140">
        <v>55347</v>
      </c>
      <c r="I36" s="115">
        <v>3475</v>
      </c>
      <c r="J36" s="116">
        <v>6.2785697508446709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72692</v>
      </c>
      <c r="E64" s="236">
        <v>72781</v>
      </c>
      <c r="F64" s="236">
        <v>73089</v>
      </c>
      <c r="G64" s="236">
        <v>71943</v>
      </c>
      <c r="H64" s="140">
        <v>71724</v>
      </c>
      <c r="I64" s="115">
        <v>968</v>
      </c>
      <c r="J64" s="116">
        <v>1.3496179800345769</v>
      </c>
    </row>
    <row r="65" spans="1:12" s="110" customFormat="1" ht="12" customHeight="1" x14ac:dyDescent="0.2">
      <c r="A65" s="118" t="s">
        <v>105</v>
      </c>
      <c r="B65" s="119" t="s">
        <v>106</v>
      </c>
      <c r="C65" s="113">
        <v>51.985087767567272</v>
      </c>
      <c r="D65" s="235">
        <v>37789</v>
      </c>
      <c r="E65" s="236">
        <v>37778</v>
      </c>
      <c r="F65" s="236">
        <v>37948</v>
      </c>
      <c r="G65" s="236">
        <v>37392</v>
      </c>
      <c r="H65" s="140">
        <v>37262</v>
      </c>
      <c r="I65" s="115">
        <v>527</v>
      </c>
      <c r="J65" s="116">
        <v>1.4143094841930117</v>
      </c>
    </row>
    <row r="66" spans="1:12" s="110" customFormat="1" ht="12" customHeight="1" x14ac:dyDescent="0.2">
      <c r="A66" s="118"/>
      <c r="B66" s="119" t="s">
        <v>107</v>
      </c>
      <c r="C66" s="113">
        <v>48.014912232432728</v>
      </c>
      <c r="D66" s="235">
        <v>34903</v>
      </c>
      <c r="E66" s="236">
        <v>35003</v>
      </c>
      <c r="F66" s="236">
        <v>35141</v>
      </c>
      <c r="G66" s="236">
        <v>34551</v>
      </c>
      <c r="H66" s="140">
        <v>34462</v>
      </c>
      <c r="I66" s="115">
        <v>441</v>
      </c>
      <c r="J66" s="116">
        <v>1.2796703615576577</v>
      </c>
    </row>
    <row r="67" spans="1:12" s="110" customFormat="1" ht="12" customHeight="1" x14ac:dyDescent="0.2">
      <c r="A67" s="118" t="s">
        <v>105</v>
      </c>
      <c r="B67" s="121" t="s">
        <v>108</v>
      </c>
      <c r="C67" s="113">
        <v>8.0999284653056733</v>
      </c>
      <c r="D67" s="235">
        <v>5888</v>
      </c>
      <c r="E67" s="236">
        <v>6080</v>
      </c>
      <c r="F67" s="236">
        <v>6164</v>
      </c>
      <c r="G67" s="236">
        <v>5494</v>
      </c>
      <c r="H67" s="140">
        <v>5625</v>
      </c>
      <c r="I67" s="115">
        <v>263</v>
      </c>
      <c r="J67" s="116">
        <v>4.6755555555555555</v>
      </c>
    </row>
    <row r="68" spans="1:12" s="110" customFormat="1" ht="12" customHeight="1" x14ac:dyDescent="0.2">
      <c r="A68" s="118"/>
      <c r="B68" s="121" t="s">
        <v>109</v>
      </c>
      <c r="C68" s="113">
        <v>67.57689979640125</v>
      </c>
      <c r="D68" s="235">
        <v>49123</v>
      </c>
      <c r="E68" s="236">
        <v>49143</v>
      </c>
      <c r="F68" s="236">
        <v>49439</v>
      </c>
      <c r="G68" s="236">
        <v>49228</v>
      </c>
      <c r="H68" s="140">
        <v>49181</v>
      </c>
      <c r="I68" s="115">
        <v>-58</v>
      </c>
      <c r="J68" s="116">
        <v>-0.11793172159980481</v>
      </c>
    </row>
    <row r="69" spans="1:12" s="110" customFormat="1" ht="12" customHeight="1" x14ac:dyDescent="0.2">
      <c r="A69" s="118"/>
      <c r="B69" s="121" t="s">
        <v>110</v>
      </c>
      <c r="C69" s="113">
        <v>23.375337038463655</v>
      </c>
      <c r="D69" s="235">
        <v>16992</v>
      </c>
      <c r="E69" s="236">
        <v>16880</v>
      </c>
      <c r="F69" s="236">
        <v>16815</v>
      </c>
      <c r="G69" s="236">
        <v>16602</v>
      </c>
      <c r="H69" s="140">
        <v>16346</v>
      </c>
      <c r="I69" s="115">
        <v>646</v>
      </c>
      <c r="J69" s="116">
        <v>3.9520371956441944</v>
      </c>
    </row>
    <row r="70" spans="1:12" s="110" customFormat="1" ht="12" customHeight="1" x14ac:dyDescent="0.2">
      <c r="A70" s="120"/>
      <c r="B70" s="121" t="s">
        <v>111</v>
      </c>
      <c r="C70" s="113">
        <v>0.94783469982941726</v>
      </c>
      <c r="D70" s="235">
        <v>689</v>
      </c>
      <c r="E70" s="236">
        <v>678</v>
      </c>
      <c r="F70" s="236">
        <v>671</v>
      </c>
      <c r="G70" s="236">
        <v>619</v>
      </c>
      <c r="H70" s="140">
        <v>572</v>
      </c>
      <c r="I70" s="115">
        <v>117</v>
      </c>
      <c r="J70" s="116">
        <v>20.454545454545453</v>
      </c>
    </row>
    <row r="71" spans="1:12" s="110" customFormat="1" ht="12" customHeight="1" x14ac:dyDescent="0.2">
      <c r="A71" s="120"/>
      <c r="B71" s="121" t="s">
        <v>112</v>
      </c>
      <c r="C71" s="113">
        <v>0.28751444450558522</v>
      </c>
      <c r="D71" s="235">
        <v>209</v>
      </c>
      <c r="E71" s="236">
        <v>211</v>
      </c>
      <c r="F71" s="236">
        <v>225</v>
      </c>
      <c r="G71" s="236">
        <v>197</v>
      </c>
      <c r="H71" s="140">
        <v>172</v>
      </c>
      <c r="I71" s="115">
        <v>37</v>
      </c>
      <c r="J71" s="116">
        <v>21.511627906976745</v>
      </c>
    </row>
    <row r="72" spans="1:12" s="110" customFormat="1" ht="12" customHeight="1" x14ac:dyDescent="0.2">
      <c r="A72" s="118" t="s">
        <v>113</v>
      </c>
      <c r="B72" s="119" t="s">
        <v>181</v>
      </c>
      <c r="C72" s="113">
        <v>72.192263247675129</v>
      </c>
      <c r="D72" s="235">
        <v>52478</v>
      </c>
      <c r="E72" s="236">
        <v>52593</v>
      </c>
      <c r="F72" s="236">
        <v>52909</v>
      </c>
      <c r="G72" s="236">
        <v>52297</v>
      </c>
      <c r="H72" s="140">
        <v>52261</v>
      </c>
      <c r="I72" s="115">
        <v>217</v>
      </c>
      <c r="J72" s="116">
        <v>0.41522358929220643</v>
      </c>
    </row>
    <row r="73" spans="1:12" s="110" customFormat="1" ht="12" customHeight="1" x14ac:dyDescent="0.2">
      <c r="A73" s="118"/>
      <c r="B73" s="119" t="s">
        <v>182</v>
      </c>
      <c r="C73" s="113">
        <v>27.807736752324878</v>
      </c>
      <c r="D73" s="115">
        <v>20214</v>
      </c>
      <c r="E73" s="114">
        <v>20188</v>
      </c>
      <c r="F73" s="114">
        <v>20180</v>
      </c>
      <c r="G73" s="114">
        <v>19646</v>
      </c>
      <c r="H73" s="140">
        <v>19463</v>
      </c>
      <c r="I73" s="115">
        <v>751</v>
      </c>
      <c r="J73" s="116">
        <v>3.8586035040846736</v>
      </c>
    </row>
    <row r="74" spans="1:12" s="110" customFormat="1" ht="12" customHeight="1" x14ac:dyDescent="0.2">
      <c r="A74" s="118" t="s">
        <v>113</v>
      </c>
      <c r="B74" s="119" t="s">
        <v>116</v>
      </c>
      <c r="C74" s="113">
        <v>94.329499807406592</v>
      </c>
      <c r="D74" s="115">
        <v>68570</v>
      </c>
      <c r="E74" s="114">
        <v>68834</v>
      </c>
      <c r="F74" s="114">
        <v>69189</v>
      </c>
      <c r="G74" s="114">
        <v>68103</v>
      </c>
      <c r="H74" s="140">
        <v>68022</v>
      </c>
      <c r="I74" s="115">
        <v>548</v>
      </c>
      <c r="J74" s="116">
        <v>0.80562171062303367</v>
      </c>
    </row>
    <row r="75" spans="1:12" s="110" customFormat="1" ht="12" customHeight="1" x14ac:dyDescent="0.2">
      <c r="A75" s="142"/>
      <c r="B75" s="124" t="s">
        <v>117</v>
      </c>
      <c r="C75" s="125">
        <v>5.6402355142243987</v>
      </c>
      <c r="D75" s="143">
        <v>4100</v>
      </c>
      <c r="E75" s="144">
        <v>3925</v>
      </c>
      <c r="F75" s="144">
        <v>3872</v>
      </c>
      <c r="G75" s="144">
        <v>3805</v>
      </c>
      <c r="H75" s="145">
        <v>3673</v>
      </c>
      <c r="I75" s="143">
        <v>427</v>
      </c>
      <c r="J75" s="146">
        <v>11.625374353389599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64223</v>
      </c>
      <c r="G11" s="114">
        <v>64576</v>
      </c>
      <c r="H11" s="114">
        <v>65253</v>
      </c>
      <c r="I11" s="114">
        <v>64986</v>
      </c>
      <c r="J11" s="140">
        <v>65359</v>
      </c>
      <c r="K11" s="114">
        <v>-1136</v>
      </c>
      <c r="L11" s="116">
        <v>-1.738092688076623</v>
      </c>
    </row>
    <row r="12" spans="1:17" s="110" customFormat="1" ht="24.95" customHeight="1" x14ac:dyDescent="0.2">
      <c r="A12" s="604" t="s">
        <v>185</v>
      </c>
      <c r="B12" s="605"/>
      <c r="C12" s="605"/>
      <c r="D12" s="606"/>
      <c r="E12" s="113">
        <v>59.553431013811249</v>
      </c>
      <c r="F12" s="115">
        <v>38247</v>
      </c>
      <c r="G12" s="114">
        <v>38323</v>
      </c>
      <c r="H12" s="114">
        <v>38806</v>
      </c>
      <c r="I12" s="114">
        <v>38825</v>
      </c>
      <c r="J12" s="140">
        <v>39106</v>
      </c>
      <c r="K12" s="114">
        <v>-859</v>
      </c>
      <c r="L12" s="116">
        <v>-2.1965938730629571</v>
      </c>
    </row>
    <row r="13" spans="1:17" s="110" customFormat="1" ht="15" customHeight="1" x14ac:dyDescent="0.2">
      <c r="A13" s="120"/>
      <c r="B13" s="612" t="s">
        <v>107</v>
      </c>
      <c r="C13" s="612"/>
      <c r="E13" s="113">
        <v>40.446568986188751</v>
      </c>
      <c r="F13" s="115">
        <v>25976</v>
      </c>
      <c r="G13" s="114">
        <v>26253</v>
      </c>
      <c r="H13" s="114">
        <v>26447</v>
      </c>
      <c r="I13" s="114">
        <v>26161</v>
      </c>
      <c r="J13" s="140">
        <v>26253</v>
      </c>
      <c r="K13" s="114">
        <v>-277</v>
      </c>
      <c r="L13" s="116">
        <v>-1.0551175103797661</v>
      </c>
    </row>
    <row r="14" spans="1:17" s="110" customFormat="1" ht="24.95" customHeight="1" x14ac:dyDescent="0.2">
      <c r="A14" s="604" t="s">
        <v>186</v>
      </c>
      <c r="B14" s="605"/>
      <c r="C14" s="605"/>
      <c r="D14" s="606"/>
      <c r="E14" s="113">
        <v>8.0422901452750573</v>
      </c>
      <c r="F14" s="115">
        <v>5165</v>
      </c>
      <c r="G14" s="114">
        <v>5355</v>
      </c>
      <c r="H14" s="114">
        <v>5480</v>
      </c>
      <c r="I14" s="114">
        <v>5125</v>
      </c>
      <c r="J14" s="140">
        <v>5299</v>
      </c>
      <c r="K14" s="114">
        <v>-134</v>
      </c>
      <c r="L14" s="116">
        <v>-2.5287790149084732</v>
      </c>
    </row>
    <row r="15" spans="1:17" s="110" customFormat="1" ht="15" customHeight="1" x14ac:dyDescent="0.2">
      <c r="A15" s="120"/>
      <c r="B15" s="119"/>
      <c r="C15" s="258" t="s">
        <v>106</v>
      </c>
      <c r="E15" s="113">
        <v>62.478218780251694</v>
      </c>
      <c r="F15" s="115">
        <v>3227</v>
      </c>
      <c r="G15" s="114">
        <v>3346</v>
      </c>
      <c r="H15" s="114">
        <v>3469</v>
      </c>
      <c r="I15" s="114">
        <v>3276</v>
      </c>
      <c r="J15" s="140">
        <v>3418</v>
      </c>
      <c r="K15" s="114">
        <v>-191</v>
      </c>
      <c r="L15" s="116">
        <v>-5.5880631948507897</v>
      </c>
    </row>
    <row r="16" spans="1:17" s="110" customFormat="1" ht="15" customHeight="1" x14ac:dyDescent="0.2">
      <c r="A16" s="120"/>
      <c r="B16" s="119"/>
      <c r="C16" s="258" t="s">
        <v>107</v>
      </c>
      <c r="E16" s="113">
        <v>37.521781219748306</v>
      </c>
      <c r="F16" s="115">
        <v>1938</v>
      </c>
      <c r="G16" s="114">
        <v>2009</v>
      </c>
      <c r="H16" s="114">
        <v>2011</v>
      </c>
      <c r="I16" s="114">
        <v>1849</v>
      </c>
      <c r="J16" s="140">
        <v>1881</v>
      </c>
      <c r="K16" s="114">
        <v>57</v>
      </c>
      <c r="L16" s="116">
        <v>3.0303030303030303</v>
      </c>
    </row>
    <row r="17" spans="1:12" s="110" customFormat="1" ht="15" customHeight="1" x14ac:dyDescent="0.2">
      <c r="A17" s="120"/>
      <c r="B17" s="121" t="s">
        <v>109</v>
      </c>
      <c r="C17" s="258"/>
      <c r="E17" s="113">
        <v>68.925462840415435</v>
      </c>
      <c r="F17" s="115">
        <v>44266</v>
      </c>
      <c r="G17" s="114">
        <v>44420</v>
      </c>
      <c r="H17" s="114">
        <v>44996</v>
      </c>
      <c r="I17" s="114">
        <v>45297</v>
      </c>
      <c r="J17" s="140">
        <v>45653</v>
      </c>
      <c r="K17" s="114">
        <v>-1387</v>
      </c>
      <c r="L17" s="116">
        <v>-3.0381355004052306</v>
      </c>
    </row>
    <row r="18" spans="1:12" s="110" customFormat="1" ht="15" customHeight="1" x14ac:dyDescent="0.2">
      <c r="A18" s="120"/>
      <c r="B18" s="119"/>
      <c r="C18" s="258" t="s">
        <v>106</v>
      </c>
      <c r="E18" s="113">
        <v>59.939908733565268</v>
      </c>
      <c r="F18" s="115">
        <v>26533</v>
      </c>
      <c r="G18" s="114">
        <v>26541</v>
      </c>
      <c r="H18" s="114">
        <v>26926</v>
      </c>
      <c r="I18" s="114">
        <v>27278</v>
      </c>
      <c r="J18" s="140">
        <v>27489</v>
      </c>
      <c r="K18" s="114">
        <v>-956</v>
      </c>
      <c r="L18" s="116">
        <v>-3.4777547382589398</v>
      </c>
    </row>
    <row r="19" spans="1:12" s="110" customFormat="1" ht="15" customHeight="1" x14ac:dyDescent="0.2">
      <c r="A19" s="120"/>
      <c r="B19" s="119"/>
      <c r="C19" s="258" t="s">
        <v>107</v>
      </c>
      <c r="E19" s="113">
        <v>40.060091266434732</v>
      </c>
      <c r="F19" s="115">
        <v>17733</v>
      </c>
      <c r="G19" s="114">
        <v>17879</v>
      </c>
      <c r="H19" s="114">
        <v>18070</v>
      </c>
      <c r="I19" s="114">
        <v>18019</v>
      </c>
      <c r="J19" s="140">
        <v>18164</v>
      </c>
      <c r="K19" s="114">
        <v>-431</v>
      </c>
      <c r="L19" s="116">
        <v>-2.3728253688614842</v>
      </c>
    </row>
    <row r="20" spans="1:12" s="110" customFormat="1" ht="15" customHeight="1" x14ac:dyDescent="0.2">
      <c r="A20" s="120"/>
      <c r="B20" s="121" t="s">
        <v>110</v>
      </c>
      <c r="C20" s="258"/>
      <c r="E20" s="113">
        <v>22.065303707394548</v>
      </c>
      <c r="F20" s="115">
        <v>14171</v>
      </c>
      <c r="G20" s="114">
        <v>14191</v>
      </c>
      <c r="H20" s="114">
        <v>14181</v>
      </c>
      <c r="I20" s="114">
        <v>14008</v>
      </c>
      <c r="J20" s="140">
        <v>13872</v>
      </c>
      <c r="K20" s="114">
        <v>299</v>
      </c>
      <c r="L20" s="116">
        <v>2.1554209919261824</v>
      </c>
    </row>
    <row r="21" spans="1:12" s="110" customFormat="1" ht="15" customHeight="1" x14ac:dyDescent="0.2">
      <c r="A21" s="120"/>
      <c r="B21" s="119"/>
      <c r="C21" s="258" t="s">
        <v>106</v>
      </c>
      <c r="E21" s="113">
        <v>56.890833392138873</v>
      </c>
      <c r="F21" s="115">
        <v>8062</v>
      </c>
      <c r="G21" s="114">
        <v>8022</v>
      </c>
      <c r="H21" s="114">
        <v>7996</v>
      </c>
      <c r="I21" s="114">
        <v>7880</v>
      </c>
      <c r="J21" s="140">
        <v>7821</v>
      </c>
      <c r="K21" s="114">
        <v>241</v>
      </c>
      <c r="L21" s="116">
        <v>3.0814473852448536</v>
      </c>
    </row>
    <row r="22" spans="1:12" s="110" customFormat="1" ht="15" customHeight="1" x14ac:dyDescent="0.2">
      <c r="A22" s="120"/>
      <c r="B22" s="119"/>
      <c r="C22" s="258" t="s">
        <v>107</v>
      </c>
      <c r="E22" s="113">
        <v>43.109166607861127</v>
      </c>
      <c r="F22" s="115">
        <v>6109</v>
      </c>
      <c r="G22" s="114">
        <v>6169</v>
      </c>
      <c r="H22" s="114">
        <v>6185</v>
      </c>
      <c r="I22" s="114">
        <v>6128</v>
      </c>
      <c r="J22" s="140">
        <v>6051</v>
      </c>
      <c r="K22" s="114">
        <v>58</v>
      </c>
      <c r="L22" s="116">
        <v>0.95851925301603036</v>
      </c>
    </row>
    <row r="23" spans="1:12" s="110" customFormat="1" ht="15" customHeight="1" x14ac:dyDescent="0.2">
      <c r="A23" s="120"/>
      <c r="B23" s="121" t="s">
        <v>111</v>
      </c>
      <c r="C23" s="258"/>
      <c r="E23" s="113">
        <v>0.9669433069149681</v>
      </c>
      <c r="F23" s="115">
        <v>621</v>
      </c>
      <c r="G23" s="114">
        <v>610</v>
      </c>
      <c r="H23" s="114">
        <v>596</v>
      </c>
      <c r="I23" s="114">
        <v>556</v>
      </c>
      <c r="J23" s="140">
        <v>535</v>
      </c>
      <c r="K23" s="114">
        <v>86</v>
      </c>
      <c r="L23" s="116">
        <v>16.074766355140188</v>
      </c>
    </row>
    <row r="24" spans="1:12" s="110" customFormat="1" ht="15" customHeight="1" x14ac:dyDescent="0.2">
      <c r="A24" s="120"/>
      <c r="B24" s="119"/>
      <c r="C24" s="258" t="s">
        <v>106</v>
      </c>
      <c r="E24" s="113">
        <v>68.438003220611918</v>
      </c>
      <c r="F24" s="115">
        <v>425</v>
      </c>
      <c r="G24" s="114">
        <v>414</v>
      </c>
      <c r="H24" s="114">
        <v>415</v>
      </c>
      <c r="I24" s="114">
        <v>391</v>
      </c>
      <c r="J24" s="140">
        <v>378</v>
      </c>
      <c r="K24" s="114">
        <v>47</v>
      </c>
      <c r="L24" s="116">
        <v>12.433862433862434</v>
      </c>
    </row>
    <row r="25" spans="1:12" s="110" customFormat="1" ht="15" customHeight="1" x14ac:dyDescent="0.2">
      <c r="A25" s="120"/>
      <c r="B25" s="119"/>
      <c r="C25" s="258" t="s">
        <v>107</v>
      </c>
      <c r="E25" s="113">
        <v>31.561996779388085</v>
      </c>
      <c r="F25" s="115">
        <v>196</v>
      </c>
      <c r="G25" s="114">
        <v>196</v>
      </c>
      <c r="H25" s="114">
        <v>181</v>
      </c>
      <c r="I25" s="114">
        <v>165</v>
      </c>
      <c r="J25" s="140">
        <v>157</v>
      </c>
      <c r="K25" s="114">
        <v>39</v>
      </c>
      <c r="L25" s="116">
        <v>24.840764331210192</v>
      </c>
    </row>
    <row r="26" spans="1:12" s="110" customFormat="1" ht="15" customHeight="1" x14ac:dyDescent="0.2">
      <c r="A26" s="120"/>
      <c r="C26" s="121" t="s">
        <v>187</v>
      </c>
      <c r="D26" s="110" t="s">
        <v>188</v>
      </c>
      <c r="E26" s="113">
        <v>0.28805879513569904</v>
      </c>
      <c r="F26" s="115">
        <v>185</v>
      </c>
      <c r="G26" s="114">
        <v>181</v>
      </c>
      <c r="H26" s="114">
        <v>192</v>
      </c>
      <c r="I26" s="114">
        <v>164</v>
      </c>
      <c r="J26" s="140">
        <v>153</v>
      </c>
      <c r="K26" s="114">
        <v>32</v>
      </c>
      <c r="L26" s="116">
        <v>20.915032679738562</v>
      </c>
    </row>
    <row r="27" spans="1:12" s="110" customFormat="1" ht="15" customHeight="1" x14ac:dyDescent="0.2">
      <c r="A27" s="120"/>
      <c r="B27" s="119"/>
      <c r="D27" s="259" t="s">
        <v>106</v>
      </c>
      <c r="E27" s="113">
        <v>63.243243243243242</v>
      </c>
      <c r="F27" s="115">
        <v>117</v>
      </c>
      <c r="G27" s="114">
        <v>112</v>
      </c>
      <c r="H27" s="114">
        <v>127</v>
      </c>
      <c r="I27" s="114">
        <v>109</v>
      </c>
      <c r="J27" s="140">
        <v>108</v>
      </c>
      <c r="K27" s="114">
        <v>9</v>
      </c>
      <c r="L27" s="116">
        <v>8.3333333333333339</v>
      </c>
    </row>
    <row r="28" spans="1:12" s="110" customFormat="1" ht="15" customHeight="1" x14ac:dyDescent="0.2">
      <c r="A28" s="120"/>
      <c r="B28" s="119"/>
      <c r="D28" s="259" t="s">
        <v>107</v>
      </c>
      <c r="E28" s="113">
        <v>36.756756756756758</v>
      </c>
      <c r="F28" s="115">
        <v>68</v>
      </c>
      <c r="G28" s="114">
        <v>69</v>
      </c>
      <c r="H28" s="114">
        <v>65</v>
      </c>
      <c r="I28" s="114">
        <v>55</v>
      </c>
      <c r="J28" s="140">
        <v>45</v>
      </c>
      <c r="K28" s="114">
        <v>23</v>
      </c>
      <c r="L28" s="116">
        <v>51.111111111111114</v>
      </c>
    </row>
    <row r="29" spans="1:12" s="110" customFormat="1" ht="24.95" customHeight="1" x14ac:dyDescent="0.2">
      <c r="A29" s="604" t="s">
        <v>189</v>
      </c>
      <c r="B29" s="605"/>
      <c r="C29" s="605"/>
      <c r="D29" s="606"/>
      <c r="E29" s="113">
        <v>86.785108138828775</v>
      </c>
      <c r="F29" s="115">
        <v>55736</v>
      </c>
      <c r="G29" s="114">
        <v>56139</v>
      </c>
      <c r="H29" s="114">
        <v>56793</v>
      </c>
      <c r="I29" s="114">
        <v>56255</v>
      </c>
      <c r="J29" s="140">
        <v>56515</v>
      </c>
      <c r="K29" s="114">
        <v>-779</v>
      </c>
      <c r="L29" s="116">
        <v>-1.3783951163407944</v>
      </c>
    </row>
    <row r="30" spans="1:12" s="110" customFormat="1" ht="15" customHeight="1" x14ac:dyDescent="0.2">
      <c r="A30" s="120"/>
      <c r="B30" s="119"/>
      <c r="C30" s="258" t="s">
        <v>106</v>
      </c>
      <c r="E30" s="113">
        <v>58.821946318357973</v>
      </c>
      <c r="F30" s="115">
        <v>32785</v>
      </c>
      <c r="G30" s="114">
        <v>32918</v>
      </c>
      <c r="H30" s="114">
        <v>33378</v>
      </c>
      <c r="I30" s="114">
        <v>33107</v>
      </c>
      <c r="J30" s="140">
        <v>33330</v>
      </c>
      <c r="K30" s="114">
        <v>-545</v>
      </c>
      <c r="L30" s="116">
        <v>-1.6351635163516351</v>
      </c>
    </row>
    <row r="31" spans="1:12" s="110" customFormat="1" ht="15" customHeight="1" x14ac:dyDescent="0.2">
      <c r="A31" s="120"/>
      <c r="B31" s="119"/>
      <c r="C31" s="258" t="s">
        <v>107</v>
      </c>
      <c r="E31" s="113">
        <v>41.178053681642027</v>
      </c>
      <c r="F31" s="115">
        <v>22951</v>
      </c>
      <c r="G31" s="114">
        <v>23221</v>
      </c>
      <c r="H31" s="114">
        <v>23415</v>
      </c>
      <c r="I31" s="114">
        <v>23148</v>
      </c>
      <c r="J31" s="140">
        <v>23185</v>
      </c>
      <c r="K31" s="114">
        <v>-234</v>
      </c>
      <c r="L31" s="116">
        <v>-1.0092732370066853</v>
      </c>
    </row>
    <row r="32" spans="1:12" s="110" customFormat="1" ht="15" customHeight="1" x14ac:dyDescent="0.2">
      <c r="A32" s="120"/>
      <c r="B32" s="119" t="s">
        <v>117</v>
      </c>
      <c r="C32" s="258"/>
      <c r="E32" s="113">
        <v>13.165065474985598</v>
      </c>
      <c r="F32" s="115">
        <v>8455</v>
      </c>
      <c r="G32" s="114">
        <v>8403</v>
      </c>
      <c r="H32" s="114">
        <v>8426</v>
      </c>
      <c r="I32" s="114">
        <v>8689</v>
      </c>
      <c r="J32" s="140">
        <v>8805</v>
      </c>
      <c r="K32" s="114">
        <v>-350</v>
      </c>
      <c r="L32" s="116">
        <v>-3.9750141964792731</v>
      </c>
    </row>
    <row r="33" spans="1:12" s="110" customFormat="1" ht="15" customHeight="1" x14ac:dyDescent="0.2">
      <c r="A33" s="120"/>
      <c r="B33" s="119"/>
      <c r="C33" s="258" t="s">
        <v>106</v>
      </c>
      <c r="E33" s="113">
        <v>64.28149024246008</v>
      </c>
      <c r="F33" s="115">
        <v>5435</v>
      </c>
      <c r="G33" s="114">
        <v>5377</v>
      </c>
      <c r="H33" s="114">
        <v>5398</v>
      </c>
      <c r="I33" s="114">
        <v>5683</v>
      </c>
      <c r="J33" s="140">
        <v>5744</v>
      </c>
      <c r="K33" s="114">
        <v>-309</v>
      </c>
      <c r="L33" s="116">
        <v>-5.3795264623955434</v>
      </c>
    </row>
    <row r="34" spans="1:12" s="110" customFormat="1" ht="15" customHeight="1" x14ac:dyDescent="0.2">
      <c r="A34" s="120"/>
      <c r="B34" s="119"/>
      <c r="C34" s="258" t="s">
        <v>107</v>
      </c>
      <c r="E34" s="113">
        <v>35.71850975753992</v>
      </c>
      <c r="F34" s="115">
        <v>3020</v>
      </c>
      <c r="G34" s="114">
        <v>3026</v>
      </c>
      <c r="H34" s="114">
        <v>3028</v>
      </c>
      <c r="I34" s="114">
        <v>3006</v>
      </c>
      <c r="J34" s="140">
        <v>3061</v>
      </c>
      <c r="K34" s="114">
        <v>-41</v>
      </c>
      <c r="L34" s="116">
        <v>-1.3394315583142764</v>
      </c>
    </row>
    <row r="35" spans="1:12" s="110" customFormat="1" ht="24.95" customHeight="1" x14ac:dyDescent="0.2">
      <c r="A35" s="604" t="s">
        <v>190</v>
      </c>
      <c r="B35" s="605"/>
      <c r="C35" s="605"/>
      <c r="D35" s="606"/>
      <c r="E35" s="113">
        <v>75.860672967628417</v>
      </c>
      <c r="F35" s="115">
        <v>48720</v>
      </c>
      <c r="G35" s="114">
        <v>48996</v>
      </c>
      <c r="H35" s="114">
        <v>49530</v>
      </c>
      <c r="I35" s="114">
        <v>49489</v>
      </c>
      <c r="J35" s="140">
        <v>50145</v>
      </c>
      <c r="K35" s="114">
        <v>-1425</v>
      </c>
      <c r="L35" s="116">
        <v>-2.8417588991923424</v>
      </c>
    </row>
    <row r="36" spans="1:12" s="110" customFormat="1" ht="15" customHeight="1" x14ac:dyDescent="0.2">
      <c r="A36" s="120"/>
      <c r="B36" s="119"/>
      <c r="C36" s="258" t="s">
        <v>106</v>
      </c>
      <c r="E36" s="113">
        <v>70.671182266009851</v>
      </c>
      <c r="F36" s="115">
        <v>34431</v>
      </c>
      <c r="G36" s="114">
        <v>34511</v>
      </c>
      <c r="H36" s="114">
        <v>34921</v>
      </c>
      <c r="I36" s="114">
        <v>34993</v>
      </c>
      <c r="J36" s="140">
        <v>35420</v>
      </c>
      <c r="K36" s="114">
        <v>-989</v>
      </c>
      <c r="L36" s="116">
        <v>-2.7922077922077921</v>
      </c>
    </row>
    <row r="37" spans="1:12" s="110" customFormat="1" ht="15" customHeight="1" x14ac:dyDescent="0.2">
      <c r="A37" s="120"/>
      <c r="B37" s="119"/>
      <c r="C37" s="258" t="s">
        <v>107</v>
      </c>
      <c r="E37" s="113">
        <v>29.328817733990149</v>
      </c>
      <c r="F37" s="115">
        <v>14289</v>
      </c>
      <c r="G37" s="114">
        <v>14485</v>
      </c>
      <c r="H37" s="114">
        <v>14609</v>
      </c>
      <c r="I37" s="114">
        <v>14496</v>
      </c>
      <c r="J37" s="140">
        <v>14725</v>
      </c>
      <c r="K37" s="114">
        <v>-436</v>
      </c>
      <c r="L37" s="116">
        <v>-2.9609507640067911</v>
      </c>
    </row>
    <row r="38" spans="1:12" s="110" customFormat="1" ht="15" customHeight="1" x14ac:dyDescent="0.2">
      <c r="A38" s="120"/>
      <c r="B38" s="119" t="s">
        <v>182</v>
      </c>
      <c r="C38" s="258"/>
      <c r="E38" s="113">
        <v>24.139327032371579</v>
      </c>
      <c r="F38" s="115">
        <v>15503</v>
      </c>
      <c r="G38" s="114">
        <v>15580</v>
      </c>
      <c r="H38" s="114">
        <v>15723</v>
      </c>
      <c r="I38" s="114">
        <v>15497</v>
      </c>
      <c r="J38" s="140">
        <v>15214</v>
      </c>
      <c r="K38" s="114">
        <v>289</v>
      </c>
      <c r="L38" s="116">
        <v>1.8995661890364137</v>
      </c>
    </row>
    <row r="39" spans="1:12" s="110" customFormat="1" ht="15" customHeight="1" x14ac:dyDescent="0.2">
      <c r="A39" s="120"/>
      <c r="B39" s="119"/>
      <c r="C39" s="258" t="s">
        <v>106</v>
      </c>
      <c r="E39" s="113">
        <v>24.614590724375926</v>
      </c>
      <c r="F39" s="115">
        <v>3816</v>
      </c>
      <c r="G39" s="114">
        <v>3812</v>
      </c>
      <c r="H39" s="114">
        <v>3885</v>
      </c>
      <c r="I39" s="114">
        <v>3832</v>
      </c>
      <c r="J39" s="140">
        <v>3686</v>
      </c>
      <c r="K39" s="114">
        <v>130</v>
      </c>
      <c r="L39" s="116">
        <v>3.5268583830710796</v>
      </c>
    </row>
    <row r="40" spans="1:12" s="110" customFormat="1" ht="15" customHeight="1" x14ac:dyDescent="0.2">
      <c r="A40" s="120"/>
      <c r="B40" s="119"/>
      <c r="C40" s="258" t="s">
        <v>107</v>
      </c>
      <c r="E40" s="113">
        <v>75.38540927562407</v>
      </c>
      <c r="F40" s="115">
        <v>11687</v>
      </c>
      <c r="G40" s="114">
        <v>11768</v>
      </c>
      <c r="H40" s="114">
        <v>11838</v>
      </c>
      <c r="I40" s="114">
        <v>11665</v>
      </c>
      <c r="J40" s="140">
        <v>11528</v>
      </c>
      <c r="K40" s="114">
        <v>159</v>
      </c>
      <c r="L40" s="116">
        <v>1.3792505204718946</v>
      </c>
    </row>
    <row r="41" spans="1:12" s="110" customFormat="1" ht="24.75" customHeight="1" x14ac:dyDescent="0.2">
      <c r="A41" s="604" t="s">
        <v>517</v>
      </c>
      <c r="B41" s="605"/>
      <c r="C41" s="605"/>
      <c r="D41" s="606"/>
      <c r="E41" s="113">
        <v>3.0923500926459369</v>
      </c>
      <c r="F41" s="115">
        <v>1986</v>
      </c>
      <c r="G41" s="114">
        <v>2195</v>
      </c>
      <c r="H41" s="114">
        <v>2176</v>
      </c>
      <c r="I41" s="114">
        <v>1732</v>
      </c>
      <c r="J41" s="140">
        <v>1968</v>
      </c>
      <c r="K41" s="114">
        <v>18</v>
      </c>
      <c r="L41" s="116">
        <v>0.91463414634146345</v>
      </c>
    </row>
    <row r="42" spans="1:12" s="110" customFormat="1" ht="15" customHeight="1" x14ac:dyDescent="0.2">
      <c r="A42" s="120"/>
      <c r="B42" s="119"/>
      <c r="C42" s="258" t="s">
        <v>106</v>
      </c>
      <c r="E42" s="113">
        <v>65.609264853977848</v>
      </c>
      <c r="F42" s="115">
        <v>1303</v>
      </c>
      <c r="G42" s="114">
        <v>1463</v>
      </c>
      <c r="H42" s="114">
        <v>1463</v>
      </c>
      <c r="I42" s="114">
        <v>1152</v>
      </c>
      <c r="J42" s="140">
        <v>1290</v>
      </c>
      <c r="K42" s="114">
        <v>13</v>
      </c>
      <c r="L42" s="116">
        <v>1.0077519379844961</v>
      </c>
    </row>
    <row r="43" spans="1:12" s="110" customFormat="1" ht="15" customHeight="1" x14ac:dyDescent="0.2">
      <c r="A43" s="123"/>
      <c r="B43" s="124"/>
      <c r="C43" s="260" t="s">
        <v>107</v>
      </c>
      <c r="D43" s="261"/>
      <c r="E43" s="125">
        <v>34.390735146022152</v>
      </c>
      <c r="F43" s="143">
        <v>683</v>
      </c>
      <c r="G43" s="144">
        <v>732</v>
      </c>
      <c r="H43" s="144">
        <v>713</v>
      </c>
      <c r="I43" s="144">
        <v>580</v>
      </c>
      <c r="J43" s="145">
        <v>678</v>
      </c>
      <c r="K43" s="144">
        <v>5</v>
      </c>
      <c r="L43" s="146">
        <v>0.73746312684365778</v>
      </c>
    </row>
    <row r="44" spans="1:12" s="110" customFormat="1" ht="45.75" customHeight="1" x14ac:dyDescent="0.2">
      <c r="A44" s="604" t="s">
        <v>191</v>
      </c>
      <c r="B44" s="605"/>
      <c r="C44" s="605"/>
      <c r="D44" s="606"/>
      <c r="E44" s="113">
        <v>0.59013126138610783</v>
      </c>
      <c r="F44" s="115">
        <v>379</v>
      </c>
      <c r="G44" s="114">
        <v>389</v>
      </c>
      <c r="H44" s="114">
        <v>384</v>
      </c>
      <c r="I44" s="114">
        <v>371</v>
      </c>
      <c r="J44" s="140">
        <v>386</v>
      </c>
      <c r="K44" s="114">
        <v>-7</v>
      </c>
      <c r="L44" s="116">
        <v>-1.8134715025906736</v>
      </c>
    </row>
    <row r="45" spans="1:12" s="110" customFormat="1" ht="15" customHeight="1" x14ac:dyDescent="0.2">
      <c r="A45" s="120"/>
      <c r="B45" s="119"/>
      <c r="C45" s="258" t="s">
        <v>106</v>
      </c>
      <c r="E45" s="113">
        <v>58.311345646437992</v>
      </c>
      <c r="F45" s="115">
        <v>221</v>
      </c>
      <c r="G45" s="114">
        <v>225</v>
      </c>
      <c r="H45" s="114">
        <v>222</v>
      </c>
      <c r="I45" s="114">
        <v>208</v>
      </c>
      <c r="J45" s="140">
        <v>218</v>
      </c>
      <c r="K45" s="114">
        <v>3</v>
      </c>
      <c r="L45" s="116">
        <v>1.3761467889908257</v>
      </c>
    </row>
    <row r="46" spans="1:12" s="110" customFormat="1" ht="15" customHeight="1" x14ac:dyDescent="0.2">
      <c r="A46" s="123"/>
      <c r="B46" s="124"/>
      <c r="C46" s="260" t="s">
        <v>107</v>
      </c>
      <c r="D46" s="261"/>
      <c r="E46" s="125">
        <v>41.688654353562008</v>
      </c>
      <c r="F46" s="143">
        <v>158</v>
      </c>
      <c r="G46" s="144">
        <v>164</v>
      </c>
      <c r="H46" s="144">
        <v>162</v>
      </c>
      <c r="I46" s="144">
        <v>163</v>
      </c>
      <c r="J46" s="145">
        <v>168</v>
      </c>
      <c r="K46" s="144">
        <v>-10</v>
      </c>
      <c r="L46" s="146">
        <v>-5.9523809523809526</v>
      </c>
    </row>
    <row r="47" spans="1:12" s="110" customFormat="1" ht="39" customHeight="1" x14ac:dyDescent="0.2">
      <c r="A47" s="604" t="s">
        <v>518</v>
      </c>
      <c r="B47" s="607"/>
      <c r="C47" s="607"/>
      <c r="D47" s="608"/>
      <c r="E47" s="113">
        <v>9.0310324961462407E-2</v>
      </c>
      <c r="F47" s="115">
        <v>58</v>
      </c>
      <c r="G47" s="114">
        <v>64</v>
      </c>
      <c r="H47" s="114">
        <v>60</v>
      </c>
      <c r="I47" s="114">
        <v>57</v>
      </c>
      <c r="J47" s="140">
        <v>60</v>
      </c>
      <c r="K47" s="114">
        <v>-2</v>
      </c>
      <c r="L47" s="116">
        <v>-3.3333333333333335</v>
      </c>
    </row>
    <row r="48" spans="1:12" s="110" customFormat="1" ht="15" customHeight="1" x14ac:dyDescent="0.2">
      <c r="A48" s="120"/>
      <c r="B48" s="119"/>
      <c r="C48" s="258" t="s">
        <v>106</v>
      </c>
      <c r="E48" s="113">
        <v>44.827586206896555</v>
      </c>
      <c r="F48" s="115">
        <v>26</v>
      </c>
      <c r="G48" s="114">
        <v>30</v>
      </c>
      <c r="H48" s="114">
        <v>29</v>
      </c>
      <c r="I48" s="114">
        <v>33</v>
      </c>
      <c r="J48" s="140">
        <v>29</v>
      </c>
      <c r="K48" s="114">
        <v>-3</v>
      </c>
      <c r="L48" s="116">
        <v>-10.344827586206897</v>
      </c>
    </row>
    <row r="49" spans="1:12" s="110" customFormat="1" ht="15" customHeight="1" x14ac:dyDescent="0.2">
      <c r="A49" s="123"/>
      <c r="B49" s="124"/>
      <c r="C49" s="260" t="s">
        <v>107</v>
      </c>
      <c r="D49" s="261"/>
      <c r="E49" s="125">
        <v>55.172413793103445</v>
      </c>
      <c r="F49" s="143">
        <v>32</v>
      </c>
      <c r="G49" s="144">
        <v>34</v>
      </c>
      <c r="H49" s="144">
        <v>31</v>
      </c>
      <c r="I49" s="144">
        <v>24</v>
      </c>
      <c r="J49" s="145">
        <v>31</v>
      </c>
      <c r="K49" s="144">
        <v>1</v>
      </c>
      <c r="L49" s="146">
        <v>3.225806451612903</v>
      </c>
    </row>
    <row r="50" spans="1:12" s="110" customFormat="1" ht="24.95" customHeight="1" x14ac:dyDescent="0.2">
      <c r="A50" s="609" t="s">
        <v>192</v>
      </c>
      <c r="B50" s="610"/>
      <c r="C50" s="610"/>
      <c r="D50" s="611"/>
      <c r="E50" s="262">
        <v>9.5183968360244773</v>
      </c>
      <c r="F50" s="263">
        <v>6113</v>
      </c>
      <c r="G50" s="264">
        <v>6337</v>
      </c>
      <c r="H50" s="264">
        <v>6398</v>
      </c>
      <c r="I50" s="264">
        <v>6145</v>
      </c>
      <c r="J50" s="265">
        <v>6164</v>
      </c>
      <c r="K50" s="263">
        <v>-51</v>
      </c>
      <c r="L50" s="266">
        <v>-0.82738481505515904</v>
      </c>
    </row>
    <row r="51" spans="1:12" s="110" customFormat="1" ht="15" customHeight="1" x14ac:dyDescent="0.2">
      <c r="A51" s="120"/>
      <c r="B51" s="119"/>
      <c r="C51" s="258" t="s">
        <v>106</v>
      </c>
      <c r="E51" s="113">
        <v>63.209553410763945</v>
      </c>
      <c r="F51" s="115">
        <v>3864</v>
      </c>
      <c r="G51" s="114">
        <v>3986</v>
      </c>
      <c r="H51" s="114">
        <v>4056</v>
      </c>
      <c r="I51" s="114">
        <v>3924</v>
      </c>
      <c r="J51" s="140">
        <v>3947</v>
      </c>
      <c r="K51" s="114">
        <v>-83</v>
      </c>
      <c r="L51" s="116">
        <v>-2.1028629338738281</v>
      </c>
    </row>
    <row r="52" spans="1:12" s="110" customFormat="1" ht="15" customHeight="1" x14ac:dyDescent="0.2">
      <c r="A52" s="120"/>
      <c r="B52" s="119"/>
      <c r="C52" s="258" t="s">
        <v>107</v>
      </c>
      <c r="E52" s="113">
        <v>36.790446589236055</v>
      </c>
      <c r="F52" s="115">
        <v>2249</v>
      </c>
      <c r="G52" s="114">
        <v>2351</v>
      </c>
      <c r="H52" s="114">
        <v>2342</v>
      </c>
      <c r="I52" s="114">
        <v>2221</v>
      </c>
      <c r="J52" s="140">
        <v>2217</v>
      </c>
      <c r="K52" s="114">
        <v>32</v>
      </c>
      <c r="L52" s="116">
        <v>1.4433919711321606</v>
      </c>
    </row>
    <row r="53" spans="1:12" s="110" customFormat="1" ht="15" customHeight="1" x14ac:dyDescent="0.2">
      <c r="A53" s="120"/>
      <c r="B53" s="119"/>
      <c r="C53" s="258" t="s">
        <v>187</v>
      </c>
      <c r="D53" s="110" t="s">
        <v>193</v>
      </c>
      <c r="E53" s="113">
        <v>24.145264191068215</v>
      </c>
      <c r="F53" s="115">
        <v>1476</v>
      </c>
      <c r="G53" s="114">
        <v>1700</v>
      </c>
      <c r="H53" s="114">
        <v>1691</v>
      </c>
      <c r="I53" s="114">
        <v>1295</v>
      </c>
      <c r="J53" s="140">
        <v>1438</v>
      </c>
      <c r="K53" s="114">
        <v>38</v>
      </c>
      <c r="L53" s="116">
        <v>2.642559109874826</v>
      </c>
    </row>
    <row r="54" spans="1:12" s="110" customFormat="1" ht="15" customHeight="1" x14ac:dyDescent="0.2">
      <c r="A54" s="120"/>
      <c r="B54" s="119"/>
      <c r="D54" s="267" t="s">
        <v>194</v>
      </c>
      <c r="E54" s="113">
        <v>67.344173441734412</v>
      </c>
      <c r="F54" s="115">
        <v>994</v>
      </c>
      <c r="G54" s="114">
        <v>1153</v>
      </c>
      <c r="H54" s="114">
        <v>1173</v>
      </c>
      <c r="I54" s="114">
        <v>903</v>
      </c>
      <c r="J54" s="140">
        <v>997</v>
      </c>
      <c r="K54" s="114">
        <v>-3</v>
      </c>
      <c r="L54" s="116">
        <v>-0.30090270812437314</v>
      </c>
    </row>
    <row r="55" spans="1:12" s="110" customFormat="1" ht="15" customHeight="1" x14ac:dyDescent="0.2">
      <c r="A55" s="120"/>
      <c r="B55" s="119"/>
      <c r="D55" s="267" t="s">
        <v>195</v>
      </c>
      <c r="E55" s="113">
        <v>32.655826558265581</v>
      </c>
      <c r="F55" s="115">
        <v>482</v>
      </c>
      <c r="G55" s="114">
        <v>547</v>
      </c>
      <c r="H55" s="114">
        <v>518</v>
      </c>
      <c r="I55" s="114">
        <v>392</v>
      </c>
      <c r="J55" s="140">
        <v>441</v>
      </c>
      <c r="K55" s="114">
        <v>41</v>
      </c>
      <c r="L55" s="116">
        <v>9.2970521541950113</v>
      </c>
    </row>
    <row r="56" spans="1:12" s="110" customFormat="1" ht="15" customHeight="1" x14ac:dyDescent="0.2">
      <c r="A56" s="120"/>
      <c r="B56" s="119" t="s">
        <v>196</v>
      </c>
      <c r="C56" s="258"/>
      <c r="E56" s="113">
        <v>66.823412173208979</v>
      </c>
      <c r="F56" s="115">
        <v>42916</v>
      </c>
      <c r="G56" s="114">
        <v>42973</v>
      </c>
      <c r="H56" s="114">
        <v>43397</v>
      </c>
      <c r="I56" s="114">
        <v>43379</v>
      </c>
      <c r="J56" s="140">
        <v>43553</v>
      </c>
      <c r="K56" s="114">
        <v>-637</v>
      </c>
      <c r="L56" s="116">
        <v>-1.4625858149840425</v>
      </c>
    </row>
    <row r="57" spans="1:12" s="110" customFormat="1" ht="15" customHeight="1" x14ac:dyDescent="0.2">
      <c r="A57" s="120"/>
      <c r="B57" s="119"/>
      <c r="C57" s="258" t="s">
        <v>106</v>
      </c>
      <c r="E57" s="113">
        <v>58.3139155559698</v>
      </c>
      <c r="F57" s="115">
        <v>25026</v>
      </c>
      <c r="G57" s="114">
        <v>24951</v>
      </c>
      <c r="H57" s="114">
        <v>25196</v>
      </c>
      <c r="I57" s="114">
        <v>25295</v>
      </c>
      <c r="J57" s="140">
        <v>25476</v>
      </c>
      <c r="K57" s="114">
        <v>-450</v>
      </c>
      <c r="L57" s="116">
        <v>-1.7663683466792275</v>
      </c>
    </row>
    <row r="58" spans="1:12" s="110" customFormat="1" ht="15" customHeight="1" x14ac:dyDescent="0.2">
      <c r="A58" s="120"/>
      <c r="B58" s="119"/>
      <c r="C58" s="258" t="s">
        <v>107</v>
      </c>
      <c r="E58" s="113">
        <v>41.6860844440302</v>
      </c>
      <c r="F58" s="115">
        <v>17890</v>
      </c>
      <c r="G58" s="114">
        <v>18022</v>
      </c>
      <c r="H58" s="114">
        <v>18201</v>
      </c>
      <c r="I58" s="114">
        <v>18084</v>
      </c>
      <c r="J58" s="140">
        <v>18077</v>
      </c>
      <c r="K58" s="114">
        <v>-187</v>
      </c>
      <c r="L58" s="116">
        <v>-1.0344636831332632</v>
      </c>
    </row>
    <row r="59" spans="1:12" s="110" customFormat="1" ht="15" customHeight="1" x14ac:dyDescent="0.2">
      <c r="A59" s="120"/>
      <c r="B59" s="119"/>
      <c r="C59" s="258" t="s">
        <v>105</v>
      </c>
      <c r="D59" s="110" t="s">
        <v>197</v>
      </c>
      <c r="E59" s="113">
        <v>91.721036443284561</v>
      </c>
      <c r="F59" s="115">
        <v>39363</v>
      </c>
      <c r="G59" s="114">
        <v>39406</v>
      </c>
      <c r="H59" s="114">
        <v>39851</v>
      </c>
      <c r="I59" s="114">
        <v>39880</v>
      </c>
      <c r="J59" s="140">
        <v>40039</v>
      </c>
      <c r="K59" s="114">
        <v>-676</v>
      </c>
      <c r="L59" s="116">
        <v>-1.6883538549913835</v>
      </c>
    </row>
    <row r="60" spans="1:12" s="110" customFormat="1" ht="15" customHeight="1" x14ac:dyDescent="0.2">
      <c r="A60" s="120"/>
      <c r="B60" s="119"/>
      <c r="C60" s="258"/>
      <c r="D60" s="267" t="s">
        <v>198</v>
      </c>
      <c r="E60" s="113">
        <v>58.476234026878032</v>
      </c>
      <c r="F60" s="115">
        <v>23018</v>
      </c>
      <c r="G60" s="114">
        <v>22943</v>
      </c>
      <c r="H60" s="114">
        <v>23200</v>
      </c>
      <c r="I60" s="114">
        <v>23319</v>
      </c>
      <c r="J60" s="140">
        <v>23481</v>
      </c>
      <c r="K60" s="114">
        <v>-463</v>
      </c>
      <c r="L60" s="116">
        <v>-1.9718069928878668</v>
      </c>
    </row>
    <row r="61" spans="1:12" s="110" customFormat="1" ht="15" customHeight="1" x14ac:dyDescent="0.2">
      <c r="A61" s="120"/>
      <c r="B61" s="119"/>
      <c r="C61" s="258"/>
      <c r="D61" s="267" t="s">
        <v>199</v>
      </c>
      <c r="E61" s="113">
        <v>41.523765973121968</v>
      </c>
      <c r="F61" s="115">
        <v>16345</v>
      </c>
      <c r="G61" s="114">
        <v>16463</v>
      </c>
      <c r="H61" s="114">
        <v>16651</v>
      </c>
      <c r="I61" s="114">
        <v>16561</v>
      </c>
      <c r="J61" s="140">
        <v>16558</v>
      </c>
      <c r="K61" s="114">
        <v>-213</v>
      </c>
      <c r="L61" s="116">
        <v>-1.2863872448363329</v>
      </c>
    </row>
    <row r="62" spans="1:12" s="110" customFormat="1" ht="15" customHeight="1" x14ac:dyDescent="0.2">
      <c r="A62" s="120"/>
      <c r="B62" s="119"/>
      <c r="C62" s="258"/>
      <c r="D62" s="258" t="s">
        <v>200</v>
      </c>
      <c r="E62" s="113">
        <v>8.2789635567154445</v>
      </c>
      <c r="F62" s="115">
        <v>3553</v>
      </c>
      <c r="G62" s="114">
        <v>3567</v>
      </c>
      <c r="H62" s="114">
        <v>3546</v>
      </c>
      <c r="I62" s="114">
        <v>3499</v>
      </c>
      <c r="J62" s="140">
        <v>3514</v>
      </c>
      <c r="K62" s="114">
        <v>39</v>
      </c>
      <c r="L62" s="116">
        <v>1.109846328969835</v>
      </c>
    </row>
    <row r="63" spans="1:12" s="110" customFormat="1" ht="15" customHeight="1" x14ac:dyDescent="0.2">
      <c r="A63" s="120"/>
      <c r="B63" s="119"/>
      <c r="C63" s="258"/>
      <c r="D63" s="267" t="s">
        <v>198</v>
      </c>
      <c r="E63" s="113">
        <v>56.515620602307912</v>
      </c>
      <c r="F63" s="115">
        <v>2008</v>
      </c>
      <c r="G63" s="114">
        <v>2008</v>
      </c>
      <c r="H63" s="114">
        <v>1996</v>
      </c>
      <c r="I63" s="114">
        <v>1976</v>
      </c>
      <c r="J63" s="140">
        <v>1995</v>
      </c>
      <c r="K63" s="114">
        <v>13</v>
      </c>
      <c r="L63" s="116">
        <v>0.65162907268170422</v>
      </c>
    </row>
    <row r="64" spans="1:12" s="110" customFormat="1" ht="15" customHeight="1" x14ac:dyDescent="0.2">
      <c r="A64" s="120"/>
      <c r="B64" s="119"/>
      <c r="C64" s="258"/>
      <c r="D64" s="267" t="s">
        <v>199</v>
      </c>
      <c r="E64" s="113">
        <v>43.484379397692088</v>
      </c>
      <c r="F64" s="115">
        <v>1545</v>
      </c>
      <c r="G64" s="114">
        <v>1559</v>
      </c>
      <c r="H64" s="114">
        <v>1550</v>
      </c>
      <c r="I64" s="114">
        <v>1523</v>
      </c>
      <c r="J64" s="140">
        <v>1519</v>
      </c>
      <c r="K64" s="114">
        <v>26</v>
      </c>
      <c r="L64" s="116">
        <v>1.7116524028966424</v>
      </c>
    </row>
    <row r="65" spans="1:12" s="110" customFormat="1" ht="15" customHeight="1" x14ac:dyDescent="0.2">
      <c r="A65" s="120"/>
      <c r="B65" s="119" t="s">
        <v>201</v>
      </c>
      <c r="C65" s="258"/>
      <c r="E65" s="113">
        <v>13.1697366986905</v>
      </c>
      <c r="F65" s="115">
        <v>8458</v>
      </c>
      <c r="G65" s="114">
        <v>8453</v>
      </c>
      <c r="H65" s="114">
        <v>8452</v>
      </c>
      <c r="I65" s="114">
        <v>8427</v>
      </c>
      <c r="J65" s="140">
        <v>8461</v>
      </c>
      <c r="K65" s="114">
        <v>-3</v>
      </c>
      <c r="L65" s="116">
        <v>-3.5456801796477956E-2</v>
      </c>
    </row>
    <row r="66" spans="1:12" s="110" customFormat="1" ht="15" customHeight="1" x14ac:dyDescent="0.2">
      <c r="A66" s="120"/>
      <c r="B66" s="119"/>
      <c r="C66" s="258" t="s">
        <v>106</v>
      </c>
      <c r="E66" s="113">
        <v>57.755970678647437</v>
      </c>
      <c r="F66" s="115">
        <v>4885</v>
      </c>
      <c r="G66" s="114">
        <v>4892</v>
      </c>
      <c r="H66" s="114">
        <v>4907</v>
      </c>
      <c r="I66" s="114">
        <v>4923</v>
      </c>
      <c r="J66" s="140">
        <v>4932</v>
      </c>
      <c r="K66" s="114">
        <v>-47</v>
      </c>
      <c r="L66" s="116">
        <v>-0.95296025952960262</v>
      </c>
    </row>
    <row r="67" spans="1:12" s="110" customFormat="1" ht="15" customHeight="1" x14ac:dyDescent="0.2">
      <c r="A67" s="120"/>
      <c r="B67" s="119"/>
      <c r="C67" s="258" t="s">
        <v>107</v>
      </c>
      <c r="E67" s="113">
        <v>42.244029321352563</v>
      </c>
      <c r="F67" s="115">
        <v>3573</v>
      </c>
      <c r="G67" s="114">
        <v>3561</v>
      </c>
      <c r="H67" s="114">
        <v>3545</v>
      </c>
      <c r="I67" s="114">
        <v>3504</v>
      </c>
      <c r="J67" s="140">
        <v>3529</v>
      </c>
      <c r="K67" s="114">
        <v>44</v>
      </c>
      <c r="L67" s="116">
        <v>1.2468121280816096</v>
      </c>
    </row>
    <row r="68" spans="1:12" s="110" customFormat="1" ht="15" customHeight="1" x14ac:dyDescent="0.2">
      <c r="A68" s="120"/>
      <c r="B68" s="119"/>
      <c r="C68" s="258" t="s">
        <v>105</v>
      </c>
      <c r="D68" s="110" t="s">
        <v>202</v>
      </c>
      <c r="E68" s="113">
        <v>16.777015842988884</v>
      </c>
      <c r="F68" s="115">
        <v>1419</v>
      </c>
      <c r="G68" s="114">
        <v>1386</v>
      </c>
      <c r="H68" s="114">
        <v>1382</v>
      </c>
      <c r="I68" s="114">
        <v>1365</v>
      </c>
      <c r="J68" s="140">
        <v>1383</v>
      </c>
      <c r="K68" s="114">
        <v>36</v>
      </c>
      <c r="L68" s="116">
        <v>2.6030368763557483</v>
      </c>
    </row>
    <row r="69" spans="1:12" s="110" customFormat="1" ht="15" customHeight="1" x14ac:dyDescent="0.2">
      <c r="A69" s="120"/>
      <c r="B69" s="119"/>
      <c r="C69" s="258"/>
      <c r="D69" s="267" t="s">
        <v>198</v>
      </c>
      <c r="E69" s="113">
        <v>52.501761804087387</v>
      </c>
      <c r="F69" s="115">
        <v>745</v>
      </c>
      <c r="G69" s="114">
        <v>714</v>
      </c>
      <c r="H69" s="114">
        <v>720</v>
      </c>
      <c r="I69" s="114">
        <v>739</v>
      </c>
      <c r="J69" s="140">
        <v>754</v>
      </c>
      <c r="K69" s="114">
        <v>-9</v>
      </c>
      <c r="L69" s="116">
        <v>-1.193633952254642</v>
      </c>
    </row>
    <row r="70" spans="1:12" s="110" customFormat="1" ht="15" customHeight="1" x14ac:dyDescent="0.2">
      <c r="A70" s="120"/>
      <c r="B70" s="119"/>
      <c r="C70" s="258"/>
      <c r="D70" s="267" t="s">
        <v>199</v>
      </c>
      <c r="E70" s="113">
        <v>47.498238195912613</v>
      </c>
      <c r="F70" s="115">
        <v>674</v>
      </c>
      <c r="G70" s="114">
        <v>672</v>
      </c>
      <c r="H70" s="114">
        <v>662</v>
      </c>
      <c r="I70" s="114">
        <v>626</v>
      </c>
      <c r="J70" s="140">
        <v>629</v>
      </c>
      <c r="K70" s="114">
        <v>45</v>
      </c>
      <c r="L70" s="116">
        <v>7.1542130365659782</v>
      </c>
    </row>
    <row r="71" spans="1:12" s="110" customFormat="1" ht="15" customHeight="1" x14ac:dyDescent="0.2">
      <c r="A71" s="120"/>
      <c r="B71" s="119"/>
      <c r="C71" s="258"/>
      <c r="D71" s="110" t="s">
        <v>203</v>
      </c>
      <c r="E71" s="113">
        <v>77.985339323717184</v>
      </c>
      <c r="F71" s="115">
        <v>6596</v>
      </c>
      <c r="G71" s="114">
        <v>6625</v>
      </c>
      <c r="H71" s="114">
        <v>6637</v>
      </c>
      <c r="I71" s="114">
        <v>6641</v>
      </c>
      <c r="J71" s="140">
        <v>6654</v>
      </c>
      <c r="K71" s="114">
        <v>-58</v>
      </c>
      <c r="L71" s="116">
        <v>-0.87165614667868951</v>
      </c>
    </row>
    <row r="72" spans="1:12" s="110" customFormat="1" ht="15" customHeight="1" x14ac:dyDescent="0.2">
      <c r="A72" s="120"/>
      <c r="B72" s="119"/>
      <c r="C72" s="258"/>
      <c r="D72" s="267" t="s">
        <v>198</v>
      </c>
      <c r="E72" s="113">
        <v>59.005457853244394</v>
      </c>
      <c r="F72" s="115">
        <v>3892</v>
      </c>
      <c r="G72" s="114">
        <v>3930</v>
      </c>
      <c r="H72" s="114">
        <v>3950</v>
      </c>
      <c r="I72" s="114">
        <v>3949</v>
      </c>
      <c r="J72" s="140">
        <v>3946</v>
      </c>
      <c r="K72" s="114">
        <v>-54</v>
      </c>
      <c r="L72" s="116">
        <v>-1.3684744044602128</v>
      </c>
    </row>
    <row r="73" spans="1:12" s="110" customFormat="1" ht="15" customHeight="1" x14ac:dyDescent="0.2">
      <c r="A73" s="120"/>
      <c r="B73" s="119"/>
      <c r="C73" s="258"/>
      <c r="D73" s="267" t="s">
        <v>199</v>
      </c>
      <c r="E73" s="113">
        <v>40.994542146755606</v>
      </c>
      <c r="F73" s="115">
        <v>2704</v>
      </c>
      <c r="G73" s="114">
        <v>2695</v>
      </c>
      <c r="H73" s="114">
        <v>2687</v>
      </c>
      <c r="I73" s="114">
        <v>2692</v>
      </c>
      <c r="J73" s="140">
        <v>2708</v>
      </c>
      <c r="K73" s="114">
        <v>-4</v>
      </c>
      <c r="L73" s="116">
        <v>-0.14771048744460857</v>
      </c>
    </row>
    <row r="74" spans="1:12" s="110" customFormat="1" ht="15" customHeight="1" x14ac:dyDescent="0.2">
      <c r="A74" s="120"/>
      <c r="B74" s="119"/>
      <c r="C74" s="258"/>
      <c r="D74" s="110" t="s">
        <v>204</v>
      </c>
      <c r="E74" s="113">
        <v>5.2376448332939232</v>
      </c>
      <c r="F74" s="115">
        <v>443</v>
      </c>
      <c r="G74" s="114">
        <v>442</v>
      </c>
      <c r="H74" s="114">
        <v>433</v>
      </c>
      <c r="I74" s="114">
        <v>421</v>
      </c>
      <c r="J74" s="140">
        <v>424</v>
      </c>
      <c r="K74" s="114">
        <v>19</v>
      </c>
      <c r="L74" s="116">
        <v>4.4811320754716979</v>
      </c>
    </row>
    <row r="75" spans="1:12" s="110" customFormat="1" ht="15" customHeight="1" x14ac:dyDescent="0.2">
      <c r="A75" s="120"/>
      <c r="B75" s="119"/>
      <c r="C75" s="258"/>
      <c r="D75" s="267" t="s">
        <v>198</v>
      </c>
      <c r="E75" s="113">
        <v>55.981941309255077</v>
      </c>
      <c r="F75" s="115">
        <v>248</v>
      </c>
      <c r="G75" s="114">
        <v>248</v>
      </c>
      <c r="H75" s="114">
        <v>237</v>
      </c>
      <c r="I75" s="114">
        <v>235</v>
      </c>
      <c r="J75" s="140">
        <v>232</v>
      </c>
      <c r="K75" s="114">
        <v>16</v>
      </c>
      <c r="L75" s="116">
        <v>6.8965517241379306</v>
      </c>
    </row>
    <row r="76" spans="1:12" s="110" customFormat="1" ht="15" customHeight="1" x14ac:dyDescent="0.2">
      <c r="A76" s="120"/>
      <c r="B76" s="119"/>
      <c r="C76" s="258"/>
      <c r="D76" s="267" t="s">
        <v>199</v>
      </c>
      <c r="E76" s="113">
        <v>44.018058690744923</v>
      </c>
      <c r="F76" s="115">
        <v>195</v>
      </c>
      <c r="G76" s="114">
        <v>194</v>
      </c>
      <c r="H76" s="114">
        <v>196</v>
      </c>
      <c r="I76" s="114">
        <v>186</v>
      </c>
      <c r="J76" s="140">
        <v>192</v>
      </c>
      <c r="K76" s="114">
        <v>3</v>
      </c>
      <c r="L76" s="116">
        <v>1.5625</v>
      </c>
    </row>
    <row r="77" spans="1:12" s="110" customFormat="1" ht="15" customHeight="1" x14ac:dyDescent="0.2">
      <c r="A77" s="534"/>
      <c r="B77" s="119" t="s">
        <v>205</v>
      </c>
      <c r="C77" s="268"/>
      <c r="D77" s="182"/>
      <c r="E77" s="113">
        <v>10.488454292076048</v>
      </c>
      <c r="F77" s="115">
        <v>6736</v>
      </c>
      <c r="G77" s="114">
        <v>6813</v>
      </c>
      <c r="H77" s="114">
        <v>7006</v>
      </c>
      <c r="I77" s="114">
        <v>7035</v>
      </c>
      <c r="J77" s="140">
        <v>7181</v>
      </c>
      <c r="K77" s="114">
        <v>-445</v>
      </c>
      <c r="L77" s="116">
        <v>-6.1969085085642668</v>
      </c>
    </row>
    <row r="78" spans="1:12" s="110" customFormat="1" ht="15" customHeight="1" x14ac:dyDescent="0.2">
      <c r="A78" s="120"/>
      <c r="B78" s="119"/>
      <c r="C78" s="268" t="s">
        <v>106</v>
      </c>
      <c r="D78" s="182"/>
      <c r="E78" s="113">
        <v>66.389548693586704</v>
      </c>
      <c r="F78" s="115">
        <v>4472</v>
      </c>
      <c r="G78" s="114">
        <v>4494</v>
      </c>
      <c r="H78" s="114">
        <v>4647</v>
      </c>
      <c r="I78" s="114">
        <v>4683</v>
      </c>
      <c r="J78" s="140">
        <v>4751</v>
      </c>
      <c r="K78" s="114">
        <v>-279</v>
      </c>
      <c r="L78" s="116">
        <v>-5.8724479057040622</v>
      </c>
    </row>
    <row r="79" spans="1:12" s="110" customFormat="1" ht="15" customHeight="1" x14ac:dyDescent="0.2">
      <c r="A79" s="123"/>
      <c r="B79" s="124"/>
      <c r="C79" s="260" t="s">
        <v>107</v>
      </c>
      <c r="D79" s="261"/>
      <c r="E79" s="125">
        <v>33.610451306413303</v>
      </c>
      <c r="F79" s="143">
        <v>2264</v>
      </c>
      <c r="G79" s="144">
        <v>2319</v>
      </c>
      <c r="H79" s="144">
        <v>2359</v>
      </c>
      <c r="I79" s="144">
        <v>2352</v>
      </c>
      <c r="J79" s="145">
        <v>2430</v>
      </c>
      <c r="K79" s="144">
        <v>-166</v>
      </c>
      <c r="L79" s="146">
        <v>-6.8312757201646095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64223</v>
      </c>
      <c r="E11" s="114">
        <v>64576</v>
      </c>
      <c r="F11" s="114">
        <v>65253</v>
      </c>
      <c r="G11" s="114">
        <v>64986</v>
      </c>
      <c r="H11" s="140">
        <v>65359</v>
      </c>
      <c r="I11" s="115">
        <v>-1136</v>
      </c>
      <c r="J11" s="116">
        <v>-1.738092688076623</v>
      </c>
    </row>
    <row r="12" spans="1:15" s="110" customFormat="1" ht="24.95" customHeight="1" x14ac:dyDescent="0.2">
      <c r="A12" s="193" t="s">
        <v>132</v>
      </c>
      <c r="B12" s="194" t="s">
        <v>133</v>
      </c>
      <c r="C12" s="113">
        <v>2.2655434968780654</v>
      </c>
      <c r="D12" s="115">
        <v>1455</v>
      </c>
      <c r="E12" s="114">
        <v>1381</v>
      </c>
      <c r="F12" s="114">
        <v>1513</v>
      </c>
      <c r="G12" s="114">
        <v>1481</v>
      </c>
      <c r="H12" s="140">
        <v>1472</v>
      </c>
      <c r="I12" s="115">
        <v>-17</v>
      </c>
      <c r="J12" s="116">
        <v>-1.1548913043478262</v>
      </c>
    </row>
    <row r="13" spans="1:15" s="110" customFormat="1" ht="24.95" customHeight="1" x14ac:dyDescent="0.2">
      <c r="A13" s="193" t="s">
        <v>134</v>
      </c>
      <c r="B13" s="199" t="s">
        <v>214</v>
      </c>
      <c r="C13" s="113">
        <v>1.3359699796023232</v>
      </c>
      <c r="D13" s="115">
        <v>858</v>
      </c>
      <c r="E13" s="114">
        <v>770</v>
      </c>
      <c r="F13" s="114">
        <v>768</v>
      </c>
      <c r="G13" s="114">
        <v>727</v>
      </c>
      <c r="H13" s="140">
        <v>725</v>
      </c>
      <c r="I13" s="115">
        <v>133</v>
      </c>
      <c r="J13" s="116">
        <v>18.344827586206897</v>
      </c>
    </row>
    <row r="14" spans="1:15" s="287" customFormat="1" ht="24" customHeight="1" x14ac:dyDescent="0.2">
      <c r="A14" s="193" t="s">
        <v>215</v>
      </c>
      <c r="B14" s="199" t="s">
        <v>137</v>
      </c>
      <c r="C14" s="113">
        <v>23.486912788253431</v>
      </c>
      <c r="D14" s="115">
        <v>15084</v>
      </c>
      <c r="E14" s="114">
        <v>15094</v>
      </c>
      <c r="F14" s="114">
        <v>15265</v>
      </c>
      <c r="G14" s="114">
        <v>15136</v>
      </c>
      <c r="H14" s="140">
        <v>15478</v>
      </c>
      <c r="I14" s="115">
        <v>-394</v>
      </c>
      <c r="J14" s="116">
        <v>-2.5455485204806823</v>
      </c>
      <c r="K14" s="110"/>
      <c r="L14" s="110"/>
      <c r="M14" s="110"/>
      <c r="N14" s="110"/>
      <c r="O14" s="110"/>
    </row>
    <row r="15" spans="1:15" s="110" customFormat="1" ht="24.75" customHeight="1" x14ac:dyDescent="0.2">
      <c r="A15" s="193" t="s">
        <v>216</v>
      </c>
      <c r="B15" s="199" t="s">
        <v>217</v>
      </c>
      <c r="C15" s="113">
        <v>2.9989256185478723</v>
      </c>
      <c r="D15" s="115">
        <v>1926</v>
      </c>
      <c r="E15" s="114">
        <v>1880</v>
      </c>
      <c r="F15" s="114">
        <v>1952</v>
      </c>
      <c r="G15" s="114">
        <v>1948</v>
      </c>
      <c r="H15" s="140">
        <v>2105</v>
      </c>
      <c r="I15" s="115">
        <v>-179</v>
      </c>
      <c r="J15" s="116">
        <v>-8.5035629453681718</v>
      </c>
    </row>
    <row r="16" spans="1:15" s="287" customFormat="1" ht="24.95" customHeight="1" x14ac:dyDescent="0.2">
      <c r="A16" s="193" t="s">
        <v>218</v>
      </c>
      <c r="B16" s="199" t="s">
        <v>141</v>
      </c>
      <c r="C16" s="113">
        <v>17.14961929526805</v>
      </c>
      <c r="D16" s="115">
        <v>11014</v>
      </c>
      <c r="E16" s="114">
        <v>11050</v>
      </c>
      <c r="F16" s="114">
        <v>11152</v>
      </c>
      <c r="G16" s="114">
        <v>11024</v>
      </c>
      <c r="H16" s="140">
        <v>11209</v>
      </c>
      <c r="I16" s="115">
        <v>-195</v>
      </c>
      <c r="J16" s="116">
        <v>-1.7396734766705326</v>
      </c>
      <c r="K16" s="110"/>
      <c r="L16" s="110"/>
      <c r="M16" s="110"/>
      <c r="N16" s="110"/>
      <c r="O16" s="110"/>
    </row>
    <row r="17" spans="1:15" s="110" customFormat="1" ht="24.95" customHeight="1" x14ac:dyDescent="0.2">
      <c r="A17" s="193" t="s">
        <v>219</v>
      </c>
      <c r="B17" s="199" t="s">
        <v>220</v>
      </c>
      <c r="C17" s="113">
        <v>3.3383678744375067</v>
      </c>
      <c r="D17" s="115">
        <v>2144</v>
      </c>
      <c r="E17" s="114">
        <v>2164</v>
      </c>
      <c r="F17" s="114">
        <v>2161</v>
      </c>
      <c r="G17" s="114">
        <v>2164</v>
      </c>
      <c r="H17" s="140">
        <v>2164</v>
      </c>
      <c r="I17" s="115">
        <v>-20</v>
      </c>
      <c r="J17" s="116">
        <v>-0.92421441774491686</v>
      </c>
    </row>
    <row r="18" spans="1:15" s="287" customFormat="1" ht="24.95" customHeight="1" x14ac:dyDescent="0.2">
      <c r="A18" s="201" t="s">
        <v>144</v>
      </c>
      <c r="B18" s="202" t="s">
        <v>145</v>
      </c>
      <c r="C18" s="113">
        <v>7.6935054419756161</v>
      </c>
      <c r="D18" s="115">
        <v>4941</v>
      </c>
      <c r="E18" s="114">
        <v>4852</v>
      </c>
      <c r="F18" s="114">
        <v>4927</v>
      </c>
      <c r="G18" s="114">
        <v>4838</v>
      </c>
      <c r="H18" s="140">
        <v>4787</v>
      </c>
      <c r="I18" s="115">
        <v>154</v>
      </c>
      <c r="J18" s="116">
        <v>3.2170461667014831</v>
      </c>
      <c r="K18" s="110"/>
      <c r="L18" s="110"/>
      <c r="M18" s="110"/>
      <c r="N18" s="110"/>
      <c r="O18" s="110"/>
    </row>
    <row r="19" spans="1:15" s="110" customFormat="1" ht="24.95" customHeight="1" x14ac:dyDescent="0.2">
      <c r="A19" s="193" t="s">
        <v>146</v>
      </c>
      <c r="B19" s="199" t="s">
        <v>147</v>
      </c>
      <c r="C19" s="113">
        <v>16.430250844712955</v>
      </c>
      <c r="D19" s="115">
        <v>10552</v>
      </c>
      <c r="E19" s="114">
        <v>10681</v>
      </c>
      <c r="F19" s="114">
        <v>10727</v>
      </c>
      <c r="G19" s="114">
        <v>10694</v>
      </c>
      <c r="H19" s="140">
        <v>10675</v>
      </c>
      <c r="I19" s="115">
        <v>-123</v>
      </c>
      <c r="J19" s="116">
        <v>-1.1522248243559718</v>
      </c>
    </row>
    <row r="20" spans="1:15" s="287" customFormat="1" ht="24.95" customHeight="1" x14ac:dyDescent="0.2">
      <c r="A20" s="193" t="s">
        <v>148</v>
      </c>
      <c r="B20" s="199" t="s">
        <v>149</v>
      </c>
      <c r="C20" s="113">
        <v>13.11056786509506</v>
      </c>
      <c r="D20" s="115">
        <v>8420</v>
      </c>
      <c r="E20" s="114">
        <v>8608</v>
      </c>
      <c r="F20" s="114">
        <v>8655</v>
      </c>
      <c r="G20" s="114">
        <v>8724</v>
      </c>
      <c r="H20" s="140">
        <v>9180</v>
      </c>
      <c r="I20" s="115">
        <v>-760</v>
      </c>
      <c r="J20" s="116">
        <v>-8.2788671023965144</v>
      </c>
      <c r="K20" s="110"/>
      <c r="L20" s="110"/>
      <c r="M20" s="110"/>
      <c r="N20" s="110"/>
      <c r="O20" s="110"/>
    </row>
    <row r="21" spans="1:15" s="110" customFormat="1" ht="24.95" customHeight="1" x14ac:dyDescent="0.2">
      <c r="A21" s="201" t="s">
        <v>150</v>
      </c>
      <c r="B21" s="202" t="s">
        <v>151</v>
      </c>
      <c r="C21" s="113">
        <v>2.3387260015882161</v>
      </c>
      <c r="D21" s="115">
        <v>1502</v>
      </c>
      <c r="E21" s="114">
        <v>1511</v>
      </c>
      <c r="F21" s="114">
        <v>1570</v>
      </c>
      <c r="G21" s="114">
        <v>1546</v>
      </c>
      <c r="H21" s="140">
        <v>1494</v>
      </c>
      <c r="I21" s="115">
        <v>8</v>
      </c>
      <c r="J21" s="116">
        <v>0.53547523427041499</v>
      </c>
    </row>
    <row r="22" spans="1:15" s="110" customFormat="1" ht="24.95" customHeight="1" x14ac:dyDescent="0.2">
      <c r="A22" s="201" t="s">
        <v>152</v>
      </c>
      <c r="B22" s="199" t="s">
        <v>153</v>
      </c>
      <c r="C22" s="113">
        <v>0.45466577394391416</v>
      </c>
      <c r="D22" s="115">
        <v>292</v>
      </c>
      <c r="E22" s="114">
        <v>284</v>
      </c>
      <c r="F22" s="114">
        <v>269</v>
      </c>
      <c r="G22" s="114">
        <v>261</v>
      </c>
      <c r="H22" s="140">
        <v>261</v>
      </c>
      <c r="I22" s="115">
        <v>31</v>
      </c>
      <c r="J22" s="116">
        <v>11.877394636015326</v>
      </c>
    </row>
    <row r="23" spans="1:15" s="110" customFormat="1" ht="24.95" customHeight="1" x14ac:dyDescent="0.2">
      <c r="A23" s="193" t="s">
        <v>154</v>
      </c>
      <c r="B23" s="199" t="s">
        <v>155</v>
      </c>
      <c r="C23" s="113">
        <v>0.85171978886068855</v>
      </c>
      <c r="D23" s="115">
        <v>547</v>
      </c>
      <c r="E23" s="114">
        <v>553</v>
      </c>
      <c r="F23" s="114">
        <v>570</v>
      </c>
      <c r="G23" s="114">
        <v>557</v>
      </c>
      <c r="H23" s="140">
        <v>578</v>
      </c>
      <c r="I23" s="115">
        <v>-31</v>
      </c>
      <c r="J23" s="116">
        <v>-5.3633217993079585</v>
      </c>
    </row>
    <row r="24" spans="1:15" s="110" customFormat="1" ht="24.95" customHeight="1" x14ac:dyDescent="0.2">
      <c r="A24" s="193" t="s">
        <v>156</v>
      </c>
      <c r="B24" s="199" t="s">
        <v>221</v>
      </c>
      <c r="C24" s="113">
        <v>3.8989147190258944</v>
      </c>
      <c r="D24" s="115">
        <v>2504</v>
      </c>
      <c r="E24" s="114">
        <v>2499</v>
      </c>
      <c r="F24" s="114">
        <v>2500</v>
      </c>
      <c r="G24" s="114">
        <v>2482</v>
      </c>
      <c r="H24" s="140">
        <v>2421</v>
      </c>
      <c r="I24" s="115">
        <v>83</v>
      </c>
      <c r="J24" s="116">
        <v>3.4283353985956215</v>
      </c>
    </row>
    <row r="25" spans="1:15" s="110" customFormat="1" ht="24.95" customHeight="1" x14ac:dyDescent="0.2">
      <c r="A25" s="193" t="s">
        <v>222</v>
      </c>
      <c r="B25" s="204" t="s">
        <v>159</v>
      </c>
      <c r="C25" s="113">
        <v>4.3053111813524749</v>
      </c>
      <c r="D25" s="115">
        <v>2765</v>
      </c>
      <c r="E25" s="114">
        <v>2844</v>
      </c>
      <c r="F25" s="114">
        <v>2953</v>
      </c>
      <c r="G25" s="114">
        <v>2885</v>
      </c>
      <c r="H25" s="140">
        <v>2656</v>
      </c>
      <c r="I25" s="115">
        <v>109</v>
      </c>
      <c r="J25" s="116">
        <v>4.1039156626506026</v>
      </c>
    </row>
    <row r="26" spans="1:15" s="110" customFormat="1" ht="24.95" customHeight="1" x14ac:dyDescent="0.2">
      <c r="A26" s="201">
        <v>782.78300000000002</v>
      </c>
      <c r="B26" s="203" t="s">
        <v>160</v>
      </c>
      <c r="C26" s="113">
        <v>2.6127711256092052</v>
      </c>
      <c r="D26" s="115">
        <v>1678</v>
      </c>
      <c r="E26" s="114">
        <v>1803</v>
      </c>
      <c r="F26" s="114">
        <v>1829</v>
      </c>
      <c r="G26" s="114">
        <v>2205</v>
      </c>
      <c r="H26" s="140">
        <v>2199</v>
      </c>
      <c r="I26" s="115">
        <v>-521</v>
      </c>
      <c r="J26" s="116">
        <v>-23.692587539790814</v>
      </c>
    </row>
    <row r="27" spans="1:15" s="110" customFormat="1" ht="24.95" customHeight="1" x14ac:dyDescent="0.2">
      <c r="A27" s="193" t="s">
        <v>161</v>
      </c>
      <c r="B27" s="199" t="s">
        <v>223</v>
      </c>
      <c r="C27" s="113">
        <v>6.6502654812138955</v>
      </c>
      <c r="D27" s="115">
        <v>4271</v>
      </c>
      <c r="E27" s="114">
        <v>4278</v>
      </c>
      <c r="F27" s="114">
        <v>4282</v>
      </c>
      <c r="G27" s="114">
        <v>4168</v>
      </c>
      <c r="H27" s="140">
        <v>4201</v>
      </c>
      <c r="I27" s="115">
        <v>70</v>
      </c>
      <c r="J27" s="116">
        <v>1.6662699357295883</v>
      </c>
    </row>
    <row r="28" spans="1:15" s="110" customFormat="1" ht="24.95" customHeight="1" x14ac:dyDescent="0.2">
      <c r="A28" s="193" t="s">
        <v>163</v>
      </c>
      <c r="B28" s="199" t="s">
        <v>164</v>
      </c>
      <c r="C28" s="113">
        <v>1.8513616617099793</v>
      </c>
      <c r="D28" s="115">
        <v>1189</v>
      </c>
      <c r="E28" s="114">
        <v>1164</v>
      </c>
      <c r="F28" s="114">
        <v>1148</v>
      </c>
      <c r="G28" s="114">
        <v>1119</v>
      </c>
      <c r="H28" s="140">
        <v>1123</v>
      </c>
      <c r="I28" s="115">
        <v>66</v>
      </c>
      <c r="J28" s="116">
        <v>5.8771148708815675</v>
      </c>
    </row>
    <row r="29" spans="1:15" s="110" customFormat="1" ht="24.95" customHeight="1" x14ac:dyDescent="0.2">
      <c r="A29" s="193">
        <v>86</v>
      </c>
      <c r="B29" s="199" t="s">
        <v>165</v>
      </c>
      <c r="C29" s="113">
        <v>3.8989147190258944</v>
      </c>
      <c r="D29" s="115">
        <v>2504</v>
      </c>
      <c r="E29" s="114">
        <v>2562</v>
      </c>
      <c r="F29" s="114">
        <v>2500</v>
      </c>
      <c r="G29" s="114">
        <v>2490</v>
      </c>
      <c r="H29" s="140">
        <v>2490</v>
      </c>
      <c r="I29" s="115">
        <v>14</v>
      </c>
      <c r="J29" s="116">
        <v>0.56224899598393574</v>
      </c>
    </row>
    <row r="30" spans="1:15" s="110" customFormat="1" ht="24.95" customHeight="1" x14ac:dyDescent="0.2">
      <c r="A30" s="193">
        <v>87.88</v>
      </c>
      <c r="B30" s="204" t="s">
        <v>166</v>
      </c>
      <c r="C30" s="113">
        <v>6.519471217476605</v>
      </c>
      <c r="D30" s="115">
        <v>4187</v>
      </c>
      <c r="E30" s="114">
        <v>4200</v>
      </c>
      <c r="F30" s="114">
        <v>4227</v>
      </c>
      <c r="G30" s="114">
        <v>4157</v>
      </c>
      <c r="H30" s="140">
        <v>4139</v>
      </c>
      <c r="I30" s="115">
        <v>48</v>
      </c>
      <c r="J30" s="116">
        <v>1.1597004107272288</v>
      </c>
    </row>
    <row r="31" spans="1:15" s="110" customFormat="1" ht="24.95" customHeight="1" x14ac:dyDescent="0.2">
      <c r="A31" s="193" t="s">
        <v>167</v>
      </c>
      <c r="B31" s="199" t="s">
        <v>168</v>
      </c>
      <c r="C31" s="113">
        <v>2.2951279136757861</v>
      </c>
      <c r="D31" s="115">
        <v>1474</v>
      </c>
      <c r="E31" s="114">
        <v>1492</v>
      </c>
      <c r="F31" s="114">
        <v>1550</v>
      </c>
      <c r="G31" s="114">
        <v>1516</v>
      </c>
      <c r="H31" s="140">
        <v>1480</v>
      </c>
      <c r="I31" s="115">
        <v>-6</v>
      </c>
      <c r="J31" s="116">
        <v>-0.40540540540540543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2.2655434968780654</v>
      </c>
      <c r="D34" s="115">
        <v>1455</v>
      </c>
      <c r="E34" s="114">
        <v>1381</v>
      </c>
      <c r="F34" s="114">
        <v>1513</v>
      </c>
      <c r="G34" s="114">
        <v>1481</v>
      </c>
      <c r="H34" s="140">
        <v>1472</v>
      </c>
      <c r="I34" s="115">
        <v>-17</v>
      </c>
      <c r="J34" s="116">
        <v>-1.1548913043478262</v>
      </c>
    </row>
    <row r="35" spans="1:10" s="110" customFormat="1" ht="24.95" customHeight="1" x14ac:dyDescent="0.2">
      <c r="A35" s="292" t="s">
        <v>171</v>
      </c>
      <c r="B35" s="293" t="s">
        <v>172</v>
      </c>
      <c r="C35" s="113">
        <v>32.516388209831369</v>
      </c>
      <c r="D35" s="115">
        <v>20883</v>
      </c>
      <c r="E35" s="114">
        <v>20716</v>
      </c>
      <c r="F35" s="114">
        <v>20960</v>
      </c>
      <c r="G35" s="114">
        <v>20701</v>
      </c>
      <c r="H35" s="140">
        <v>20990</v>
      </c>
      <c r="I35" s="115">
        <v>-107</v>
      </c>
      <c r="J35" s="116">
        <v>-0.50976655550262029</v>
      </c>
    </row>
    <row r="36" spans="1:10" s="110" customFormat="1" ht="24.95" customHeight="1" x14ac:dyDescent="0.2">
      <c r="A36" s="294" t="s">
        <v>173</v>
      </c>
      <c r="B36" s="295" t="s">
        <v>174</v>
      </c>
      <c r="C36" s="125">
        <v>65.218068293290571</v>
      </c>
      <c r="D36" s="143">
        <v>41885</v>
      </c>
      <c r="E36" s="144">
        <v>42479</v>
      </c>
      <c r="F36" s="144">
        <v>42780</v>
      </c>
      <c r="G36" s="144">
        <v>42804</v>
      </c>
      <c r="H36" s="145">
        <v>42897</v>
      </c>
      <c r="I36" s="143">
        <v>-1012</v>
      </c>
      <c r="J36" s="146">
        <v>-2.3591393337529429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2020-09-25T12:48:49Z</dcterms:created>
  <dcterms:modified xsi:type="dcterms:W3CDTF">2020-09-28T08:13:01Z</dcterms:modified>
</cp:coreProperties>
</file>